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mc:AlternateContent xmlns:mc="http://schemas.openxmlformats.org/markup-compatibility/2006">
    <mc:Choice Requires="x15">
      <x15ac:absPath xmlns:x15ac="http://schemas.microsoft.com/office/spreadsheetml/2010/11/ac" url="I:\2023年暑假\中央高校\2023.07.15 关于开展2022年度中央高校基本科研业务费实施情况总结工作的通知\关于开展2022年度中央高校基本科研业务费实施情况总结工作的通知\"/>
    </mc:Choice>
  </mc:AlternateContent>
  <xr:revisionPtr revIDLastSave="0" documentId="13_ncr:1_{23ECBBE0-5F05-452D-AF0B-12CE49FA5923}" xr6:coauthVersionLast="47" xr6:coauthVersionMax="47" xr10:uidLastSave="{00000000-0000-0000-0000-000000000000}"/>
  <bookViews>
    <workbookView xWindow="-120" yWindow="-120" windowWidth="38640" windowHeight="21240" tabRatio="525" activeTab="1" xr2:uid="{00000000-000D-0000-FFFF-FFFF00000000}"/>
  </bookViews>
  <sheets>
    <sheet name="填写说明" sheetId="2" r:id="rId1"/>
    <sheet name="项目信息统计表" sheetId="1" r:id="rId2"/>
    <sheet name="二级学科目录" sheetId="4" state="hidden" r:id="rId3"/>
    <sheet name="论文统计表" sheetId="12" r:id="rId4"/>
    <sheet name="专利统计表" sheetId="13" r:id="rId5"/>
    <sheet name="专著统计表" sheetId="14" r:id="rId6"/>
    <sheet name="2018项目清单" sheetId="18" state="hidden" r:id="rId7"/>
    <sheet name="研究生院续拨" sheetId="21" state="hidden" r:id="rId8"/>
    <sheet name="研院2018新" sheetId="22" state="hidden" r:id="rId9"/>
    <sheet name="辅助数据" sheetId="5" state="hidden" r:id="rId10"/>
    <sheet name="2017年度拨付清单" sheetId="11" state="hidden" r:id="rId11"/>
  </sheets>
  <externalReferences>
    <externalReference r:id="rId12"/>
    <externalReference r:id="rId13"/>
    <externalReference r:id="rId14"/>
  </externalReferences>
  <definedNames>
    <definedName name="_xlnm._FilterDatabase" localSheetId="10" hidden="1">'2017年度拨付清单'!$A$1:$I$773</definedName>
    <definedName name="_xlnm._FilterDatabase" localSheetId="6" hidden="1">'2018项目清单'!$A$1:$F$711</definedName>
    <definedName name="_xlnm._FilterDatabase" localSheetId="2" hidden="1">二级学科目录!$A$1:$C$1</definedName>
    <definedName name="_xlnm._FilterDatabase" localSheetId="9" hidden="1">辅助数据!$M$1:$M$625</definedName>
    <definedName name="_xlnm._FilterDatabase" localSheetId="1" hidden="1">项目信息统计表!$A$2:$BJ$717</definedName>
    <definedName name="_Toc201935179" localSheetId="2">二级学科目录!$A$2</definedName>
    <definedName name="_Toc201935180" localSheetId="2">二级学科目录!$B$2</definedName>
    <definedName name="_Toc201935181" localSheetId="2">二级学科目录!$A$29</definedName>
    <definedName name="_Toc201935182" localSheetId="2">二级学科目录!$B$29</definedName>
    <definedName name="_Toc201935183" localSheetId="2">二级学科目录!$A$38</definedName>
    <definedName name="_Toc201935184" localSheetId="2">二级学科目录!$B$38</definedName>
    <definedName name="_Toc201935185" localSheetId="2">二级学科目录!$A$51</definedName>
    <definedName name="_Toc201935186" localSheetId="2">二级学科目录!$B$51</definedName>
    <definedName name="_Toc201935187" localSheetId="2">二级学科目录!$A$69</definedName>
    <definedName name="_Toc201935188" localSheetId="2">二级学科目录!$B$69</definedName>
    <definedName name="_Toc201935189" localSheetId="2">二级学科目录!$A$84</definedName>
    <definedName name="_Toc201935190" localSheetId="2">二级学科目录!$B$84</definedName>
    <definedName name="_Toc201935191" localSheetId="2">二级学科目录!$A$101</definedName>
    <definedName name="_Toc201935192" localSheetId="2">二级学科目录!$B$101</definedName>
    <definedName name="_Toc201935193" localSheetId="2">二级学科目录!$A$115</definedName>
    <definedName name="_Toc201935194" localSheetId="2">二级学科目录!$B$115</definedName>
    <definedName name="_Toc201935195" localSheetId="2">二级学科目录!$A$139</definedName>
    <definedName name="_Toc201935196" localSheetId="2">二级学科目录!$B$139</definedName>
    <definedName name="_Toc201935197" localSheetId="2">二级学科目录!$A$159</definedName>
    <definedName name="_Toc201935198" localSheetId="2">二级学科目录!$B$159</definedName>
    <definedName name="_Toc201935199" localSheetId="2">二级学科目录!$A$169</definedName>
    <definedName name="_Toc201935200" localSheetId="2">二级学科目录!$B$169</definedName>
    <definedName name="_Toc201935201" localSheetId="2">二级学科目录!$A$184</definedName>
    <definedName name="_Toc201935202" localSheetId="2">二级学科目录!$B$184</definedName>
    <definedName name="_Toc201935203" localSheetId="2">二级学科目录!$A$190</definedName>
    <definedName name="_Toc201935204" localSheetId="2">二级学科目录!$B$190</definedName>
    <definedName name="_Toc201935205" localSheetId="2">二级学科目录!$A$203</definedName>
    <definedName name="_Toc201935206" localSheetId="2">二级学科目录!$B$203</definedName>
    <definedName name="_Toc201935207" localSheetId="2">二级学科目录!$A$223</definedName>
    <definedName name="_Toc201935208" localSheetId="2">二级学科目录!$B$223</definedName>
    <definedName name="_Toc201935209" localSheetId="2">二级学科目录!$A$247</definedName>
    <definedName name="_Toc201935210" localSheetId="2">二级学科目录!$B$247</definedName>
    <definedName name="_Toc201935211" localSheetId="2">二级学科目录!$A$274</definedName>
    <definedName name="_Toc201935212" localSheetId="2">二级学科目录!$B$274</definedName>
    <definedName name="_Toc201935213" localSheetId="2">二级学科目录!$A$279</definedName>
    <definedName name="_Toc201935214" localSheetId="2">二级学科目录!$B$279</definedName>
    <definedName name="_Toc201935215" localSheetId="2">二级学科目录!$A$291</definedName>
    <definedName name="_Toc201935216" localSheetId="2">二级学科目录!$B$291</definedName>
    <definedName name="_Toc201935217" localSheetId="2">二级学科目录!$A$298</definedName>
    <definedName name="_Toc201935218" localSheetId="2">二级学科目录!$B$298</definedName>
    <definedName name="_Toc201935219" localSheetId="2">二级学科目录!$A$315</definedName>
    <definedName name="_Toc201935220" localSheetId="2">二级学科目录!$B$315</definedName>
    <definedName name="_Toc201935221" localSheetId="2">二级学科目录!$A$322</definedName>
    <definedName name="_Toc201935222" localSheetId="2">二级学科目录!$B$322</definedName>
    <definedName name="_Toc201935223" localSheetId="2">二级学科目录!$A$330</definedName>
    <definedName name="_Toc201935224" localSheetId="2">二级学科目录!$B$330</definedName>
    <definedName name="_Toc201935225" localSheetId="2">二级学科目录!$A$339</definedName>
    <definedName name="_Toc201935226" localSheetId="2">二级学科目录!$B$339</definedName>
    <definedName name="_Toc201935227" localSheetId="2">二级学科目录!$A$355</definedName>
    <definedName name="_Toc201935228" localSheetId="2">二级学科目录!$B$355</definedName>
    <definedName name="_Toc201935229" localSheetId="2">二级学科目录!$A$373</definedName>
    <definedName name="_Toc201935230" localSheetId="2">二级学科目录!$B$373</definedName>
    <definedName name="_Toc201935231" localSheetId="2">二级学科目录!$A$385</definedName>
    <definedName name="_Toc201935232" localSheetId="2">二级学科目录!$B$385</definedName>
    <definedName name="_Toc201935233" localSheetId="2">二级学科目录!$A$396</definedName>
    <definedName name="_Toc201935234" localSheetId="2">二级学科目录!$B$396</definedName>
    <definedName name="_Toc201935235" localSheetId="2">二级学科目录!$A$404</definedName>
    <definedName name="_Toc201935236" localSheetId="2">二级学科目录!$B$404</definedName>
    <definedName name="_Toc201935237" localSheetId="2">二级学科目录!$A$416</definedName>
    <definedName name="_Toc201935238" localSheetId="2">二级学科目录!$B$416</definedName>
    <definedName name="_Toc201935239" localSheetId="2">二级学科目录!$A$435</definedName>
    <definedName name="_Toc201935240" localSheetId="2">二级学科目录!$B$435</definedName>
    <definedName name="_Toc201935241" localSheetId="2">二级学科目录!$A$445</definedName>
    <definedName name="_Toc201935242" localSheetId="2">二级学科目录!$B$445</definedName>
    <definedName name="_Toc201935243" localSheetId="2">二级学科目录!$A$454</definedName>
    <definedName name="_Toc201935244" localSheetId="2">二级学科目录!$B$454</definedName>
    <definedName name="_Toc201935245" localSheetId="2">二级学科目录!$A$476</definedName>
    <definedName name="_Toc201935246" localSheetId="2">二级学科目录!$B$476</definedName>
    <definedName name="_Toc201935247" localSheetId="2">二级学科目录!$A$482</definedName>
    <definedName name="_Toc201935248" localSheetId="2">二级学科目录!$B$482</definedName>
    <definedName name="_Toc201935249" localSheetId="2">二级学科目录!$A$492</definedName>
    <definedName name="_Toc201935250" localSheetId="2">二级学科目录!$B$492</definedName>
    <definedName name="_Toc201935251" localSheetId="2">二级学科目录!$A$502</definedName>
    <definedName name="_Toc201935253" localSheetId="2">二级学科目录!$A$517</definedName>
    <definedName name="_Toc201935254" localSheetId="2">二级学科目录!$B$517</definedName>
    <definedName name="_Toc201935255" localSheetId="2">二级学科目录!$A$534</definedName>
    <definedName name="_Toc201935256" localSheetId="2">二级学科目录!$B$534</definedName>
    <definedName name="_Toc201935257" localSheetId="2">二级学科目录!$A$546</definedName>
    <definedName name="_Toc201935258" localSheetId="2">二级学科目录!$B$546</definedName>
    <definedName name="_Toc201935259" localSheetId="2">二级学科目录!$A$561</definedName>
    <definedName name="_Toc201935260" localSheetId="2">二级学科目录!$B$561</definedName>
    <definedName name="_Toc201935261" localSheetId="2">二级学科目录!$A$568</definedName>
    <definedName name="_Toc201935262" localSheetId="2">二级学科目录!$B$568</definedName>
    <definedName name="_Toc201935263" localSheetId="2">二级学科目录!$A$581</definedName>
    <definedName name="_Toc201935264" localSheetId="2">二级学科目录!$B$581</definedName>
    <definedName name="_Toc201935265" localSheetId="2">二级学科目录!$A$598</definedName>
    <definedName name="_Toc201935266" localSheetId="2">二级学科目录!$B$598</definedName>
    <definedName name="_Toc201935267" localSheetId="2">二级学科目录!$A$607</definedName>
    <definedName name="_Toc201935268" localSheetId="2">二级学科目录!$B$607</definedName>
    <definedName name="_Toc201935269" localSheetId="2">二级学科目录!$A$619</definedName>
    <definedName name="_Toc201935270" localSheetId="2">二级学科目录!$B$619</definedName>
    <definedName name="_Toc201935271" localSheetId="2">二级学科目录!$A$640</definedName>
    <definedName name="_Toc201935272" localSheetId="2">二级学科目录!$B$640</definedName>
    <definedName name="_Toc201935273" localSheetId="2">二级学科目录!$A$652</definedName>
    <definedName name="_Toc201935274" localSheetId="2">二级学科目录!$B$652</definedName>
    <definedName name="_Toc201935275" localSheetId="2">二级学科目录!$A$679</definedName>
    <definedName name="_Toc201935276" localSheetId="2">二级学科目录!$B$679</definedName>
    <definedName name="_Toc201935277" localSheetId="2">二级学科目录!$A$694</definedName>
    <definedName name="_Toc201935278" localSheetId="2">二级学科目录!$B$694</definedName>
    <definedName name="_Toc201935279" localSheetId="2">二级学科目录!$A$710</definedName>
    <definedName name="_Toc201935280" localSheetId="2">二级学科目录!$B$710</definedName>
    <definedName name="_Toc201935281" localSheetId="2">二级学科目录!$A$719</definedName>
    <definedName name="_Toc201935282" localSheetId="2">二级学科目录!$B$719</definedName>
    <definedName name="_Toc201935283" localSheetId="2">二级学科目录!$A$758</definedName>
    <definedName name="_Toc201935284" localSheetId="2">二级学科目录!$B$758</definedName>
    <definedName name="_Toc201935285" localSheetId="2">二级学科目录!$A$765</definedName>
    <definedName name="_Toc201935286" localSheetId="2">二级学科目录!$B$765</definedName>
    <definedName name="_Toc201935287" localSheetId="2">二级学科目录!$A$772</definedName>
    <definedName name="_Toc201935288" localSheetId="2">二级学科目录!$B$772</definedName>
    <definedName name="_Toc201935289" localSheetId="2">二级学科目录!$A$787</definedName>
    <definedName name="_Toc201935290" localSheetId="2">二级学科目录!$B$787</definedName>
    <definedName name="_Toc201935291" localSheetId="2">二级学科目录!$A$812</definedName>
    <definedName name="_Toc201935292" localSheetId="2">二级学科目录!$B$812</definedName>
    <definedName name="_Toc201935293" localSheetId="2">二级学科目录!$A$824</definedName>
    <definedName name="_Toc201935294" localSheetId="2">二级学科目录!$B$824</definedName>
    <definedName name="_Toc201935295" localSheetId="2">二级学科目录!$A$833</definedName>
    <definedName name="_Toc201935297" localSheetId="2">二级学科目录!$A$841</definedName>
    <definedName name="_Toc201935298" localSheetId="2">二级学科目录!$B$841</definedName>
    <definedName name="_Toc201935299" localSheetId="2">二级学科目录!$A$862</definedName>
    <definedName name="_Toc201935301" localSheetId="2">二级学科目录!$A$877</definedName>
    <definedName name="_Toc201935302" localSheetId="2">二级学科目录!$B$877</definedName>
    <definedName name="OLE_LINK3" localSheetId="2">二级学科目录!$B$809</definedName>
    <definedName name="拨款清单2016年度">辅助数据!#REF!</definedName>
    <definedName name="归档2016">'[1]2016'!$B$2:$O$408</definedName>
    <definedName name="国家文科基础学科人才培养和科学研究基地">辅助数据!$C$105:$C$117</definedName>
    <definedName name="国家重点实验室">辅助数据!$A$105:$A$106</definedName>
    <definedName name="国民经济行业分类代码">辅助数据!$E$2:$F$98</definedName>
    <definedName name="教育部重点实验室">辅助数据!$B$105:$B$116</definedName>
    <definedName name="其他省部级重点实验室">辅助数据!$D$105:$D$138</definedName>
    <definedName name="清单">'[2]2017年立项清单'!$B$2:$E$303</definedName>
    <definedName name="省部级以下重点实验室">#REF!</definedName>
    <definedName name="无">辅助数据!$E$105</definedName>
    <definedName name="学院编号">辅助数据!$I$2:$J$21</definedName>
    <definedName name="一级学科代码">辅助数据!$A$2:$B$64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1" l="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3" i="1"/>
  <c r="E164" i="1" l="1"/>
  <c r="E309" i="1"/>
  <c r="E394" i="1"/>
  <c r="E519" i="1"/>
  <c r="E310" i="1"/>
  <c r="E491" i="1"/>
  <c r="E219" i="1"/>
  <c r="E395" i="1"/>
  <c r="E520" i="1"/>
  <c r="E311" i="1"/>
  <c r="E467" i="1"/>
  <c r="E165" i="1"/>
  <c r="E312" i="1"/>
  <c r="E468" i="1"/>
  <c r="E469" i="1"/>
  <c r="E166" i="1"/>
  <c r="E220" i="1"/>
  <c r="E492" i="1"/>
  <c r="E313" i="1"/>
  <c r="E221" i="1"/>
  <c r="E493" i="1"/>
  <c r="E222" i="1"/>
  <c r="E521" i="1"/>
  <c r="E223" i="1"/>
  <c r="E283" i="1"/>
  <c r="E314" i="1"/>
  <c r="E224" i="1"/>
  <c r="E225" i="1"/>
  <c r="E226" i="1"/>
  <c r="E227" i="1"/>
  <c r="E167" i="1"/>
  <c r="E363" i="1"/>
  <c r="E315" i="1"/>
  <c r="E316" i="1"/>
  <c r="E396" i="1"/>
  <c r="E522" i="1"/>
  <c r="E209" i="1"/>
  <c r="E284" i="1"/>
  <c r="E364" i="1"/>
  <c r="E228" i="1"/>
  <c r="E458" i="1"/>
  <c r="E494" i="1"/>
  <c r="E168" i="1"/>
  <c r="E229" i="1"/>
  <c r="E523" i="1"/>
  <c r="E230" i="1"/>
  <c r="E427" i="1"/>
  <c r="E524" i="1"/>
  <c r="E169" i="1"/>
  <c r="E525" i="1"/>
  <c r="E345" i="1"/>
  <c r="E459" i="1"/>
  <c r="E460" i="1"/>
  <c r="E356" i="1"/>
  <c r="E231" i="1"/>
  <c r="E365" i="1"/>
  <c r="E495" i="1"/>
  <c r="E285" i="1"/>
  <c r="E317" i="1"/>
  <c r="E428" i="1"/>
  <c r="E286" i="1"/>
  <c r="E366" i="1"/>
  <c r="E397" i="1"/>
  <c r="E170" i="1"/>
  <c r="E367" i="1"/>
  <c r="E398" i="1"/>
  <c r="E399" i="1"/>
  <c r="E470" i="1"/>
  <c r="E287" i="1"/>
  <c r="E368" i="1"/>
  <c r="E369" i="1"/>
  <c r="E171" i="1"/>
  <c r="E346" i="1"/>
  <c r="E318" i="1"/>
  <c r="E400" i="1"/>
  <c r="E496" i="1"/>
  <c r="E172" i="1"/>
  <c r="E357" i="1"/>
  <c r="E232" i="1"/>
  <c r="E370" i="1"/>
  <c r="E429" i="1"/>
  <c r="E526" i="1"/>
  <c r="E210" i="1"/>
  <c r="E319" i="1"/>
  <c r="E320" i="1"/>
  <c r="E358" i="1"/>
  <c r="E401" i="1"/>
  <c r="E402" i="1"/>
  <c r="E497" i="1"/>
  <c r="E527" i="1"/>
  <c r="E233" i="1"/>
  <c r="E234" i="1"/>
  <c r="E321" i="1"/>
  <c r="E498" i="1"/>
  <c r="E235" i="1"/>
  <c r="E236" i="1"/>
  <c r="E288" i="1"/>
  <c r="E173" i="1"/>
  <c r="E371" i="1"/>
  <c r="E322" i="1"/>
  <c r="E372" i="1"/>
  <c r="E499" i="1"/>
  <c r="E289" i="1"/>
  <c r="E323" i="1"/>
  <c r="E403" i="1"/>
  <c r="E211" i="1"/>
  <c r="E347" i="1"/>
  <c r="E430" i="1"/>
  <c r="E461" i="1"/>
  <c r="E324" i="1"/>
  <c r="E462" i="1"/>
  <c r="E471" i="1"/>
  <c r="E404" i="1"/>
  <c r="E500" i="1"/>
  <c r="E290" i="1"/>
  <c r="E325" i="1"/>
  <c r="E431" i="1"/>
  <c r="E432" i="1"/>
  <c r="E528" i="1"/>
  <c r="E472" i="1"/>
  <c r="E326" i="1"/>
  <c r="E501" i="1"/>
  <c r="E373" i="1"/>
  <c r="E405" i="1"/>
  <c r="E291" i="1"/>
  <c r="E502" i="1"/>
  <c r="E237" i="1"/>
  <c r="E327" i="1"/>
  <c r="E374" i="1"/>
  <c r="E406" i="1"/>
  <c r="E292" i="1"/>
  <c r="E407" i="1"/>
  <c r="E375" i="1"/>
  <c r="E433" i="1"/>
  <c r="E212" i="1"/>
  <c r="E293" i="1"/>
  <c r="E376" i="1"/>
  <c r="E377" i="1"/>
  <c r="E408" i="1"/>
  <c r="E238" i="1"/>
  <c r="E378" i="1"/>
  <c r="E409" i="1"/>
  <c r="E294" i="1"/>
  <c r="E328" i="1"/>
  <c r="E379" i="1"/>
  <c r="E174" i="1"/>
  <c r="E434" i="1"/>
  <c r="E295" i="1"/>
  <c r="E359" i="1"/>
  <c r="E410" i="1"/>
  <c r="E239" i="1"/>
  <c r="E240" i="1"/>
  <c r="E76" i="1"/>
  <c r="E6" i="1"/>
  <c r="E7" i="1"/>
  <c r="E90" i="1"/>
  <c r="E29" i="1"/>
  <c r="E30" i="1"/>
  <c r="E31" i="1"/>
  <c r="E91" i="1"/>
  <c r="E92" i="1"/>
  <c r="E93" i="1"/>
  <c r="E60" i="1"/>
  <c r="E126" i="1"/>
  <c r="E127" i="1"/>
  <c r="E124" i="1"/>
  <c r="E125" i="1"/>
  <c r="E8" i="1"/>
  <c r="E9" i="1"/>
  <c r="E10" i="1"/>
  <c r="E118" i="1"/>
  <c r="E110" i="1"/>
  <c r="E77" i="1"/>
  <c r="E25" i="1"/>
  <c r="E143" i="1"/>
  <c r="E32" i="1"/>
  <c r="E33" i="1"/>
  <c r="E34" i="1"/>
  <c r="E35" i="1"/>
  <c r="E36" i="1"/>
  <c r="E37" i="1"/>
  <c r="E38" i="1"/>
  <c r="E39" i="1"/>
  <c r="E40" i="1"/>
  <c r="E41" i="1"/>
  <c r="E42" i="1"/>
  <c r="E43" i="1"/>
  <c r="E44" i="1"/>
  <c r="E45" i="1"/>
  <c r="E46" i="1"/>
  <c r="E47" i="1"/>
  <c r="E48" i="1"/>
  <c r="E49" i="1"/>
  <c r="E50" i="1"/>
  <c r="E51" i="1"/>
  <c r="E52" i="1"/>
  <c r="E53" i="1"/>
  <c r="E54" i="1"/>
  <c r="E94" i="1"/>
  <c r="E95" i="1"/>
  <c r="E96" i="1"/>
  <c r="E97" i="1"/>
  <c r="E98" i="1"/>
  <c r="E99" i="1"/>
  <c r="E100" i="1"/>
  <c r="E101" i="1"/>
  <c r="E102" i="1"/>
  <c r="E103" i="1"/>
  <c r="E61" i="1"/>
  <c r="E62" i="1"/>
  <c r="E63" i="1"/>
  <c r="E64" i="1"/>
  <c r="E65" i="1"/>
  <c r="E66" i="1"/>
  <c r="E67" i="1"/>
  <c r="E68" i="1"/>
  <c r="E69" i="1"/>
  <c r="E70" i="1"/>
  <c r="E71" i="1"/>
  <c r="E72" i="1"/>
  <c r="E73" i="1"/>
  <c r="E111" i="1"/>
  <c r="E112" i="1"/>
  <c r="E113" i="1"/>
  <c r="E114" i="1"/>
  <c r="E115" i="1"/>
  <c r="E128" i="1"/>
  <c r="E129" i="1"/>
  <c r="E130" i="1"/>
  <c r="E131" i="1"/>
  <c r="E132" i="1"/>
  <c r="E133" i="1"/>
  <c r="E134" i="1"/>
  <c r="E135" i="1"/>
  <c r="E136" i="1"/>
  <c r="E137" i="1"/>
  <c r="E138" i="1"/>
  <c r="E139" i="1"/>
  <c r="E140" i="1"/>
  <c r="E141" i="1"/>
  <c r="E119" i="1"/>
  <c r="E120" i="1"/>
  <c r="E121" i="1"/>
  <c r="E122" i="1"/>
  <c r="E123" i="1"/>
  <c r="E11" i="1"/>
  <c r="E12" i="1"/>
  <c r="E13" i="1"/>
  <c r="E14" i="1"/>
  <c r="E15" i="1"/>
  <c r="E16" i="1"/>
  <c r="E17" i="1"/>
  <c r="E18" i="1"/>
  <c r="E19" i="1"/>
  <c r="E20" i="1"/>
  <c r="E3" i="1"/>
  <c r="E4" i="1"/>
  <c r="E5" i="1"/>
  <c r="E26" i="1"/>
  <c r="E27" i="1"/>
  <c r="E28" i="1"/>
  <c r="E78" i="1"/>
  <c r="E79" i="1"/>
  <c r="E80" i="1"/>
  <c r="E144" i="1"/>
  <c r="E145" i="1"/>
  <c r="E146" i="1"/>
  <c r="E83" i="1"/>
  <c r="E84" i="1"/>
  <c r="E81" i="1"/>
  <c r="E142" i="1"/>
  <c r="E108" i="1"/>
  <c r="E88" i="1"/>
  <c r="E85" i="1"/>
  <c r="E86" i="1"/>
  <c r="E89" i="1"/>
  <c r="E87" i="1"/>
  <c r="E109" i="1"/>
  <c r="E473" i="1"/>
  <c r="E241" i="1"/>
  <c r="E474" i="1"/>
  <c r="E242" i="1"/>
  <c r="E243" i="1"/>
  <c r="E244" i="1"/>
  <c r="E245" i="1"/>
  <c r="E246" i="1"/>
  <c r="E247" i="1"/>
  <c r="E248" i="1"/>
  <c r="E249" i="1"/>
  <c r="E250" i="1"/>
  <c r="E251" i="1"/>
  <c r="E252" i="1"/>
  <c r="E175" i="1"/>
  <c r="E176" i="1"/>
  <c r="E435" i="1"/>
  <c r="E529" i="1"/>
  <c r="E530" i="1"/>
  <c r="E436" i="1"/>
  <c r="E177" i="1"/>
  <c r="E178" i="1"/>
  <c r="E179" i="1"/>
  <c r="E180" i="1"/>
  <c r="E181" i="1"/>
  <c r="E463" i="1"/>
  <c r="E182" i="1"/>
  <c r="E183" i="1"/>
  <c r="E437" i="1"/>
  <c r="E438" i="1"/>
  <c r="E531" i="1"/>
  <c r="E147" i="1"/>
  <c r="E148" i="1"/>
  <c r="E149" i="1"/>
  <c r="E150" i="1"/>
  <c r="E151" i="1"/>
  <c r="E152" i="1"/>
  <c r="E153" i="1"/>
  <c r="E563" i="1"/>
  <c r="E607" i="1"/>
  <c r="E586" i="1"/>
  <c r="E622" i="1"/>
  <c r="E608" i="1"/>
  <c r="E564" i="1"/>
  <c r="E626" i="1"/>
  <c r="E623" i="1"/>
  <c r="E627" i="1"/>
  <c r="E609" i="1"/>
  <c r="E628" i="1"/>
  <c r="E629" i="1"/>
  <c r="E630" i="1"/>
  <c r="E631" i="1"/>
  <c r="E632" i="1"/>
  <c r="E587" i="1"/>
  <c r="E638" i="1"/>
  <c r="E633" i="1"/>
  <c r="E588" i="1"/>
  <c r="E556" i="1"/>
  <c r="E565" i="1"/>
  <c r="E566" i="1"/>
  <c r="E567" i="1"/>
  <c r="E589" i="1"/>
  <c r="E610" i="1"/>
  <c r="E568" i="1"/>
  <c r="E624" i="1"/>
  <c r="E611" i="1"/>
  <c r="E569" i="1"/>
  <c r="E570" i="1"/>
  <c r="E571" i="1"/>
  <c r="E572" i="1"/>
  <c r="E590" i="1"/>
  <c r="E591" i="1"/>
  <c r="E592" i="1"/>
  <c r="E593" i="1"/>
  <c r="E573" i="1"/>
  <c r="E594" i="1"/>
  <c r="E595" i="1"/>
  <c r="E596" i="1"/>
  <c r="E606" i="1"/>
  <c r="E634" i="1"/>
  <c r="E574" i="1"/>
  <c r="E575" i="1"/>
  <c r="E597" i="1"/>
  <c r="E598" i="1"/>
  <c r="E612" i="1"/>
  <c r="E599" i="1"/>
  <c r="E555" i="1"/>
  <c r="E613" i="1"/>
  <c r="E600" i="1"/>
  <c r="E576" i="1"/>
  <c r="E577" i="1"/>
  <c r="E635" i="1"/>
  <c r="E636" i="1"/>
  <c r="E578" i="1"/>
  <c r="E579" i="1"/>
  <c r="E601" i="1"/>
  <c r="E580" i="1"/>
  <c r="E602" i="1"/>
  <c r="E614" i="1"/>
  <c r="E603" i="1"/>
  <c r="E581" i="1"/>
  <c r="E620" i="1"/>
  <c r="E582" i="1"/>
  <c r="E640" i="1"/>
  <c r="E557" i="1"/>
  <c r="E641" i="1"/>
  <c r="E558" i="1"/>
  <c r="E615" i="1"/>
  <c r="E616" i="1"/>
  <c r="E559" i="1"/>
  <c r="E639" i="1"/>
  <c r="E560" i="1"/>
  <c r="E553" i="1"/>
  <c r="E561" i="1"/>
  <c r="E604" i="1"/>
  <c r="E617" i="1"/>
  <c r="E562" i="1"/>
  <c r="E642" i="1"/>
  <c r="E583" i="1"/>
  <c r="E552" i="1"/>
  <c r="E618" i="1"/>
  <c r="E705" i="1"/>
  <c r="E665" i="1"/>
  <c r="E666" i="1"/>
  <c r="E706" i="1"/>
  <c r="E667" i="1"/>
  <c r="E712" i="1"/>
  <c r="E704" i="1"/>
  <c r="E668" i="1"/>
  <c r="E715" i="1"/>
  <c r="E707" i="1"/>
  <c r="E695" i="1"/>
  <c r="E678" i="1"/>
  <c r="E703" i="1"/>
  <c r="E664" i="1"/>
  <c r="E679" i="1"/>
  <c r="E713" i="1"/>
  <c r="E698" i="1"/>
  <c r="E699" i="1"/>
  <c r="E680" i="1"/>
  <c r="E681" i="1"/>
  <c r="E682" i="1"/>
  <c r="E700" i="1"/>
  <c r="E683" i="1"/>
  <c r="E684" i="1"/>
  <c r="E685" i="1"/>
  <c r="E646" i="1"/>
  <c r="E654" i="1"/>
  <c r="E648" i="1"/>
  <c r="E651" i="1"/>
  <c r="E645" i="1"/>
  <c r="E661" i="1"/>
  <c r="E644" i="1"/>
  <c r="E663" i="1"/>
  <c r="E649" i="1"/>
  <c r="E656" i="1"/>
  <c r="E650" i="1"/>
  <c r="E643" i="1"/>
  <c r="E662" i="1"/>
  <c r="E658" i="1"/>
  <c r="E653" i="1"/>
  <c r="E655" i="1"/>
  <c r="E652" i="1"/>
  <c r="E659" i="1"/>
  <c r="E657" i="1"/>
  <c r="E647" i="1"/>
  <c r="E660" i="1"/>
  <c r="E184" i="1"/>
  <c r="E185" i="1"/>
  <c r="E186" i="1"/>
  <c r="E187" i="1"/>
  <c r="E188" i="1"/>
  <c r="E189" i="1"/>
  <c r="E190" i="1"/>
  <c r="E191" i="1"/>
  <c r="E192" i="1"/>
  <c r="E193" i="1"/>
  <c r="E194" i="1"/>
  <c r="E195" i="1"/>
  <c r="E196" i="1"/>
  <c r="E197" i="1"/>
  <c r="E213" i="1"/>
  <c r="E214" i="1"/>
  <c r="E253" i="1"/>
  <c r="E254" i="1"/>
  <c r="E255" i="1"/>
  <c r="E256" i="1"/>
  <c r="E296" i="1"/>
  <c r="E297" i="1"/>
  <c r="E298" i="1"/>
  <c r="E299" i="1"/>
  <c r="E300" i="1"/>
  <c r="E329" i="1"/>
  <c r="E330" i="1"/>
  <c r="E331" i="1"/>
  <c r="E348" i="1"/>
  <c r="E349" i="1"/>
  <c r="E350" i="1"/>
  <c r="E351" i="1"/>
  <c r="E352" i="1"/>
  <c r="E353" i="1"/>
  <c r="E360" i="1"/>
  <c r="E361" i="1"/>
  <c r="E380" i="1"/>
  <c r="E381" i="1"/>
  <c r="E382" i="1"/>
  <c r="E383" i="1"/>
  <c r="E384" i="1"/>
  <c r="E385" i="1"/>
  <c r="E386" i="1"/>
  <c r="E387" i="1"/>
  <c r="E388" i="1"/>
  <c r="E389" i="1"/>
  <c r="E390" i="1"/>
  <c r="E393" i="1"/>
  <c r="E411" i="1"/>
  <c r="E412" i="1"/>
  <c r="E413" i="1"/>
  <c r="E414" i="1"/>
  <c r="E415" i="1"/>
  <c r="E416" i="1"/>
  <c r="E417" i="1"/>
  <c r="E418" i="1"/>
  <c r="E466" i="1"/>
  <c r="E439" i="1"/>
  <c r="E440" i="1"/>
  <c r="E441" i="1"/>
  <c r="E442" i="1"/>
  <c r="E443" i="1"/>
  <c r="E444" i="1"/>
  <c r="E445" i="1"/>
  <c r="E446" i="1"/>
  <c r="E447" i="1"/>
  <c r="E448" i="1"/>
  <c r="E457" i="1"/>
  <c r="E475" i="1"/>
  <c r="E476" i="1"/>
  <c r="E477" i="1"/>
  <c r="E478" i="1"/>
  <c r="E479" i="1"/>
  <c r="E480" i="1"/>
  <c r="E503" i="1"/>
  <c r="E504" i="1"/>
  <c r="E505" i="1"/>
  <c r="E506" i="1"/>
  <c r="E507" i="1"/>
  <c r="E508" i="1"/>
  <c r="E509" i="1"/>
  <c r="E510" i="1"/>
  <c r="E511" i="1"/>
  <c r="E532" i="1"/>
  <c r="E533" i="1"/>
  <c r="E534" i="1"/>
  <c r="E198" i="1"/>
  <c r="E199" i="1"/>
  <c r="E257" i="1"/>
  <c r="E258" i="1"/>
  <c r="E259" i="1"/>
  <c r="E260" i="1"/>
  <c r="E261" i="1"/>
  <c r="E301" i="1"/>
  <c r="E512" i="1"/>
  <c r="E302" i="1"/>
  <c r="E303" i="1"/>
  <c r="E304" i="1"/>
  <c r="E332" i="1"/>
  <c r="E333" i="1"/>
  <c r="E334" i="1"/>
  <c r="E335" i="1"/>
  <c r="E336" i="1"/>
  <c r="E337" i="1"/>
  <c r="E354" i="1"/>
  <c r="E391" i="1"/>
  <c r="E419" i="1"/>
  <c r="E420" i="1"/>
  <c r="E449" i="1"/>
  <c r="E481" i="1"/>
  <c r="E482" i="1"/>
  <c r="E535" i="1"/>
  <c r="E536" i="1"/>
  <c r="E537" i="1"/>
  <c r="E538" i="1"/>
  <c r="E539" i="1"/>
  <c r="E540" i="1"/>
  <c r="E541" i="1"/>
  <c r="E542" i="1"/>
  <c r="E543" i="1"/>
  <c r="E450" i="1"/>
  <c r="E154" i="1"/>
  <c r="E155" i="1"/>
  <c r="E156" i="1"/>
  <c r="E157" i="1"/>
  <c r="E200" i="1"/>
  <c r="E201" i="1"/>
  <c r="E202" i="1"/>
  <c r="E203" i="1"/>
  <c r="E204" i="1"/>
  <c r="E205" i="1"/>
  <c r="E215" i="1"/>
  <c r="E216" i="1"/>
  <c r="E262" i="1"/>
  <c r="E263" i="1"/>
  <c r="E264" i="1"/>
  <c r="E265" i="1"/>
  <c r="E266" i="1"/>
  <c r="E267" i="1"/>
  <c r="E268" i="1"/>
  <c r="E269" i="1"/>
  <c r="E270" i="1"/>
  <c r="E305" i="1"/>
  <c r="E306" i="1"/>
  <c r="E307" i="1"/>
  <c r="E338" i="1"/>
  <c r="E339" i="1"/>
  <c r="E340" i="1"/>
  <c r="E341" i="1"/>
  <c r="E342" i="1"/>
  <c r="E355" i="1"/>
  <c r="E392" i="1"/>
  <c r="E421" i="1"/>
  <c r="E422" i="1"/>
  <c r="E423" i="1"/>
  <c r="E451" i="1"/>
  <c r="E452" i="1"/>
  <c r="E464" i="1"/>
  <c r="E465" i="1"/>
  <c r="E483" i="1"/>
  <c r="E484" i="1"/>
  <c r="E485" i="1"/>
  <c r="E486" i="1"/>
  <c r="E487" i="1"/>
  <c r="E488" i="1"/>
  <c r="E513" i="1"/>
  <c r="E514" i="1"/>
  <c r="E515" i="1"/>
  <c r="E544" i="1"/>
  <c r="E545" i="1"/>
  <c r="E546" i="1"/>
  <c r="E547" i="1"/>
  <c r="E82" i="1"/>
  <c r="E453" i="1"/>
  <c r="E217" i="1"/>
  <c r="E621" i="1"/>
  <c r="E625" i="1"/>
  <c r="E584" i="1"/>
  <c r="E619" i="1"/>
  <c r="E637" i="1"/>
  <c r="E605" i="1"/>
  <c r="E585" i="1"/>
  <c r="E554" i="1"/>
  <c r="E206" i="1"/>
  <c r="E158" i="1"/>
  <c r="E516" i="1"/>
  <c r="E271" i="1"/>
  <c r="E272" i="1"/>
  <c r="E273" i="1"/>
  <c r="E274" i="1"/>
  <c r="E548" i="1"/>
  <c r="E517" i="1"/>
  <c r="E275" i="1"/>
  <c r="E454" i="1"/>
  <c r="E276" i="1"/>
  <c r="E277" i="1"/>
  <c r="E489" i="1"/>
  <c r="E455" i="1"/>
  <c r="E424" i="1"/>
  <c r="E278" i="1"/>
  <c r="E207" i="1"/>
  <c r="E425" i="1"/>
  <c r="E343" i="1"/>
  <c r="E208" i="1"/>
  <c r="E279" i="1"/>
  <c r="E344" i="1"/>
  <c r="E280" i="1"/>
  <c r="E518" i="1"/>
  <c r="E549" i="1"/>
  <c r="E550" i="1"/>
  <c r="E456" i="1"/>
  <c r="E308" i="1"/>
  <c r="E490" i="1"/>
  <c r="E362" i="1"/>
  <c r="E551" i="1"/>
  <c r="E281" i="1"/>
  <c r="E282" i="1"/>
  <c r="E426" i="1"/>
  <c r="E116" i="1"/>
  <c r="E117" i="1"/>
  <c r="E104" i="1"/>
  <c r="E105" i="1"/>
  <c r="E106" i="1"/>
  <c r="E107" i="1"/>
  <c r="E74" i="1"/>
  <c r="E75" i="1"/>
  <c r="E55" i="1"/>
  <c r="E56" i="1"/>
  <c r="E57" i="1"/>
  <c r="E58" i="1"/>
  <c r="E59" i="1"/>
  <c r="E21" i="1"/>
  <c r="E22" i="1"/>
  <c r="E23" i="1"/>
  <c r="E24" i="1"/>
  <c r="E686" i="1"/>
  <c r="E708" i="1"/>
  <c r="E687" i="1"/>
  <c r="E688" i="1"/>
  <c r="E689" i="1"/>
  <c r="E690" i="1"/>
  <c r="E716" i="1"/>
  <c r="E691" i="1"/>
  <c r="E669" i="1"/>
  <c r="E701" i="1"/>
  <c r="E692" i="1"/>
  <c r="E693" i="1"/>
  <c r="E709" i="1"/>
  <c r="E670" i="1"/>
  <c r="E696" i="1"/>
  <c r="E671" i="1"/>
  <c r="E710" i="1"/>
  <c r="E714" i="1"/>
  <c r="E672" i="1"/>
  <c r="E673" i="1"/>
  <c r="E674" i="1"/>
  <c r="E675" i="1"/>
  <c r="E694" i="1"/>
  <c r="E717" i="1"/>
  <c r="E676" i="1"/>
  <c r="E711" i="1"/>
  <c r="E702" i="1"/>
  <c r="E697" i="1"/>
  <c r="E677" i="1"/>
  <c r="E159" i="1"/>
  <c r="E160" i="1"/>
  <c r="E161" i="1"/>
  <c r="E162" i="1"/>
  <c r="E163" i="1"/>
  <c r="E218" i="1"/>
  <c r="L59" i="1" l="1"/>
  <c r="J59" i="1" s="1"/>
  <c r="L58" i="1"/>
  <c r="J58" i="1" s="1"/>
  <c r="L57" i="1"/>
  <c r="J57" i="1" s="1"/>
  <c r="L75" i="1"/>
  <c r="J75" i="1" s="1"/>
  <c r="L107" i="1"/>
  <c r="L106" i="1"/>
  <c r="J106" i="1" s="1"/>
  <c r="L105" i="1"/>
  <c r="J105" i="1" s="1"/>
  <c r="L426" i="1"/>
  <c r="J426" i="1" s="1"/>
  <c r="L281" i="1"/>
  <c r="J281" i="1" s="1"/>
  <c r="L550" i="1"/>
  <c r="J550" i="1" s="1"/>
  <c r="L549" i="1"/>
  <c r="J549" i="1" s="1"/>
  <c r="L280" i="1"/>
  <c r="J280" i="1" s="1"/>
  <c r="L455" i="1"/>
  <c r="J455" i="1" s="1"/>
  <c r="L277" i="1"/>
  <c r="J277" i="1" s="1"/>
  <c r="L454" i="1"/>
  <c r="J454" i="1" s="1"/>
  <c r="L273" i="1"/>
  <c r="J273" i="1" s="1"/>
  <c r="L272" i="1"/>
  <c r="J272" i="1" s="1"/>
  <c r="L271" i="1"/>
  <c r="J271" i="1" s="1"/>
  <c r="L585" i="1"/>
  <c r="J585" i="1" s="1"/>
  <c r="L619" i="1"/>
  <c r="J619" i="1" s="1"/>
  <c r="L453" i="1"/>
  <c r="J453" i="1" s="1"/>
  <c r="L450" i="1"/>
  <c r="J450" i="1" s="1"/>
  <c r="L164" i="1"/>
  <c r="J164" i="1" s="1"/>
  <c r="L309" i="1"/>
  <c r="J309" i="1" s="1"/>
  <c r="L394" i="1"/>
  <c r="J394" i="1" s="1"/>
  <c r="L519" i="1"/>
  <c r="J519" i="1" s="1"/>
  <c r="L310" i="1"/>
  <c r="J310" i="1" s="1"/>
  <c r="L491" i="1"/>
  <c r="J491" i="1" s="1"/>
  <c r="L219" i="1"/>
  <c r="J219" i="1" s="1"/>
  <c r="L395" i="1"/>
  <c r="J395" i="1" s="1"/>
  <c r="L520" i="1"/>
  <c r="J520" i="1" s="1"/>
  <c r="L311" i="1"/>
  <c r="J311" i="1" s="1"/>
  <c r="L467" i="1"/>
  <c r="J467" i="1" s="1"/>
  <c r="L165" i="1"/>
  <c r="J165" i="1" s="1"/>
  <c r="L312" i="1"/>
  <c r="J312" i="1" s="1"/>
  <c r="L468" i="1"/>
  <c r="J468" i="1" s="1"/>
  <c r="L469" i="1"/>
  <c r="J469" i="1" s="1"/>
  <c r="L166" i="1"/>
  <c r="J166" i="1" s="1"/>
  <c r="L220" i="1"/>
  <c r="J220" i="1" s="1"/>
  <c r="L492" i="1"/>
  <c r="J492" i="1" s="1"/>
  <c r="L313" i="1"/>
  <c r="J313" i="1" s="1"/>
  <c r="L221" i="1"/>
  <c r="J221" i="1" s="1"/>
  <c r="L493" i="1"/>
  <c r="J493" i="1" s="1"/>
  <c r="L222" i="1"/>
  <c r="J222" i="1" s="1"/>
  <c r="L521" i="1"/>
  <c r="J521" i="1" s="1"/>
  <c r="L223" i="1"/>
  <c r="J223" i="1" s="1"/>
  <c r="L283" i="1"/>
  <c r="J283" i="1" s="1"/>
  <c r="L314" i="1"/>
  <c r="J314" i="1" s="1"/>
  <c r="L224" i="1"/>
  <c r="J224" i="1" s="1"/>
  <c r="L225" i="1"/>
  <c r="J225" i="1" s="1"/>
  <c r="L226" i="1"/>
  <c r="J226" i="1" s="1"/>
  <c r="L227" i="1"/>
  <c r="J227" i="1" s="1"/>
  <c r="L167" i="1"/>
  <c r="L363" i="1"/>
  <c r="L315" i="1"/>
  <c r="J315" i="1" s="1"/>
  <c r="L316" i="1"/>
  <c r="J316" i="1" s="1"/>
  <c r="L396" i="1"/>
  <c r="J396" i="1" s="1"/>
  <c r="L522" i="1"/>
  <c r="J522" i="1" s="1"/>
  <c r="L209" i="1"/>
  <c r="J209" i="1" s="1"/>
  <c r="L284" i="1"/>
  <c r="J284" i="1" s="1"/>
  <c r="L364" i="1"/>
  <c r="J364" i="1" s="1"/>
  <c r="L228" i="1"/>
  <c r="J228" i="1" s="1"/>
  <c r="L458" i="1"/>
  <c r="J458" i="1" s="1"/>
  <c r="L494" i="1"/>
  <c r="J494" i="1" s="1"/>
  <c r="L168" i="1"/>
  <c r="J168" i="1" s="1"/>
  <c r="L229" i="1"/>
  <c r="J229" i="1" s="1"/>
  <c r="L523" i="1"/>
  <c r="J523" i="1" s="1"/>
  <c r="L230" i="1"/>
  <c r="L427" i="1"/>
  <c r="J427" i="1" s="1"/>
  <c r="L524" i="1"/>
  <c r="J524" i="1" s="1"/>
  <c r="L169" i="1"/>
  <c r="J169" i="1" s="1"/>
  <c r="L525" i="1"/>
  <c r="J525" i="1" s="1"/>
  <c r="L345" i="1"/>
  <c r="J345" i="1" s="1"/>
  <c r="L459" i="1"/>
  <c r="J459" i="1" s="1"/>
  <c r="L460" i="1"/>
  <c r="J460" i="1" s="1"/>
  <c r="L356" i="1"/>
  <c r="J356" i="1" s="1"/>
  <c r="L231" i="1"/>
  <c r="J231" i="1" s="1"/>
  <c r="L365" i="1"/>
  <c r="J365" i="1" s="1"/>
  <c r="L495" i="1"/>
  <c r="J495" i="1" s="1"/>
  <c r="L285" i="1"/>
  <c r="J285" i="1" s="1"/>
  <c r="L317" i="1"/>
  <c r="L428" i="1"/>
  <c r="L286" i="1"/>
  <c r="J286" i="1" s="1"/>
  <c r="L366" i="1"/>
  <c r="J366" i="1" s="1"/>
  <c r="L397" i="1"/>
  <c r="J397" i="1" s="1"/>
  <c r="L170" i="1"/>
  <c r="J170" i="1" s="1"/>
  <c r="L367" i="1"/>
  <c r="J367" i="1" s="1"/>
  <c r="L398" i="1"/>
  <c r="J398" i="1" s="1"/>
  <c r="L399" i="1"/>
  <c r="J399" i="1" s="1"/>
  <c r="L470" i="1"/>
  <c r="J470" i="1" s="1"/>
  <c r="L287" i="1"/>
  <c r="J287" i="1" s="1"/>
  <c r="L368" i="1"/>
  <c r="J368" i="1" s="1"/>
  <c r="L369" i="1"/>
  <c r="J369" i="1" s="1"/>
  <c r="L171" i="1"/>
  <c r="J171" i="1" s="1"/>
  <c r="L346" i="1"/>
  <c r="J346" i="1" s="1"/>
  <c r="L318" i="1"/>
  <c r="J318" i="1" s="1"/>
  <c r="L400" i="1"/>
  <c r="L496" i="1"/>
  <c r="L172" i="1"/>
  <c r="L357" i="1"/>
  <c r="J357" i="1" s="1"/>
  <c r="L232" i="1"/>
  <c r="J232" i="1" s="1"/>
  <c r="L370" i="1"/>
  <c r="J370" i="1" s="1"/>
  <c r="L429" i="1"/>
  <c r="J429" i="1" s="1"/>
  <c r="L526" i="1"/>
  <c r="J526" i="1" s="1"/>
  <c r="L210" i="1"/>
  <c r="J210" i="1" s="1"/>
  <c r="L319" i="1"/>
  <c r="J319" i="1" s="1"/>
  <c r="L320" i="1"/>
  <c r="J320" i="1" s="1"/>
  <c r="L358" i="1"/>
  <c r="J358" i="1" s="1"/>
  <c r="L401" i="1"/>
  <c r="J401" i="1" s="1"/>
  <c r="L402" i="1"/>
  <c r="J402" i="1" s="1"/>
  <c r="L497" i="1"/>
  <c r="J497" i="1" s="1"/>
  <c r="L527" i="1"/>
  <c r="J527" i="1" s="1"/>
  <c r="L233" i="1"/>
  <c r="L234" i="1"/>
  <c r="L321" i="1"/>
  <c r="J321" i="1" s="1"/>
  <c r="L498" i="1"/>
  <c r="J498" i="1" s="1"/>
  <c r="L235" i="1"/>
  <c r="J235" i="1" s="1"/>
  <c r="L236" i="1"/>
  <c r="J236" i="1" s="1"/>
  <c r="L288" i="1"/>
  <c r="J288" i="1" s="1"/>
  <c r="L173" i="1"/>
  <c r="J173" i="1" s="1"/>
  <c r="L371" i="1"/>
  <c r="J371" i="1" s="1"/>
  <c r="L322" i="1"/>
  <c r="J322" i="1" s="1"/>
  <c r="L372" i="1"/>
  <c r="J372" i="1" s="1"/>
  <c r="L499" i="1"/>
  <c r="J499" i="1" s="1"/>
  <c r="L289" i="1"/>
  <c r="J289" i="1" s="1"/>
  <c r="L323" i="1"/>
  <c r="J323" i="1" s="1"/>
  <c r="L403" i="1"/>
  <c r="J403" i="1" s="1"/>
  <c r="L211" i="1"/>
  <c r="J211" i="1" s="1"/>
  <c r="L347" i="1"/>
  <c r="L430" i="1"/>
  <c r="L461" i="1"/>
  <c r="J461" i="1" s="1"/>
  <c r="L324" i="1"/>
  <c r="J324" i="1" s="1"/>
  <c r="L462" i="1"/>
  <c r="J462" i="1" s="1"/>
  <c r="L471" i="1"/>
  <c r="J471" i="1" s="1"/>
  <c r="L404" i="1"/>
  <c r="J404" i="1" s="1"/>
  <c r="L500" i="1"/>
  <c r="J500" i="1" s="1"/>
  <c r="L290" i="1"/>
  <c r="J290" i="1" s="1"/>
  <c r="L325" i="1"/>
  <c r="J325" i="1" s="1"/>
  <c r="L431" i="1"/>
  <c r="J431" i="1" s="1"/>
  <c r="L432" i="1"/>
  <c r="J432" i="1" s="1"/>
  <c r="L528" i="1"/>
  <c r="J528" i="1" s="1"/>
  <c r="L472" i="1"/>
  <c r="J472" i="1" s="1"/>
  <c r="L326" i="1"/>
  <c r="J326" i="1" s="1"/>
  <c r="L501" i="1"/>
  <c r="J501" i="1" s="1"/>
  <c r="L373" i="1"/>
  <c r="L405" i="1"/>
  <c r="L291" i="1"/>
  <c r="J291" i="1" s="1"/>
  <c r="L502" i="1"/>
  <c r="J502" i="1" s="1"/>
  <c r="L237" i="1"/>
  <c r="J237" i="1" s="1"/>
  <c r="L327" i="1"/>
  <c r="J327" i="1" s="1"/>
  <c r="L374" i="1"/>
  <c r="J374" i="1" s="1"/>
  <c r="L406" i="1"/>
  <c r="J406" i="1" s="1"/>
  <c r="L292" i="1"/>
  <c r="J292" i="1" s="1"/>
  <c r="L407" i="1"/>
  <c r="J407" i="1" s="1"/>
  <c r="L375" i="1"/>
  <c r="J375" i="1" s="1"/>
  <c r="L433" i="1"/>
  <c r="J433" i="1" s="1"/>
  <c r="L212" i="1"/>
  <c r="J212" i="1" s="1"/>
  <c r="L293" i="1"/>
  <c r="J293" i="1" s="1"/>
  <c r="L376" i="1"/>
  <c r="J376" i="1" s="1"/>
  <c r="L377" i="1"/>
  <c r="J377" i="1" s="1"/>
  <c r="L408" i="1"/>
  <c r="L238" i="1"/>
  <c r="L378" i="1"/>
  <c r="J378" i="1" s="1"/>
  <c r="L409" i="1"/>
  <c r="J409" i="1" s="1"/>
  <c r="L294" i="1"/>
  <c r="J294" i="1" s="1"/>
  <c r="L328" i="1"/>
  <c r="J328" i="1" s="1"/>
  <c r="L379" i="1"/>
  <c r="J379" i="1" s="1"/>
  <c r="L174" i="1"/>
  <c r="J174" i="1" s="1"/>
  <c r="L434" i="1"/>
  <c r="J434" i="1" s="1"/>
  <c r="L295" i="1"/>
  <c r="J295" i="1" s="1"/>
  <c r="L359" i="1"/>
  <c r="J359" i="1" s="1"/>
  <c r="L410" i="1"/>
  <c r="J410" i="1" s="1"/>
  <c r="L239" i="1"/>
  <c r="J239" i="1" s="1"/>
  <c r="L240" i="1"/>
  <c r="J240" i="1" s="1"/>
  <c r="L76" i="1"/>
  <c r="J76" i="1" s="1"/>
  <c r="L6" i="1"/>
  <c r="J6" i="1" s="1"/>
  <c r="L7" i="1"/>
  <c r="L90" i="1"/>
  <c r="L29" i="1"/>
  <c r="J29" i="1" s="1"/>
  <c r="L30" i="1"/>
  <c r="J30" i="1" s="1"/>
  <c r="L31" i="1"/>
  <c r="J31" i="1" s="1"/>
  <c r="L91" i="1"/>
  <c r="J91" i="1" s="1"/>
  <c r="L92" i="1"/>
  <c r="J92" i="1" s="1"/>
  <c r="L93" i="1"/>
  <c r="J93" i="1" s="1"/>
  <c r="L60" i="1"/>
  <c r="J60" i="1" s="1"/>
  <c r="L126" i="1"/>
  <c r="J126" i="1" s="1"/>
  <c r="L127" i="1"/>
  <c r="J127" i="1" s="1"/>
  <c r="L124" i="1"/>
  <c r="J124" i="1" s="1"/>
  <c r="L125" i="1"/>
  <c r="J125" i="1" s="1"/>
  <c r="L8" i="1"/>
  <c r="J8" i="1" s="1"/>
  <c r="L9" i="1"/>
  <c r="J9" i="1" s="1"/>
  <c r="L10" i="1"/>
  <c r="J10" i="1" s="1"/>
  <c r="L118" i="1"/>
  <c r="J118" i="1" s="1"/>
  <c r="L110" i="1"/>
  <c r="L77" i="1"/>
  <c r="J77" i="1" s="1"/>
  <c r="L25" i="1"/>
  <c r="J25" i="1" s="1"/>
  <c r="L143" i="1"/>
  <c r="J143" i="1" s="1"/>
  <c r="L32" i="1"/>
  <c r="J32" i="1" s="1"/>
  <c r="L33" i="1"/>
  <c r="J33" i="1" s="1"/>
  <c r="L34" i="1"/>
  <c r="J34" i="1" s="1"/>
  <c r="L35" i="1"/>
  <c r="J35" i="1" s="1"/>
  <c r="L36" i="1"/>
  <c r="J36" i="1" s="1"/>
  <c r="L37" i="1"/>
  <c r="J37" i="1" s="1"/>
  <c r="L38" i="1"/>
  <c r="J38" i="1" s="1"/>
  <c r="L39" i="1"/>
  <c r="J39" i="1" s="1"/>
  <c r="L40" i="1"/>
  <c r="J40" i="1" s="1"/>
  <c r="L41" i="1"/>
  <c r="J41" i="1" s="1"/>
  <c r="L42" i="1"/>
  <c r="J42" i="1" s="1"/>
  <c r="L43" i="1"/>
  <c r="J43" i="1" s="1"/>
  <c r="L44" i="1"/>
  <c r="L45" i="1"/>
  <c r="J45" i="1" s="1"/>
  <c r="L46" i="1"/>
  <c r="J46" i="1" s="1"/>
  <c r="L47" i="1"/>
  <c r="J47" i="1" s="1"/>
  <c r="L48" i="1"/>
  <c r="J48" i="1" s="1"/>
  <c r="L49" i="1"/>
  <c r="J49" i="1" s="1"/>
  <c r="L50" i="1"/>
  <c r="J50" i="1" s="1"/>
  <c r="L51" i="1"/>
  <c r="J51" i="1" s="1"/>
  <c r="L52" i="1"/>
  <c r="J52" i="1" s="1"/>
  <c r="L53" i="1"/>
  <c r="J53" i="1" s="1"/>
  <c r="L54" i="1"/>
  <c r="J54" i="1" s="1"/>
  <c r="L94" i="1"/>
  <c r="J94" i="1" s="1"/>
  <c r="L95" i="1"/>
  <c r="J95" i="1" s="1"/>
  <c r="L96" i="1"/>
  <c r="J96" i="1" s="1"/>
  <c r="L97" i="1"/>
  <c r="J97" i="1" s="1"/>
  <c r="L98" i="1"/>
  <c r="J98" i="1" s="1"/>
  <c r="L99" i="1"/>
  <c r="L100" i="1"/>
  <c r="J100" i="1" s="1"/>
  <c r="L101" i="1"/>
  <c r="J101" i="1" s="1"/>
  <c r="L102" i="1"/>
  <c r="J102" i="1" s="1"/>
  <c r="L103" i="1"/>
  <c r="J103" i="1" s="1"/>
  <c r="L61" i="1"/>
  <c r="J61" i="1" s="1"/>
  <c r="L62" i="1"/>
  <c r="J62" i="1" s="1"/>
  <c r="L63" i="1"/>
  <c r="J63" i="1" s="1"/>
  <c r="L64" i="1"/>
  <c r="J64" i="1" s="1"/>
  <c r="L65" i="1"/>
  <c r="J65" i="1" s="1"/>
  <c r="L66" i="1"/>
  <c r="J66" i="1" s="1"/>
  <c r="L67" i="1"/>
  <c r="J67" i="1" s="1"/>
  <c r="L68" i="1"/>
  <c r="J68" i="1" s="1"/>
  <c r="L69" i="1"/>
  <c r="J69" i="1" s="1"/>
  <c r="L70" i="1"/>
  <c r="J70" i="1" s="1"/>
  <c r="L71" i="1"/>
  <c r="L72" i="1"/>
  <c r="L73" i="1"/>
  <c r="L111" i="1"/>
  <c r="J111" i="1" s="1"/>
  <c r="L112" i="1"/>
  <c r="J112" i="1" s="1"/>
  <c r="L113" i="1"/>
  <c r="J113" i="1" s="1"/>
  <c r="L114" i="1"/>
  <c r="J114" i="1" s="1"/>
  <c r="L115" i="1"/>
  <c r="J115" i="1" s="1"/>
  <c r="L128" i="1"/>
  <c r="J128" i="1" s="1"/>
  <c r="L129" i="1"/>
  <c r="J129" i="1" s="1"/>
  <c r="L130" i="1"/>
  <c r="J130" i="1" s="1"/>
  <c r="L131" i="1"/>
  <c r="J131" i="1" s="1"/>
  <c r="L132" i="1"/>
  <c r="J132" i="1" s="1"/>
  <c r="L133" i="1"/>
  <c r="J133" i="1" s="1"/>
  <c r="L134" i="1"/>
  <c r="J134" i="1" s="1"/>
  <c r="L135" i="1"/>
  <c r="J135" i="1" s="1"/>
  <c r="L136" i="1"/>
  <c r="J136" i="1" s="1"/>
  <c r="L137" i="1"/>
  <c r="L138" i="1"/>
  <c r="J138" i="1" s="1"/>
  <c r="L139" i="1"/>
  <c r="J139" i="1" s="1"/>
  <c r="L140" i="1"/>
  <c r="J140" i="1" s="1"/>
  <c r="L141" i="1"/>
  <c r="J141" i="1" s="1"/>
  <c r="L119" i="1"/>
  <c r="J119" i="1" s="1"/>
  <c r="L120" i="1"/>
  <c r="J120" i="1" s="1"/>
  <c r="L121" i="1"/>
  <c r="J121" i="1" s="1"/>
  <c r="L122" i="1"/>
  <c r="J122" i="1" s="1"/>
  <c r="L123" i="1"/>
  <c r="J123" i="1" s="1"/>
  <c r="L11" i="1"/>
  <c r="J11" i="1" s="1"/>
  <c r="L12" i="1"/>
  <c r="J12" i="1" s="1"/>
  <c r="L13" i="1"/>
  <c r="J13" i="1" s="1"/>
  <c r="L14" i="1"/>
  <c r="J14" i="1" s="1"/>
  <c r="L15" i="1"/>
  <c r="J15" i="1" s="1"/>
  <c r="L16" i="1"/>
  <c r="J16" i="1" s="1"/>
  <c r="L17" i="1"/>
  <c r="L18" i="1"/>
  <c r="J18" i="1" s="1"/>
  <c r="L19" i="1"/>
  <c r="J19" i="1" s="1"/>
  <c r="L20" i="1"/>
  <c r="J20" i="1" s="1"/>
  <c r="L3" i="1"/>
  <c r="J3" i="1" s="1"/>
  <c r="L4" i="1"/>
  <c r="J4" i="1" s="1"/>
  <c r="L5" i="1"/>
  <c r="J5" i="1" s="1"/>
  <c r="L26" i="1"/>
  <c r="J26" i="1" s="1"/>
  <c r="L27" i="1"/>
  <c r="J27" i="1" s="1"/>
  <c r="L28" i="1"/>
  <c r="J28" i="1" s="1"/>
  <c r="L78" i="1"/>
  <c r="J78" i="1" s="1"/>
  <c r="L79" i="1"/>
  <c r="J79" i="1" s="1"/>
  <c r="L80" i="1"/>
  <c r="J80" i="1" s="1"/>
  <c r="L144" i="1"/>
  <c r="J144" i="1" s="1"/>
  <c r="L145" i="1"/>
  <c r="J145" i="1" s="1"/>
  <c r="L146" i="1"/>
  <c r="L83" i="1"/>
  <c r="L84" i="1"/>
  <c r="J84" i="1" s="1"/>
  <c r="L81" i="1"/>
  <c r="J81" i="1" s="1"/>
  <c r="L142" i="1"/>
  <c r="J142" i="1" s="1"/>
  <c r="L108" i="1"/>
  <c r="J108" i="1" s="1"/>
  <c r="L88" i="1"/>
  <c r="J88" i="1" s="1"/>
  <c r="L85" i="1"/>
  <c r="J85" i="1" s="1"/>
  <c r="L86" i="1"/>
  <c r="J86" i="1" s="1"/>
  <c r="L89" i="1"/>
  <c r="J89" i="1" s="1"/>
  <c r="L87" i="1"/>
  <c r="J87" i="1" s="1"/>
  <c r="L109" i="1"/>
  <c r="J109" i="1" s="1"/>
  <c r="L473" i="1"/>
  <c r="J473" i="1" s="1"/>
  <c r="L241" i="1"/>
  <c r="J241" i="1" s="1"/>
  <c r="L474" i="1"/>
  <c r="J474" i="1" s="1"/>
  <c r="L242" i="1"/>
  <c r="J242" i="1" s="1"/>
  <c r="L243" i="1"/>
  <c r="L244" i="1"/>
  <c r="L245" i="1"/>
  <c r="L246" i="1"/>
  <c r="J246" i="1" s="1"/>
  <c r="L247" i="1"/>
  <c r="J247" i="1" s="1"/>
  <c r="L248" i="1"/>
  <c r="J248" i="1" s="1"/>
  <c r="L249" i="1"/>
  <c r="J249" i="1" s="1"/>
  <c r="L250" i="1"/>
  <c r="J250" i="1" s="1"/>
  <c r="L251" i="1"/>
  <c r="J251" i="1" s="1"/>
  <c r="L252" i="1"/>
  <c r="J252" i="1" s="1"/>
  <c r="L175" i="1"/>
  <c r="J175" i="1" s="1"/>
  <c r="L176" i="1"/>
  <c r="J176" i="1" s="1"/>
  <c r="L435" i="1"/>
  <c r="J435" i="1" s="1"/>
  <c r="L529" i="1"/>
  <c r="J529" i="1" s="1"/>
  <c r="L530" i="1"/>
  <c r="J530" i="1" s="1"/>
  <c r="L436" i="1"/>
  <c r="J436" i="1" s="1"/>
  <c r="L177" i="1"/>
  <c r="L178" i="1"/>
  <c r="L179" i="1"/>
  <c r="J179" i="1" s="1"/>
  <c r="L180" i="1"/>
  <c r="J180" i="1" s="1"/>
  <c r="L181" i="1"/>
  <c r="J181" i="1" s="1"/>
  <c r="L463" i="1"/>
  <c r="J463" i="1" s="1"/>
  <c r="L182" i="1"/>
  <c r="J182" i="1" s="1"/>
  <c r="L183" i="1"/>
  <c r="J183" i="1" s="1"/>
  <c r="L437" i="1"/>
  <c r="J437" i="1" s="1"/>
  <c r="L438" i="1"/>
  <c r="J438" i="1" s="1"/>
  <c r="L531" i="1"/>
  <c r="J531" i="1" s="1"/>
  <c r="L147" i="1"/>
  <c r="J147" i="1" s="1"/>
  <c r="L148" i="1"/>
  <c r="J148" i="1" s="1"/>
  <c r="L149" i="1"/>
  <c r="J149" i="1" s="1"/>
  <c r="L150" i="1"/>
  <c r="J150" i="1" s="1"/>
  <c r="L151" i="1"/>
  <c r="J151" i="1" s="1"/>
  <c r="L152" i="1"/>
  <c r="L153" i="1"/>
  <c r="L563" i="1"/>
  <c r="J563" i="1" s="1"/>
  <c r="L607" i="1"/>
  <c r="J607" i="1" s="1"/>
  <c r="L586" i="1"/>
  <c r="J586" i="1" s="1"/>
  <c r="L622" i="1"/>
  <c r="J622" i="1" s="1"/>
  <c r="L608" i="1"/>
  <c r="J608" i="1" s="1"/>
  <c r="L564" i="1"/>
  <c r="J564" i="1" s="1"/>
  <c r="L626" i="1"/>
  <c r="J626" i="1" s="1"/>
  <c r="L623" i="1"/>
  <c r="J623" i="1" s="1"/>
  <c r="L627" i="1"/>
  <c r="J627" i="1" s="1"/>
  <c r="L609" i="1"/>
  <c r="J609" i="1" s="1"/>
  <c r="L628" i="1"/>
  <c r="J628" i="1" s="1"/>
  <c r="L629" i="1"/>
  <c r="J629" i="1" s="1"/>
  <c r="L630" i="1"/>
  <c r="J630" i="1" s="1"/>
  <c r="L631" i="1"/>
  <c r="J631" i="1" s="1"/>
  <c r="L632" i="1"/>
  <c r="J632" i="1" s="1"/>
  <c r="L587" i="1"/>
  <c r="L638" i="1"/>
  <c r="L633" i="1"/>
  <c r="J633" i="1" s="1"/>
  <c r="L588" i="1"/>
  <c r="J588" i="1" s="1"/>
  <c r="L556" i="1"/>
  <c r="J556" i="1" s="1"/>
  <c r="L565" i="1"/>
  <c r="J565" i="1" s="1"/>
  <c r="L566" i="1"/>
  <c r="J566" i="1" s="1"/>
  <c r="L567" i="1"/>
  <c r="J567" i="1" s="1"/>
  <c r="L589" i="1"/>
  <c r="J589" i="1" s="1"/>
  <c r="L610" i="1"/>
  <c r="J610" i="1" s="1"/>
  <c r="L568" i="1"/>
  <c r="J568" i="1" s="1"/>
  <c r="L624" i="1"/>
  <c r="J624" i="1" s="1"/>
  <c r="L611" i="1"/>
  <c r="J611" i="1" s="1"/>
  <c r="L569" i="1"/>
  <c r="J569" i="1" s="1"/>
  <c r="L570" i="1"/>
  <c r="J570" i="1" s="1"/>
  <c r="L571" i="1"/>
  <c r="J571" i="1" s="1"/>
  <c r="L572" i="1"/>
  <c r="L590" i="1"/>
  <c r="J590" i="1" s="1"/>
  <c r="L591" i="1"/>
  <c r="J591" i="1" s="1"/>
  <c r="L592" i="1"/>
  <c r="J592" i="1" s="1"/>
  <c r="L593" i="1"/>
  <c r="J593" i="1" s="1"/>
  <c r="L573" i="1"/>
  <c r="J573" i="1" s="1"/>
  <c r="L594" i="1"/>
  <c r="J594" i="1" s="1"/>
  <c r="L595" i="1"/>
  <c r="J595" i="1" s="1"/>
  <c r="L596" i="1"/>
  <c r="J596" i="1" s="1"/>
  <c r="L606" i="1"/>
  <c r="J606" i="1" s="1"/>
  <c r="L634" i="1"/>
  <c r="J634" i="1" s="1"/>
  <c r="L574" i="1"/>
  <c r="J574" i="1" s="1"/>
  <c r="L575" i="1"/>
  <c r="J575" i="1" s="1"/>
  <c r="L597" i="1"/>
  <c r="J597" i="1" s="1"/>
  <c r="L598" i="1"/>
  <c r="J598" i="1" s="1"/>
  <c r="L612" i="1"/>
  <c r="J612" i="1" s="1"/>
  <c r="L599" i="1"/>
  <c r="L555" i="1"/>
  <c r="J555" i="1" s="1"/>
  <c r="L613" i="1"/>
  <c r="J613" i="1" s="1"/>
  <c r="L600" i="1"/>
  <c r="J600" i="1" s="1"/>
  <c r="L576" i="1"/>
  <c r="J576" i="1" s="1"/>
  <c r="L577" i="1"/>
  <c r="J577" i="1" s="1"/>
  <c r="L635" i="1"/>
  <c r="J635" i="1" s="1"/>
  <c r="L636" i="1"/>
  <c r="J636" i="1" s="1"/>
  <c r="L578" i="1"/>
  <c r="J578" i="1" s="1"/>
  <c r="L579" i="1"/>
  <c r="J579" i="1" s="1"/>
  <c r="L601" i="1"/>
  <c r="J601" i="1" s="1"/>
  <c r="L580" i="1"/>
  <c r="J580" i="1" s="1"/>
  <c r="L602" i="1"/>
  <c r="J602" i="1" s="1"/>
  <c r="L614" i="1"/>
  <c r="J614" i="1" s="1"/>
  <c r="L603" i="1"/>
  <c r="J603" i="1" s="1"/>
  <c r="L581" i="1"/>
  <c r="J581" i="1" s="1"/>
  <c r="L620" i="1"/>
  <c r="L582" i="1"/>
  <c r="J582" i="1" s="1"/>
  <c r="L640" i="1"/>
  <c r="J640" i="1" s="1"/>
  <c r="L557" i="1"/>
  <c r="J557" i="1" s="1"/>
  <c r="L641" i="1"/>
  <c r="J641" i="1" s="1"/>
  <c r="L558" i="1"/>
  <c r="J558" i="1" s="1"/>
  <c r="L615" i="1"/>
  <c r="J615" i="1" s="1"/>
  <c r="L616" i="1"/>
  <c r="J616" i="1" s="1"/>
  <c r="L559" i="1"/>
  <c r="J559" i="1" s="1"/>
  <c r="L639" i="1"/>
  <c r="J639" i="1" s="1"/>
  <c r="L560" i="1"/>
  <c r="J560" i="1" s="1"/>
  <c r="L553" i="1"/>
  <c r="J553" i="1" s="1"/>
  <c r="L561" i="1"/>
  <c r="J561" i="1" s="1"/>
  <c r="L604" i="1"/>
  <c r="J604" i="1" s="1"/>
  <c r="L617" i="1"/>
  <c r="J617" i="1" s="1"/>
  <c r="L562" i="1"/>
  <c r="J562" i="1" s="1"/>
  <c r="L642" i="1"/>
  <c r="L583" i="1"/>
  <c r="J583" i="1" s="1"/>
  <c r="L552" i="1"/>
  <c r="J552" i="1" s="1"/>
  <c r="L618" i="1"/>
  <c r="J618" i="1" s="1"/>
  <c r="L705" i="1"/>
  <c r="J705" i="1" s="1"/>
  <c r="L665" i="1"/>
  <c r="J665" i="1" s="1"/>
  <c r="L666" i="1"/>
  <c r="J666" i="1" s="1"/>
  <c r="L706" i="1"/>
  <c r="J706" i="1" s="1"/>
  <c r="L667" i="1"/>
  <c r="J667" i="1" s="1"/>
  <c r="L712" i="1"/>
  <c r="J712" i="1" s="1"/>
  <c r="L704" i="1"/>
  <c r="J704" i="1" s="1"/>
  <c r="L668" i="1"/>
  <c r="J668" i="1" s="1"/>
  <c r="L715" i="1"/>
  <c r="J715" i="1" s="1"/>
  <c r="L707" i="1"/>
  <c r="J707" i="1" s="1"/>
  <c r="L695" i="1"/>
  <c r="J695" i="1" s="1"/>
  <c r="L678" i="1"/>
  <c r="J678" i="1" s="1"/>
  <c r="L703" i="1"/>
  <c r="L664" i="1"/>
  <c r="J664" i="1" s="1"/>
  <c r="L679" i="1"/>
  <c r="J679" i="1" s="1"/>
  <c r="L713" i="1"/>
  <c r="J713" i="1" s="1"/>
  <c r="L698" i="1"/>
  <c r="J698" i="1" s="1"/>
  <c r="L699" i="1"/>
  <c r="J699" i="1" s="1"/>
  <c r="L680" i="1"/>
  <c r="J680" i="1" s="1"/>
  <c r="L681" i="1"/>
  <c r="J681" i="1" s="1"/>
  <c r="L682" i="1"/>
  <c r="J682" i="1" s="1"/>
  <c r="L700" i="1"/>
  <c r="J700" i="1" s="1"/>
  <c r="L683" i="1"/>
  <c r="J683" i="1" s="1"/>
  <c r="L684" i="1"/>
  <c r="J684" i="1" s="1"/>
  <c r="L685" i="1"/>
  <c r="J685" i="1" s="1"/>
  <c r="L646" i="1"/>
  <c r="J646" i="1" s="1"/>
  <c r="L654" i="1"/>
  <c r="J654" i="1" s="1"/>
  <c r="L648" i="1"/>
  <c r="L651" i="1"/>
  <c r="L645" i="1"/>
  <c r="J645" i="1" s="1"/>
  <c r="L661" i="1"/>
  <c r="J661" i="1" s="1"/>
  <c r="L644" i="1"/>
  <c r="J644" i="1" s="1"/>
  <c r="L663" i="1"/>
  <c r="J663" i="1" s="1"/>
  <c r="L649" i="1"/>
  <c r="J649" i="1" s="1"/>
  <c r="L656" i="1"/>
  <c r="J656" i="1" s="1"/>
  <c r="L650" i="1"/>
  <c r="J650" i="1" s="1"/>
  <c r="L643" i="1"/>
  <c r="J643" i="1" s="1"/>
  <c r="L662" i="1"/>
  <c r="J662" i="1" s="1"/>
  <c r="L658" i="1"/>
  <c r="J658" i="1" s="1"/>
  <c r="L653" i="1"/>
  <c r="J653" i="1" s="1"/>
  <c r="L655" i="1"/>
  <c r="J655" i="1" s="1"/>
  <c r="L652" i="1"/>
  <c r="J652" i="1" s="1"/>
  <c r="L659" i="1"/>
  <c r="J659" i="1" s="1"/>
  <c r="L657" i="1"/>
  <c r="L647" i="1"/>
  <c r="L660" i="1"/>
  <c r="J660" i="1" s="1"/>
  <c r="L184" i="1"/>
  <c r="J184" i="1" s="1"/>
  <c r="L185" i="1"/>
  <c r="J185" i="1" s="1"/>
  <c r="L186" i="1"/>
  <c r="J186" i="1" s="1"/>
  <c r="L187" i="1"/>
  <c r="J187" i="1" s="1"/>
  <c r="L188" i="1"/>
  <c r="J188" i="1" s="1"/>
  <c r="L189" i="1"/>
  <c r="J189" i="1" s="1"/>
  <c r="L190" i="1"/>
  <c r="J190" i="1" s="1"/>
  <c r="L191" i="1"/>
  <c r="J191" i="1" s="1"/>
  <c r="L192" i="1"/>
  <c r="J192" i="1" s="1"/>
  <c r="L193" i="1"/>
  <c r="J193" i="1" s="1"/>
  <c r="L194" i="1"/>
  <c r="J194" i="1" s="1"/>
  <c r="L195" i="1"/>
  <c r="J195" i="1" s="1"/>
  <c r="L196" i="1"/>
  <c r="J196" i="1" s="1"/>
  <c r="L197" i="1"/>
  <c r="L213" i="1"/>
  <c r="L214" i="1"/>
  <c r="J214" i="1" s="1"/>
  <c r="L253" i="1"/>
  <c r="J253" i="1" s="1"/>
  <c r="L254" i="1"/>
  <c r="J254" i="1" s="1"/>
  <c r="L255" i="1"/>
  <c r="J255" i="1" s="1"/>
  <c r="L256" i="1"/>
  <c r="J256" i="1" s="1"/>
  <c r="L296" i="1"/>
  <c r="J296" i="1" s="1"/>
  <c r="L297" i="1"/>
  <c r="J297" i="1" s="1"/>
  <c r="L298" i="1"/>
  <c r="J298" i="1" s="1"/>
  <c r="L299" i="1"/>
  <c r="J299" i="1" s="1"/>
  <c r="L300" i="1"/>
  <c r="J300" i="1" s="1"/>
  <c r="L329" i="1"/>
  <c r="J329" i="1" s="1"/>
  <c r="L330" i="1"/>
  <c r="J330" i="1" s="1"/>
  <c r="L331" i="1"/>
  <c r="J331" i="1" s="1"/>
  <c r="L348" i="1"/>
  <c r="J348" i="1" s="1"/>
  <c r="L349" i="1"/>
  <c r="L350" i="1"/>
  <c r="L351" i="1"/>
  <c r="J351" i="1" s="1"/>
  <c r="L352" i="1"/>
  <c r="J352" i="1" s="1"/>
  <c r="L353" i="1"/>
  <c r="J353" i="1" s="1"/>
  <c r="L360" i="1"/>
  <c r="J360" i="1" s="1"/>
  <c r="L361" i="1"/>
  <c r="J361" i="1" s="1"/>
  <c r="L380" i="1"/>
  <c r="J380" i="1" s="1"/>
  <c r="L381" i="1"/>
  <c r="J381" i="1" s="1"/>
  <c r="L382" i="1"/>
  <c r="J382" i="1" s="1"/>
  <c r="L383" i="1"/>
  <c r="J383" i="1" s="1"/>
  <c r="L384" i="1"/>
  <c r="J384" i="1" s="1"/>
  <c r="L385" i="1"/>
  <c r="J385" i="1" s="1"/>
  <c r="L386" i="1"/>
  <c r="J386" i="1" s="1"/>
  <c r="L387" i="1"/>
  <c r="J387" i="1" s="1"/>
  <c r="L388" i="1"/>
  <c r="J388" i="1" s="1"/>
  <c r="L389" i="1"/>
  <c r="J389" i="1" s="1"/>
  <c r="L390" i="1"/>
  <c r="L393" i="1"/>
  <c r="J393" i="1" s="1"/>
  <c r="L411" i="1"/>
  <c r="J411" i="1" s="1"/>
  <c r="L412" i="1"/>
  <c r="J412" i="1" s="1"/>
  <c r="L413" i="1"/>
  <c r="J413" i="1" s="1"/>
  <c r="L414" i="1"/>
  <c r="J414" i="1" s="1"/>
  <c r="L415" i="1"/>
  <c r="J415" i="1" s="1"/>
  <c r="L416" i="1"/>
  <c r="J416" i="1" s="1"/>
  <c r="L417" i="1"/>
  <c r="J417" i="1" s="1"/>
  <c r="L418" i="1"/>
  <c r="J418" i="1" s="1"/>
  <c r="L466" i="1"/>
  <c r="J466" i="1" s="1"/>
  <c r="L439" i="1"/>
  <c r="J439" i="1" s="1"/>
  <c r="L440" i="1"/>
  <c r="J440" i="1" s="1"/>
  <c r="L441" i="1"/>
  <c r="J441" i="1" s="1"/>
  <c r="L442" i="1"/>
  <c r="J442" i="1" s="1"/>
  <c r="L443" i="1"/>
  <c r="J443" i="1" s="1"/>
  <c r="L444" i="1"/>
  <c r="L445" i="1"/>
  <c r="J445" i="1" s="1"/>
  <c r="L446" i="1"/>
  <c r="J446" i="1" s="1"/>
  <c r="L447" i="1"/>
  <c r="J447" i="1" s="1"/>
  <c r="L448" i="1"/>
  <c r="J448" i="1" s="1"/>
  <c r="L457" i="1"/>
  <c r="J457" i="1" s="1"/>
  <c r="L475" i="1"/>
  <c r="J475" i="1" s="1"/>
  <c r="L476" i="1"/>
  <c r="J476" i="1" s="1"/>
  <c r="L477" i="1"/>
  <c r="J477" i="1" s="1"/>
  <c r="L478" i="1"/>
  <c r="J478" i="1" s="1"/>
  <c r="L479" i="1"/>
  <c r="J479" i="1" s="1"/>
  <c r="L480" i="1"/>
  <c r="J480" i="1" s="1"/>
  <c r="L503" i="1"/>
  <c r="J503" i="1" s="1"/>
  <c r="L504" i="1"/>
  <c r="J504" i="1" s="1"/>
  <c r="L505" i="1"/>
  <c r="J505" i="1" s="1"/>
  <c r="L506" i="1"/>
  <c r="L507" i="1"/>
  <c r="L508" i="1"/>
  <c r="J508" i="1" s="1"/>
  <c r="L509" i="1"/>
  <c r="J509" i="1" s="1"/>
  <c r="L510" i="1"/>
  <c r="J510" i="1" s="1"/>
  <c r="L511" i="1"/>
  <c r="J511" i="1" s="1"/>
  <c r="L532" i="1"/>
  <c r="J532" i="1" s="1"/>
  <c r="L533" i="1"/>
  <c r="J533" i="1" s="1"/>
  <c r="L534" i="1"/>
  <c r="J534" i="1" s="1"/>
  <c r="L198" i="1"/>
  <c r="J198" i="1" s="1"/>
  <c r="L199" i="1"/>
  <c r="J199" i="1" s="1"/>
  <c r="L257" i="1"/>
  <c r="J257" i="1" s="1"/>
  <c r="L258" i="1"/>
  <c r="J258" i="1" s="1"/>
  <c r="L259" i="1"/>
  <c r="J259" i="1" s="1"/>
  <c r="L260" i="1"/>
  <c r="J260" i="1" s="1"/>
  <c r="L261" i="1"/>
  <c r="J261" i="1" s="1"/>
  <c r="L301" i="1"/>
  <c r="J301" i="1" s="1"/>
  <c r="L512" i="1"/>
  <c r="L302" i="1"/>
  <c r="J302" i="1" s="1"/>
  <c r="L303" i="1"/>
  <c r="J303" i="1" s="1"/>
  <c r="L304" i="1"/>
  <c r="J304" i="1" s="1"/>
  <c r="L332" i="1"/>
  <c r="J332" i="1" s="1"/>
  <c r="L333" i="1"/>
  <c r="J333" i="1" s="1"/>
  <c r="L334" i="1"/>
  <c r="J334" i="1" s="1"/>
  <c r="L335" i="1"/>
  <c r="J335" i="1" s="1"/>
  <c r="L336" i="1"/>
  <c r="J336" i="1" s="1"/>
  <c r="L337" i="1"/>
  <c r="J337" i="1" s="1"/>
  <c r="L354" i="1"/>
  <c r="J354" i="1" s="1"/>
  <c r="L391" i="1"/>
  <c r="J391" i="1" s="1"/>
  <c r="L419" i="1"/>
  <c r="J419" i="1" s="1"/>
  <c r="L420" i="1"/>
  <c r="J420" i="1" s="1"/>
  <c r="L449" i="1"/>
  <c r="J449" i="1" s="1"/>
  <c r="L481" i="1"/>
  <c r="L482" i="1"/>
  <c r="L535" i="1"/>
  <c r="J535" i="1" s="1"/>
  <c r="L536" i="1"/>
  <c r="J536" i="1" s="1"/>
  <c r="L537" i="1"/>
  <c r="J537" i="1" s="1"/>
  <c r="L538" i="1"/>
  <c r="J538" i="1" s="1"/>
  <c r="L539" i="1"/>
  <c r="J539" i="1" s="1"/>
  <c r="L540" i="1"/>
  <c r="J540" i="1" s="1"/>
  <c r="L541" i="1"/>
  <c r="J541" i="1" s="1"/>
  <c r="L542" i="1"/>
  <c r="J542" i="1" s="1"/>
  <c r="L543" i="1"/>
  <c r="J543" i="1" s="1"/>
  <c r="L154" i="1"/>
  <c r="J154" i="1" s="1"/>
  <c r="L155" i="1"/>
  <c r="J155" i="1" s="1"/>
  <c r="L156" i="1"/>
  <c r="J156" i="1" s="1"/>
  <c r="L157" i="1"/>
  <c r="J157" i="1" s="1"/>
  <c r="L200" i="1"/>
  <c r="J200" i="1" s="1"/>
  <c r="L201" i="1"/>
  <c r="L202" i="1"/>
  <c r="L203" i="1"/>
  <c r="J203" i="1" s="1"/>
  <c r="L204" i="1"/>
  <c r="J204" i="1" s="1"/>
  <c r="L205" i="1"/>
  <c r="J205" i="1" s="1"/>
  <c r="L215" i="1"/>
  <c r="J215" i="1" s="1"/>
  <c r="L216" i="1"/>
  <c r="J216" i="1" s="1"/>
  <c r="L262" i="1"/>
  <c r="J262" i="1" s="1"/>
  <c r="L263" i="1"/>
  <c r="J263" i="1" s="1"/>
  <c r="L264" i="1"/>
  <c r="J264" i="1" s="1"/>
  <c r="L265" i="1"/>
  <c r="J265" i="1" s="1"/>
  <c r="L266" i="1"/>
  <c r="J266" i="1" s="1"/>
  <c r="L267" i="1"/>
  <c r="J267" i="1" s="1"/>
  <c r="L268" i="1"/>
  <c r="J268" i="1" s="1"/>
  <c r="L269" i="1"/>
  <c r="J269" i="1" s="1"/>
  <c r="L270" i="1"/>
  <c r="J270" i="1" s="1"/>
  <c r="L305" i="1"/>
  <c r="L306" i="1"/>
  <c r="L307" i="1"/>
  <c r="J307" i="1" s="1"/>
  <c r="L338" i="1"/>
  <c r="J338" i="1" s="1"/>
  <c r="L339" i="1"/>
  <c r="J339" i="1" s="1"/>
  <c r="L340" i="1"/>
  <c r="J340" i="1" s="1"/>
  <c r="L341" i="1"/>
  <c r="J341" i="1" s="1"/>
  <c r="L342" i="1"/>
  <c r="J342" i="1" s="1"/>
  <c r="L355" i="1"/>
  <c r="J355" i="1" s="1"/>
  <c r="L392" i="1"/>
  <c r="J392" i="1" s="1"/>
  <c r="L421" i="1"/>
  <c r="J421" i="1" s="1"/>
  <c r="L422" i="1"/>
  <c r="J422" i="1" s="1"/>
  <c r="L423" i="1"/>
  <c r="J423" i="1" s="1"/>
  <c r="L451" i="1"/>
  <c r="J451" i="1" s="1"/>
  <c r="L452" i="1"/>
  <c r="J452" i="1" s="1"/>
  <c r="L464" i="1"/>
  <c r="J464" i="1" s="1"/>
  <c r="L465" i="1"/>
  <c r="J465" i="1" s="1"/>
  <c r="L483" i="1"/>
  <c r="L484" i="1"/>
  <c r="L485" i="1"/>
  <c r="J485" i="1" s="1"/>
  <c r="L486" i="1"/>
  <c r="J486" i="1" s="1"/>
  <c r="L487" i="1"/>
  <c r="J487" i="1" s="1"/>
  <c r="L488" i="1"/>
  <c r="J488" i="1" s="1"/>
  <c r="L513" i="1"/>
  <c r="J513" i="1" s="1"/>
  <c r="L514" i="1"/>
  <c r="J514" i="1" s="1"/>
  <c r="L515" i="1"/>
  <c r="J515" i="1" s="1"/>
  <c r="L544" i="1"/>
  <c r="J544" i="1" s="1"/>
  <c r="L545" i="1"/>
  <c r="J545" i="1" s="1"/>
  <c r="L546" i="1"/>
  <c r="J546" i="1" s="1"/>
  <c r="L547" i="1"/>
  <c r="J547" i="1" s="1"/>
  <c r="L82" i="1"/>
  <c r="J82" i="1" s="1"/>
  <c r="L217" i="1"/>
  <c r="J217" i="1" s="1"/>
  <c r="L621" i="1"/>
  <c r="J621" i="1" s="1"/>
  <c r="L625" i="1"/>
  <c r="L584" i="1"/>
  <c r="J584" i="1" s="1"/>
  <c r="L637" i="1"/>
  <c r="J637" i="1" s="1"/>
  <c r="L605" i="1"/>
  <c r="J605" i="1" s="1"/>
  <c r="L554" i="1"/>
  <c r="J554" i="1" s="1"/>
  <c r="L206" i="1"/>
  <c r="J206" i="1" s="1"/>
  <c r="L158" i="1"/>
  <c r="J158" i="1" s="1"/>
  <c r="L516" i="1"/>
  <c r="J516" i="1" s="1"/>
  <c r="L274" i="1"/>
  <c r="J274" i="1" s="1"/>
  <c r="L548" i="1"/>
  <c r="J548" i="1" s="1"/>
  <c r="L517" i="1"/>
  <c r="J517" i="1" s="1"/>
  <c r="L275" i="1"/>
  <c r="J275" i="1" s="1"/>
  <c r="L276" i="1"/>
  <c r="J276" i="1" s="1"/>
  <c r="L489" i="1"/>
  <c r="J489" i="1" s="1"/>
  <c r="L424" i="1"/>
  <c r="J424" i="1" s="1"/>
  <c r="L278" i="1"/>
  <c r="J278" i="1" s="1"/>
  <c r="L207" i="1"/>
  <c r="L425" i="1"/>
  <c r="J425" i="1" s="1"/>
  <c r="L343" i="1"/>
  <c r="J343" i="1" s="1"/>
  <c r="L208" i="1"/>
  <c r="J208" i="1" s="1"/>
  <c r="L279" i="1"/>
  <c r="J279" i="1" s="1"/>
  <c r="L344" i="1"/>
  <c r="J344" i="1" s="1"/>
  <c r="L518" i="1"/>
  <c r="J518" i="1" s="1"/>
  <c r="L456" i="1"/>
  <c r="J456" i="1" s="1"/>
  <c r="L308" i="1"/>
  <c r="J308" i="1" s="1"/>
  <c r="L490" i="1"/>
  <c r="J490" i="1" s="1"/>
  <c r="L362" i="1"/>
  <c r="J362" i="1" s="1"/>
  <c r="L551" i="1"/>
  <c r="J551" i="1" s="1"/>
  <c r="L282" i="1"/>
  <c r="J282" i="1" s="1"/>
  <c r="L116" i="1"/>
  <c r="J116" i="1" s="1"/>
  <c r="L117" i="1"/>
  <c r="J117" i="1" s="1"/>
  <c r="L104" i="1"/>
  <c r="J104" i="1" s="1"/>
  <c r="L74" i="1"/>
  <c r="L55" i="1"/>
  <c r="J55" i="1" s="1"/>
  <c r="L56" i="1"/>
  <c r="J56" i="1" s="1"/>
  <c r="L21" i="1"/>
  <c r="J21" i="1" s="1"/>
  <c r="L22" i="1"/>
  <c r="J22" i="1" s="1"/>
  <c r="L23" i="1"/>
  <c r="J23" i="1" s="1"/>
  <c r="L24" i="1"/>
  <c r="J24" i="1" s="1"/>
  <c r="L686" i="1"/>
  <c r="J686" i="1" s="1"/>
  <c r="L708" i="1"/>
  <c r="J708" i="1" s="1"/>
  <c r="L687" i="1"/>
  <c r="J687" i="1" s="1"/>
  <c r="L688" i="1"/>
  <c r="J688" i="1" s="1"/>
  <c r="L689" i="1"/>
  <c r="J689" i="1" s="1"/>
  <c r="L690" i="1"/>
  <c r="J690" i="1" s="1"/>
  <c r="L716" i="1"/>
  <c r="J716" i="1" s="1"/>
  <c r="L691" i="1"/>
  <c r="J691" i="1" s="1"/>
  <c r="L669" i="1"/>
  <c r="J669" i="1" s="1"/>
  <c r="L701" i="1"/>
  <c r="L692" i="1"/>
  <c r="J692" i="1" s="1"/>
  <c r="L693" i="1"/>
  <c r="J693" i="1" s="1"/>
  <c r="L709" i="1"/>
  <c r="J709" i="1" s="1"/>
  <c r="L670" i="1"/>
  <c r="J670" i="1" s="1"/>
  <c r="L696" i="1"/>
  <c r="J696" i="1" s="1"/>
  <c r="L671" i="1"/>
  <c r="J671" i="1" s="1"/>
  <c r="L710" i="1"/>
  <c r="J710" i="1" s="1"/>
  <c r="L714" i="1"/>
  <c r="J714" i="1" s="1"/>
  <c r="L672" i="1"/>
  <c r="J672" i="1" s="1"/>
  <c r="L673" i="1"/>
  <c r="J673" i="1" s="1"/>
  <c r="L674" i="1"/>
  <c r="J674" i="1" s="1"/>
  <c r="L675" i="1"/>
  <c r="J675" i="1" s="1"/>
  <c r="L694" i="1"/>
  <c r="J694" i="1" s="1"/>
  <c r="L717" i="1"/>
  <c r="J717" i="1" s="1"/>
  <c r="L676" i="1"/>
  <c r="L711" i="1"/>
  <c r="L702" i="1"/>
  <c r="J702" i="1" s="1"/>
  <c r="L697" i="1"/>
  <c r="J697" i="1" s="1"/>
  <c r="L677" i="1"/>
  <c r="J677" i="1" s="1"/>
  <c r="L159" i="1"/>
  <c r="J159" i="1" s="1"/>
  <c r="L160" i="1"/>
  <c r="J160" i="1" s="1"/>
  <c r="L161" i="1"/>
  <c r="J161" i="1" s="1"/>
  <c r="L162" i="1"/>
  <c r="J162" i="1" s="1"/>
  <c r="L163" i="1"/>
  <c r="J163" i="1" s="1"/>
  <c r="AZ225" i="1"/>
  <c r="AZ226" i="1"/>
  <c r="AZ227" i="1"/>
  <c r="AZ167" i="1"/>
  <c r="AZ363" i="1"/>
  <c r="AZ315" i="1"/>
  <c r="AZ316" i="1"/>
  <c r="AZ396" i="1"/>
  <c r="AZ522" i="1"/>
  <c r="AZ209" i="1"/>
  <c r="AZ284" i="1"/>
  <c r="AZ364" i="1"/>
  <c r="AZ228" i="1"/>
  <c r="AZ458" i="1"/>
  <c r="AZ494" i="1"/>
  <c r="AZ168" i="1"/>
  <c r="AZ229" i="1"/>
  <c r="AZ523" i="1"/>
  <c r="AZ230" i="1"/>
  <c r="AZ427" i="1"/>
  <c r="AZ524" i="1"/>
  <c r="AZ169" i="1"/>
  <c r="AZ525" i="1"/>
  <c r="AZ345" i="1"/>
  <c r="AZ459" i="1"/>
  <c r="AZ460" i="1"/>
  <c r="AZ356" i="1"/>
  <c r="AZ231" i="1"/>
  <c r="AZ365" i="1"/>
  <c r="AZ495" i="1"/>
  <c r="AZ285" i="1"/>
  <c r="AZ317" i="1"/>
  <c r="AZ428" i="1"/>
  <c r="AZ286" i="1"/>
  <c r="AZ366" i="1"/>
  <c r="AZ397" i="1"/>
  <c r="AZ471" i="1"/>
  <c r="AZ404" i="1"/>
  <c r="AZ500" i="1"/>
  <c r="AZ290" i="1"/>
  <c r="AZ325" i="1"/>
  <c r="AZ431" i="1"/>
  <c r="AZ409" i="1"/>
  <c r="AZ294" i="1"/>
  <c r="AZ328" i="1"/>
  <c r="AZ379" i="1"/>
  <c r="AZ174" i="1"/>
  <c r="AZ434" i="1"/>
  <c r="AZ295" i="1"/>
  <c r="AZ359" i="1"/>
  <c r="AZ410" i="1"/>
  <c r="AZ239" i="1"/>
  <c r="AZ240" i="1"/>
  <c r="AZ76" i="1"/>
  <c r="AZ6" i="1"/>
  <c r="AZ7" i="1"/>
  <c r="AZ90" i="1"/>
  <c r="AZ29" i="1"/>
  <c r="AZ30" i="1"/>
  <c r="AZ31" i="1"/>
  <c r="AZ91" i="1"/>
  <c r="AZ92" i="1"/>
  <c r="AZ93" i="1"/>
  <c r="AZ60" i="1"/>
  <c r="AZ126" i="1"/>
  <c r="AZ127" i="1"/>
  <c r="AZ124" i="1"/>
  <c r="AZ125" i="1"/>
  <c r="AZ8" i="1"/>
  <c r="AZ9" i="1"/>
  <c r="AZ10" i="1"/>
  <c r="AZ118" i="1"/>
  <c r="AZ110" i="1"/>
  <c r="AZ77" i="1"/>
  <c r="AZ25" i="1"/>
  <c r="AZ143" i="1"/>
  <c r="AZ32" i="1"/>
  <c r="AZ33" i="1"/>
  <c r="AZ34" i="1"/>
  <c r="AZ35" i="1"/>
  <c r="AZ122" i="1"/>
  <c r="AZ123" i="1"/>
  <c r="AZ11" i="1"/>
  <c r="AZ12" i="1"/>
  <c r="AZ13" i="1"/>
  <c r="AZ14" i="1"/>
  <c r="AZ15" i="1"/>
  <c r="AZ16" i="1"/>
  <c r="AZ17" i="1"/>
  <c r="AZ18" i="1"/>
  <c r="AZ19" i="1"/>
  <c r="AZ20" i="1"/>
  <c r="AZ3" i="1"/>
  <c r="AZ4" i="1"/>
  <c r="AZ5" i="1"/>
  <c r="AZ26" i="1"/>
  <c r="AZ27" i="1"/>
  <c r="AZ28" i="1"/>
  <c r="AZ78" i="1"/>
  <c r="AZ79" i="1"/>
  <c r="AZ80" i="1"/>
  <c r="AZ144" i="1"/>
  <c r="AZ145" i="1"/>
  <c r="AZ146" i="1"/>
  <c r="AZ83" i="1"/>
  <c r="AZ437" i="1"/>
  <c r="AZ438" i="1"/>
  <c r="AZ531" i="1"/>
  <c r="AZ147" i="1"/>
  <c r="AZ148" i="1"/>
  <c r="AZ149" i="1"/>
  <c r="AZ150" i="1"/>
  <c r="AZ151" i="1"/>
  <c r="AZ152" i="1"/>
  <c r="AZ153" i="1"/>
  <c r="AZ563" i="1"/>
  <c r="AZ607" i="1"/>
  <c r="AZ586" i="1"/>
  <c r="AZ622" i="1"/>
  <c r="AZ608" i="1"/>
  <c r="AZ595" i="1"/>
  <c r="AZ596" i="1"/>
  <c r="AZ606" i="1"/>
  <c r="AZ634" i="1"/>
  <c r="AZ574" i="1"/>
  <c r="AZ575" i="1"/>
  <c r="AZ597" i="1"/>
  <c r="AZ598" i="1"/>
  <c r="AZ577" i="1"/>
  <c r="AZ635" i="1"/>
  <c r="AZ636" i="1"/>
  <c r="AZ603" i="1"/>
  <c r="AZ581" i="1"/>
  <c r="AZ620" i="1"/>
  <c r="AZ582" i="1"/>
  <c r="AZ640" i="1"/>
  <c r="AZ557" i="1"/>
  <c r="AZ641" i="1"/>
  <c r="AZ558" i="1"/>
  <c r="AZ615" i="1"/>
  <c r="AZ616" i="1"/>
  <c r="AZ559" i="1"/>
  <c r="AZ639" i="1"/>
  <c r="AZ560" i="1"/>
  <c r="AZ553" i="1"/>
  <c r="AZ561" i="1"/>
  <c r="AZ604" i="1"/>
  <c r="AZ645" i="1"/>
  <c r="AZ661" i="1"/>
  <c r="AZ644" i="1"/>
  <c r="AZ663" i="1"/>
  <c r="AZ649" i="1"/>
  <c r="AZ656" i="1"/>
  <c r="AZ650" i="1"/>
  <c r="AZ643" i="1"/>
  <c r="AZ662" i="1"/>
  <c r="AZ658" i="1"/>
  <c r="AZ653" i="1"/>
  <c r="AZ655" i="1"/>
  <c r="AZ652" i="1"/>
  <c r="AZ659" i="1"/>
  <c r="AZ657" i="1"/>
  <c r="AZ647" i="1"/>
  <c r="AZ660" i="1"/>
  <c r="AZ184" i="1"/>
  <c r="AZ185" i="1"/>
  <c r="AZ186" i="1"/>
  <c r="AZ187" i="1"/>
  <c r="AZ188" i="1"/>
  <c r="AZ189" i="1"/>
  <c r="AZ190" i="1"/>
  <c r="AZ191" i="1"/>
  <c r="AZ192" i="1"/>
  <c r="AZ393" i="1"/>
  <c r="AZ411" i="1"/>
  <c r="AZ412" i="1"/>
  <c r="AZ413" i="1"/>
  <c r="AZ414" i="1"/>
  <c r="AZ415" i="1"/>
  <c r="AZ416" i="1"/>
  <c r="AZ417" i="1"/>
  <c r="AZ418" i="1"/>
  <c r="AZ466" i="1"/>
  <c r="AZ439" i="1"/>
  <c r="AZ440" i="1"/>
  <c r="AZ441" i="1"/>
  <c r="AZ442" i="1"/>
  <c r="AZ443" i="1"/>
  <c r="AZ444" i="1"/>
  <c r="AZ445" i="1"/>
  <c r="AZ446" i="1"/>
  <c r="AZ447" i="1"/>
  <c r="AZ448" i="1"/>
  <c r="AZ457" i="1"/>
  <c r="AZ475" i="1"/>
  <c r="AZ476" i="1"/>
  <c r="AZ333" i="1"/>
  <c r="AZ336" i="1"/>
  <c r="AZ337" i="1"/>
  <c r="AZ354" i="1"/>
  <c r="AZ391" i="1"/>
  <c r="AZ419" i="1"/>
  <c r="AZ420" i="1"/>
  <c r="AZ449" i="1"/>
  <c r="AZ481" i="1"/>
  <c r="AZ539" i="1"/>
  <c r="AZ540" i="1"/>
  <c r="AZ541" i="1"/>
  <c r="AZ542" i="1"/>
  <c r="AZ543" i="1"/>
  <c r="AZ450" i="1"/>
  <c r="AZ154" i="1"/>
  <c r="AZ155" i="1"/>
  <c r="AZ156" i="1"/>
  <c r="AZ157" i="1"/>
  <c r="AZ200" i="1"/>
  <c r="AZ201" i="1"/>
  <c r="AZ202" i="1"/>
  <c r="AZ514" i="1"/>
  <c r="AZ515" i="1"/>
  <c r="AZ544" i="1"/>
  <c r="AZ545" i="1"/>
  <c r="AZ546" i="1"/>
  <c r="AZ547" i="1"/>
  <c r="AZ82" i="1"/>
  <c r="AZ453" i="1"/>
  <c r="AZ217" i="1"/>
  <c r="AZ621" i="1"/>
  <c r="AZ625" i="1"/>
  <c r="AZ584" i="1"/>
  <c r="AZ619" i="1"/>
  <c r="AZ637" i="1"/>
  <c r="AZ605" i="1"/>
  <c r="AZ585" i="1"/>
  <c r="AZ554" i="1"/>
  <c r="AZ206" i="1"/>
  <c r="AZ158" i="1"/>
  <c r="AZ516" i="1"/>
  <c r="AZ271" i="1"/>
  <c r="AZ272" i="1"/>
  <c r="AZ273" i="1"/>
  <c r="AZ274" i="1"/>
  <c r="AZ548" i="1"/>
  <c r="AZ517" i="1"/>
  <c r="AZ490" i="1"/>
  <c r="AZ362" i="1"/>
  <c r="AZ551" i="1"/>
  <c r="AZ281" i="1"/>
  <c r="AZ282" i="1"/>
  <c r="AZ426" i="1"/>
  <c r="AZ116" i="1"/>
  <c r="AZ117" i="1"/>
  <c r="AZ104" i="1"/>
  <c r="AZ105" i="1"/>
  <c r="AZ106" i="1"/>
  <c r="AZ107" i="1"/>
  <c r="AZ74" i="1"/>
  <c r="AZ75" i="1"/>
  <c r="AZ55" i="1"/>
  <c r="AZ56" i="1"/>
  <c r="AZ57" i="1"/>
  <c r="AZ58" i="1"/>
  <c r="AZ487" i="1"/>
  <c r="AZ486" i="1"/>
  <c r="AZ121" i="1"/>
  <c r="AZ120" i="1"/>
  <c r="AZ183" i="1"/>
  <c r="AZ594" i="1"/>
  <c r="AZ332" i="1"/>
  <c r="AZ224" i="1"/>
  <c r="AZ308" i="1"/>
  <c r="AZ485" i="1"/>
  <c r="AZ484" i="1"/>
  <c r="AZ483" i="1"/>
  <c r="AZ465" i="1"/>
  <c r="AZ538" i="1"/>
  <c r="AZ304" i="1"/>
  <c r="AZ390" i="1"/>
  <c r="AZ389" i="1"/>
  <c r="AZ388" i="1"/>
  <c r="AZ387" i="1"/>
  <c r="AZ182" i="1"/>
  <c r="AZ119" i="1"/>
  <c r="AZ141" i="1"/>
  <c r="AZ462" i="1"/>
  <c r="AZ324" i="1"/>
  <c r="AZ461" i="1"/>
  <c r="AZ314" i="1"/>
  <c r="AZ430" i="1"/>
  <c r="AZ163" i="1"/>
  <c r="AZ464" i="1"/>
  <c r="AZ452" i="1"/>
  <c r="AZ451" i="1"/>
  <c r="AZ303" i="1"/>
  <c r="AZ302" i="1"/>
  <c r="AZ512" i="1"/>
  <c r="AZ463" i="1"/>
  <c r="AZ140" i="1"/>
  <c r="AZ139" i="1"/>
  <c r="AZ138" i="1"/>
  <c r="AZ137" i="1"/>
  <c r="AZ136" i="1"/>
  <c r="AZ347" i="1"/>
  <c r="AZ135" i="1"/>
  <c r="AZ134" i="1"/>
  <c r="AZ133" i="1"/>
  <c r="AZ211" i="1"/>
  <c r="AZ132" i="1"/>
  <c r="AZ614" i="1"/>
  <c r="AZ301" i="1"/>
  <c r="AZ651" i="1"/>
  <c r="AZ131" i="1"/>
  <c r="AZ162" i="1"/>
  <c r="AZ573" i="1"/>
  <c r="AZ423" i="1"/>
  <c r="AZ386" i="1"/>
  <c r="AZ283" i="1"/>
  <c r="AZ378" i="1"/>
  <c r="AZ161" i="1"/>
  <c r="AZ160" i="1"/>
  <c r="AZ385" i="1"/>
  <c r="AZ181" i="1"/>
  <c r="AZ261" i="1"/>
  <c r="AZ130" i="1"/>
  <c r="AZ129" i="1"/>
  <c r="AZ128" i="1"/>
  <c r="AZ403" i="1"/>
  <c r="AZ323" i="1"/>
  <c r="AZ384" i="1"/>
  <c r="AZ180" i="1"/>
  <c r="AZ115" i="1"/>
  <c r="AZ114" i="1"/>
  <c r="AZ260" i="1"/>
  <c r="AZ383" i="1"/>
  <c r="AZ593" i="1"/>
  <c r="AZ179" i="1"/>
  <c r="AZ113" i="1"/>
  <c r="AZ112" i="1"/>
  <c r="AZ238" i="1"/>
  <c r="AZ335" i="1"/>
  <c r="AZ289" i="1"/>
  <c r="AZ111" i="1"/>
  <c r="AZ159" i="1"/>
  <c r="AZ677" i="1"/>
  <c r="AZ697" i="1"/>
  <c r="AZ702" i="1"/>
  <c r="AZ711" i="1"/>
  <c r="AZ676" i="1"/>
  <c r="AZ717" i="1"/>
  <c r="AZ694" i="1"/>
  <c r="AZ675" i="1"/>
  <c r="AZ674" i="1"/>
  <c r="AZ673" i="1"/>
  <c r="AZ456" i="1"/>
  <c r="AZ422" i="1"/>
  <c r="AZ421" i="1"/>
  <c r="AZ537" i="1"/>
  <c r="AZ259" i="1"/>
  <c r="AZ258" i="1"/>
  <c r="AZ257" i="1"/>
  <c r="AZ199" i="1"/>
  <c r="AZ382" i="1"/>
  <c r="AZ648" i="1"/>
  <c r="AZ654" i="1"/>
  <c r="AZ592" i="1"/>
  <c r="AZ591" i="1"/>
  <c r="AZ590" i="1"/>
  <c r="AZ572" i="1"/>
  <c r="AZ571" i="1"/>
  <c r="AZ178" i="1"/>
  <c r="AZ177" i="1"/>
  <c r="AZ436" i="1"/>
  <c r="AZ530" i="1"/>
  <c r="AZ73" i="1"/>
  <c r="AZ72" i="1"/>
  <c r="AZ71" i="1"/>
  <c r="AZ70" i="1"/>
  <c r="AZ69" i="1"/>
  <c r="AZ68" i="1"/>
  <c r="AZ67" i="1"/>
  <c r="AZ499" i="1"/>
  <c r="AZ372" i="1"/>
  <c r="AZ322" i="1"/>
  <c r="AZ371" i="1"/>
  <c r="AZ173" i="1"/>
  <c r="AZ288" i="1"/>
  <c r="AZ236" i="1"/>
  <c r="AZ235" i="1"/>
  <c r="AZ498" i="1"/>
  <c r="AZ321" i="1"/>
  <c r="AZ234" i="1"/>
  <c r="AZ223" i="1"/>
  <c r="AZ521" i="1"/>
  <c r="AZ222" i="1"/>
  <c r="AZ493" i="1"/>
  <c r="AZ221" i="1"/>
  <c r="AZ313" i="1"/>
  <c r="AZ492" i="1"/>
  <c r="AZ220" i="1"/>
  <c r="AZ672" i="1"/>
  <c r="AZ714" i="1"/>
  <c r="AZ710" i="1"/>
  <c r="AZ671" i="1"/>
  <c r="AZ550" i="1"/>
  <c r="AZ549" i="1"/>
  <c r="AZ518" i="1"/>
  <c r="AZ392" i="1"/>
  <c r="AZ355" i="1"/>
  <c r="AZ342" i="1"/>
  <c r="AZ341" i="1"/>
  <c r="AZ340" i="1"/>
  <c r="AZ339" i="1"/>
  <c r="AZ536" i="1"/>
  <c r="AZ535" i="1"/>
  <c r="AZ198" i="1"/>
  <c r="AZ534" i="1"/>
  <c r="AZ381" i="1"/>
  <c r="AZ380" i="1"/>
  <c r="AZ361" i="1"/>
  <c r="AZ646" i="1"/>
  <c r="AZ576" i="1"/>
  <c r="AZ570" i="1"/>
  <c r="AZ569" i="1"/>
  <c r="AZ611" i="1"/>
  <c r="AZ624" i="1"/>
  <c r="AZ568" i="1"/>
  <c r="AZ529" i="1"/>
  <c r="AZ435" i="1"/>
  <c r="AZ176" i="1"/>
  <c r="AZ66" i="1"/>
  <c r="AZ65" i="1"/>
  <c r="AZ64" i="1"/>
  <c r="AZ63" i="1"/>
  <c r="AZ62" i="1"/>
  <c r="AZ61" i="1"/>
  <c r="AZ103" i="1"/>
  <c r="AZ102" i="1"/>
  <c r="AZ101" i="1"/>
  <c r="AZ408" i="1"/>
  <c r="AZ377" i="1"/>
  <c r="AZ233" i="1"/>
  <c r="AZ527" i="1"/>
  <c r="AZ497" i="1"/>
  <c r="AZ402" i="1"/>
  <c r="AZ401" i="1"/>
  <c r="AZ358" i="1"/>
  <c r="AZ166" i="1"/>
  <c r="AZ469" i="1"/>
  <c r="AZ468" i="1"/>
  <c r="AZ312" i="1"/>
  <c r="AZ696" i="1"/>
  <c r="AZ670" i="1"/>
  <c r="AZ709" i="1"/>
  <c r="AZ693" i="1"/>
  <c r="AZ280" i="1"/>
  <c r="AZ360" i="1"/>
  <c r="AZ685" i="1"/>
  <c r="AZ684" i="1"/>
  <c r="AZ602" i="1"/>
  <c r="AZ610" i="1"/>
  <c r="AZ589" i="1"/>
  <c r="AZ175" i="1"/>
  <c r="AZ252" i="1"/>
  <c r="AZ251" i="1"/>
  <c r="AZ100" i="1"/>
  <c r="AZ99" i="1"/>
  <c r="AZ98" i="1"/>
  <c r="AZ97" i="1"/>
  <c r="AZ376" i="1"/>
  <c r="AZ320" i="1"/>
  <c r="AZ165" i="1"/>
  <c r="AZ467" i="1"/>
  <c r="AZ692" i="1"/>
  <c r="AZ701" i="1"/>
  <c r="AZ669" i="1"/>
  <c r="AZ338" i="1"/>
  <c r="AZ307" i="1"/>
  <c r="AZ533" i="1"/>
  <c r="AZ532" i="1"/>
  <c r="AZ353" i="1"/>
  <c r="AZ352" i="1"/>
  <c r="AZ351" i="1"/>
  <c r="AZ350" i="1"/>
  <c r="AZ683" i="1"/>
  <c r="AZ700" i="1"/>
  <c r="AZ682" i="1"/>
  <c r="AZ681" i="1"/>
  <c r="AZ680" i="1"/>
  <c r="AZ567" i="1"/>
  <c r="AZ250" i="1"/>
  <c r="AZ249" i="1"/>
  <c r="AZ248" i="1"/>
  <c r="AZ247" i="1"/>
  <c r="AZ246" i="1"/>
  <c r="AZ96" i="1"/>
  <c r="AZ95" i="1"/>
  <c r="AZ94" i="1"/>
  <c r="AZ54" i="1"/>
  <c r="AZ53" i="1"/>
  <c r="AZ293" i="1"/>
  <c r="AZ212" i="1"/>
  <c r="AZ433" i="1"/>
  <c r="AZ375" i="1"/>
  <c r="AZ691" i="1"/>
  <c r="AZ716" i="1"/>
  <c r="AZ690" i="1"/>
  <c r="AZ689" i="1"/>
  <c r="AZ688" i="1"/>
  <c r="AZ687" i="1"/>
  <c r="AZ344" i="1"/>
  <c r="AZ279" i="1"/>
  <c r="AZ208" i="1"/>
  <c r="AZ343" i="1"/>
  <c r="AZ306" i="1"/>
  <c r="AZ305" i="1"/>
  <c r="AZ270" i="1"/>
  <c r="AZ269" i="1"/>
  <c r="AZ268" i="1"/>
  <c r="AZ267" i="1"/>
  <c r="AZ266" i="1"/>
  <c r="AZ265" i="1"/>
  <c r="AZ264" i="1"/>
  <c r="AZ263" i="1"/>
  <c r="AZ334" i="1"/>
  <c r="AZ511" i="1"/>
  <c r="AZ510" i="1"/>
  <c r="AZ509" i="1"/>
  <c r="AZ508" i="1"/>
  <c r="AZ507" i="1"/>
  <c r="AZ349" i="1"/>
  <c r="AZ348" i="1"/>
  <c r="AZ331" i="1"/>
  <c r="AZ330" i="1"/>
  <c r="AZ329" i="1"/>
  <c r="AZ300" i="1"/>
  <c r="AZ299" i="1"/>
  <c r="AZ298" i="1"/>
  <c r="AZ297" i="1"/>
  <c r="AZ699" i="1"/>
  <c r="AZ698" i="1"/>
  <c r="AZ713" i="1"/>
  <c r="AZ679" i="1"/>
  <c r="AZ664" i="1"/>
  <c r="AZ703" i="1"/>
  <c r="AZ678" i="1"/>
  <c r="AZ695" i="1"/>
  <c r="AZ707" i="1"/>
  <c r="AZ715" i="1"/>
  <c r="AZ668" i="1"/>
  <c r="AZ704" i="1"/>
  <c r="AZ580" i="1"/>
  <c r="AZ601" i="1"/>
  <c r="AZ600" i="1"/>
  <c r="AZ566" i="1"/>
  <c r="AZ565" i="1"/>
  <c r="AZ556" i="1"/>
  <c r="AZ588" i="1"/>
  <c r="AZ633" i="1"/>
  <c r="AZ638" i="1"/>
  <c r="AZ587" i="1"/>
  <c r="AZ632" i="1"/>
  <c r="AZ631" i="1"/>
  <c r="AZ245" i="1"/>
  <c r="AZ244" i="1"/>
  <c r="AZ243" i="1"/>
  <c r="AZ242" i="1"/>
  <c r="AZ474" i="1"/>
  <c r="AZ241" i="1"/>
  <c r="AZ407" i="1"/>
  <c r="AZ292" i="1"/>
  <c r="AZ406" i="1"/>
  <c r="AZ374" i="1"/>
  <c r="AZ327" i="1"/>
  <c r="AZ319" i="1"/>
  <c r="AZ210" i="1"/>
  <c r="AZ526" i="1"/>
  <c r="AZ429" i="1"/>
  <c r="AZ370" i="1"/>
  <c r="AZ232" i="1"/>
  <c r="AZ357" i="1"/>
  <c r="AZ172" i="1"/>
  <c r="AZ496" i="1"/>
  <c r="AZ400" i="1"/>
  <c r="AZ318" i="1"/>
  <c r="AZ346" i="1"/>
  <c r="AZ171" i="1"/>
  <c r="AZ311" i="1"/>
  <c r="AZ708" i="1"/>
  <c r="AZ686" i="1"/>
  <c r="AZ24" i="1"/>
  <c r="AZ23" i="1"/>
  <c r="AZ22" i="1"/>
  <c r="AZ21" i="1"/>
  <c r="AZ59" i="1"/>
  <c r="AZ513" i="1"/>
  <c r="AZ488" i="1"/>
  <c r="AZ425" i="1"/>
  <c r="AZ207" i="1"/>
  <c r="AZ278" i="1"/>
  <c r="AZ424" i="1"/>
  <c r="AZ455" i="1"/>
  <c r="AZ489" i="1"/>
  <c r="AZ277" i="1"/>
  <c r="AZ276" i="1"/>
  <c r="AZ454" i="1"/>
  <c r="AZ275" i="1"/>
  <c r="AZ262" i="1"/>
  <c r="AZ216" i="1"/>
  <c r="AZ215" i="1"/>
  <c r="AZ205" i="1"/>
  <c r="AZ204" i="1"/>
  <c r="AZ203" i="1"/>
  <c r="AZ482" i="1"/>
  <c r="AZ506" i="1"/>
  <c r="AZ505" i="1"/>
  <c r="AZ504" i="1"/>
  <c r="AZ503" i="1"/>
  <c r="AZ480" i="1"/>
  <c r="AZ479" i="1"/>
  <c r="AZ478" i="1"/>
  <c r="AZ477" i="1"/>
  <c r="AZ296" i="1"/>
  <c r="AZ256" i="1"/>
  <c r="AZ255" i="1"/>
  <c r="AZ254" i="1"/>
  <c r="AZ253" i="1"/>
  <c r="AZ214" i="1"/>
  <c r="AZ213" i="1"/>
  <c r="AZ197" i="1"/>
  <c r="AZ196" i="1"/>
  <c r="AZ195" i="1"/>
  <c r="AZ194" i="1"/>
  <c r="AZ193" i="1"/>
  <c r="AZ712" i="1"/>
  <c r="AZ667" i="1"/>
  <c r="AZ706" i="1"/>
  <c r="AZ666" i="1"/>
  <c r="AZ665" i="1"/>
  <c r="AZ705" i="1"/>
  <c r="AZ618" i="1"/>
  <c r="AZ552" i="1"/>
  <c r="AZ583" i="1"/>
  <c r="AZ642" i="1"/>
  <c r="AZ562" i="1"/>
  <c r="AZ617" i="1"/>
  <c r="AZ579" i="1"/>
  <c r="AZ578" i="1"/>
  <c r="AZ613" i="1"/>
  <c r="AZ555" i="1"/>
  <c r="AZ599" i="1"/>
  <c r="AZ612" i="1"/>
  <c r="AZ630" i="1"/>
  <c r="AZ629" i="1"/>
  <c r="AZ628" i="1"/>
  <c r="AZ609" i="1"/>
  <c r="AZ627" i="1"/>
  <c r="AZ623" i="1"/>
  <c r="AZ626" i="1"/>
  <c r="AZ564" i="1"/>
  <c r="AZ473" i="1"/>
  <c r="AZ109" i="1"/>
  <c r="AZ87" i="1"/>
  <c r="AZ89" i="1"/>
  <c r="AZ86" i="1"/>
  <c r="AZ85" i="1"/>
  <c r="AZ88" i="1"/>
  <c r="AZ108" i="1"/>
  <c r="AZ142" i="1"/>
  <c r="AZ81" i="1"/>
  <c r="AZ84" i="1"/>
  <c r="AZ52" i="1"/>
  <c r="AZ51" i="1"/>
  <c r="AZ50" i="1"/>
  <c r="AZ49" i="1"/>
  <c r="AZ48" i="1"/>
  <c r="AZ47" i="1"/>
  <c r="AZ46" i="1"/>
  <c r="AZ45" i="1"/>
  <c r="AZ44" i="1"/>
  <c r="AZ43" i="1"/>
  <c r="AZ42" i="1"/>
  <c r="AZ41" i="1"/>
  <c r="AZ40" i="1"/>
  <c r="AZ39" i="1"/>
  <c r="AZ38" i="1"/>
  <c r="AZ37" i="1"/>
  <c r="AZ36" i="1"/>
  <c r="AZ237" i="1"/>
  <c r="AZ502" i="1"/>
  <c r="AZ291" i="1"/>
  <c r="AZ405" i="1"/>
  <c r="AZ373" i="1"/>
  <c r="AZ501" i="1"/>
  <c r="AZ326" i="1"/>
  <c r="AZ472" i="1"/>
  <c r="AZ528" i="1"/>
  <c r="AZ432" i="1"/>
  <c r="AZ369" i="1"/>
  <c r="AZ368" i="1"/>
  <c r="AZ287" i="1"/>
  <c r="AZ470" i="1"/>
  <c r="AZ399" i="1"/>
  <c r="AZ398" i="1"/>
  <c r="AZ367" i="1"/>
  <c r="AZ170" i="1"/>
  <c r="AZ520" i="1"/>
  <c r="AZ395" i="1"/>
  <c r="AZ219" i="1"/>
  <c r="AZ491" i="1"/>
  <c r="AZ310" i="1"/>
  <c r="AZ519" i="1"/>
  <c r="AZ394" i="1"/>
  <c r="AZ309" i="1"/>
  <c r="AZ164" i="1"/>
  <c r="AZ218" i="1"/>
  <c r="BD284" i="1"/>
  <c r="BD364" i="1"/>
  <c r="BD228" i="1"/>
  <c r="BD458" i="1"/>
  <c r="BD494" i="1"/>
  <c r="BD168" i="1"/>
  <c r="BD229" i="1"/>
  <c r="BD523" i="1"/>
  <c r="BD230" i="1"/>
  <c r="BD427" i="1"/>
  <c r="BD524" i="1"/>
  <c r="BD169" i="1"/>
  <c r="BD525" i="1"/>
  <c r="BD345" i="1"/>
  <c r="BD459" i="1"/>
  <c r="BD393" i="1"/>
  <c r="BD411" i="1"/>
  <c r="BD412" i="1"/>
  <c r="BD413" i="1"/>
  <c r="BD460" i="1"/>
  <c r="BD356" i="1"/>
  <c r="BD336" i="1"/>
  <c r="BD490" i="1"/>
  <c r="BD362" i="1"/>
  <c r="BD551" i="1"/>
  <c r="BD471" i="1"/>
  <c r="BD404" i="1"/>
  <c r="BD409" i="1"/>
  <c r="BD294" i="1"/>
  <c r="BD328" i="1"/>
  <c r="BD379" i="1"/>
  <c r="BD122" i="1"/>
  <c r="BD123" i="1"/>
  <c r="BD11" i="1"/>
  <c r="BD12" i="1"/>
  <c r="BD13" i="1"/>
  <c r="BD437" i="1"/>
  <c r="BD438" i="1"/>
  <c r="BD531" i="1"/>
  <c r="BD595" i="1"/>
  <c r="BD596" i="1"/>
  <c r="BD606" i="1"/>
  <c r="BD634" i="1"/>
  <c r="BD574" i="1"/>
  <c r="BD575" i="1"/>
  <c r="BD597" i="1"/>
  <c r="BD577" i="1"/>
  <c r="BD635" i="1"/>
  <c r="BD640" i="1"/>
  <c r="BD557" i="1"/>
  <c r="BD641" i="1"/>
  <c r="BD558" i="1"/>
  <c r="BD615" i="1"/>
  <c r="BD616" i="1"/>
  <c r="BD559" i="1"/>
  <c r="BD639" i="1"/>
  <c r="BD560" i="1"/>
  <c r="BD553" i="1"/>
  <c r="BD561" i="1"/>
  <c r="BD645" i="1"/>
  <c r="BD661" i="1"/>
  <c r="BD644" i="1"/>
  <c r="BD663" i="1"/>
  <c r="BD649" i="1"/>
  <c r="BD656" i="1"/>
  <c r="BD650" i="1"/>
  <c r="BD643" i="1"/>
  <c r="BD662" i="1"/>
  <c r="BD539" i="1"/>
  <c r="BD414" i="1"/>
  <c r="BD415" i="1"/>
  <c r="BD416" i="1"/>
  <c r="BD417" i="1"/>
  <c r="BD418" i="1"/>
  <c r="BD466" i="1"/>
  <c r="BD439" i="1"/>
  <c r="BD440" i="1"/>
  <c r="BD441" i="1"/>
  <c r="BD442" i="1"/>
  <c r="BD333" i="1"/>
  <c r="BD337" i="1"/>
  <c r="BD540" i="1"/>
  <c r="BD541" i="1"/>
  <c r="BD542" i="1"/>
  <c r="BD543" i="1"/>
  <c r="BD450" i="1"/>
  <c r="BD154" i="1"/>
  <c r="BD514" i="1"/>
  <c r="BD515" i="1"/>
  <c r="BD544" i="1"/>
  <c r="BD545" i="1"/>
  <c r="BD546" i="1"/>
  <c r="BD547" i="1"/>
  <c r="BD82" i="1"/>
  <c r="BD453" i="1"/>
  <c r="BD217" i="1"/>
  <c r="BD281" i="1"/>
  <c r="BD282" i="1"/>
  <c r="BD426" i="1"/>
  <c r="BD174" i="1"/>
  <c r="BD434" i="1"/>
  <c r="BD295" i="1"/>
  <c r="BD359" i="1"/>
  <c r="BD410" i="1"/>
  <c r="BD14" i="1"/>
  <c r="BD621" i="1"/>
  <c r="BD15" i="1"/>
  <c r="BD16" i="1"/>
  <c r="BD17" i="1"/>
  <c r="BD147" i="1"/>
  <c r="BD148" i="1"/>
  <c r="BD149" i="1"/>
  <c r="BD150" i="1"/>
  <c r="BD151" i="1"/>
  <c r="BD152" i="1"/>
  <c r="BD598" i="1"/>
  <c r="BD604" i="1"/>
  <c r="BD658" i="1"/>
  <c r="BD653" i="1"/>
  <c r="BD443" i="1"/>
  <c r="BD155" i="1"/>
  <c r="BD156" i="1"/>
  <c r="BD116" i="1"/>
  <c r="BD117" i="1"/>
  <c r="BD104" i="1"/>
  <c r="BD105" i="1"/>
  <c r="BD106" i="1"/>
  <c r="BD107" i="1"/>
  <c r="BD74" i="1"/>
  <c r="BD75" i="1"/>
  <c r="BD55" i="1"/>
  <c r="BD603" i="1"/>
  <c r="BD581" i="1"/>
  <c r="BD620" i="1"/>
  <c r="BD582" i="1"/>
  <c r="BD239" i="1"/>
  <c r="BD240" i="1"/>
  <c r="BD76" i="1"/>
  <c r="BD6" i="1"/>
  <c r="BD7" i="1"/>
  <c r="BD90" i="1"/>
  <c r="BD29" i="1"/>
  <c r="BD30" i="1"/>
  <c r="BD31" i="1"/>
  <c r="BD91" i="1"/>
  <c r="BD92" i="1"/>
  <c r="BD93" i="1"/>
  <c r="BD60" i="1"/>
  <c r="BD126" i="1"/>
  <c r="BD127" i="1"/>
  <c r="BD124" i="1"/>
  <c r="BD125" i="1"/>
  <c r="BD8" i="1"/>
  <c r="BD9" i="1"/>
  <c r="BD10" i="1"/>
  <c r="BD655" i="1"/>
  <c r="BD652" i="1"/>
  <c r="BD659" i="1"/>
  <c r="BD657" i="1"/>
  <c r="BD647" i="1"/>
  <c r="BD660" i="1"/>
  <c r="BD184" i="1"/>
  <c r="BD185" i="1"/>
  <c r="BD186" i="1"/>
  <c r="BD187" i="1"/>
  <c r="BD18" i="1"/>
  <c r="BD19" i="1"/>
  <c r="BD20" i="1"/>
  <c r="BD3" i="1"/>
  <c r="BD4" i="1"/>
  <c r="BD5" i="1"/>
  <c r="BD26" i="1"/>
  <c r="BD27" i="1"/>
  <c r="BD28" i="1"/>
  <c r="BD78" i="1"/>
  <c r="BD444" i="1"/>
  <c r="BD445" i="1"/>
  <c r="BD446" i="1"/>
  <c r="BD447" i="1"/>
  <c r="BD448" i="1"/>
  <c r="BD625" i="1"/>
  <c r="BD584" i="1"/>
  <c r="BD619" i="1"/>
  <c r="BD637" i="1"/>
  <c r="BD605" i="1"/>
  <c r="BD354" i="1"/>
  <c r="BD391" i="1"/>
  <c r="BD419" i="1"/>
  <c r="BD420" i="1"/>
  <c r="BD449" i="1"/>
  <c r="BD231" i="1"/>
  <c r="BD365" i="1"/>
  <c r="BD495" i="1"/>
  <c r="BD285" i="1"/>
  <c r="BD317" i="1"/>
  <c r="BD118" i="1"/>
  <c r="BD110" i="1"/>
  <c r="BD77" i="1"/>
  <c r="BD79" i="1"/>
  <c r="BD80" i="1"/>
  <c r="BD144" i="1"/>
  <c r="BD585" i="1"/>
  <c r="BD554" i="1"/>
  <c r="BD206" i="1"/>
  <c r="BD500" i="1"/>
  <c r="BD290" i="1"/>
  <c r="BD325" i="1"/>
  <c r="BD153" i="1"/>
  <c r="BD563" i="1"/>
  <c r="BD607" i="1"/>
  <c r="BD158" i="1"/>
  <c r="BD516" i="1"/>
  <c r="BD271" i="1"/>
  <c r="BD25" i="1"/>
  <c r="BD143" i="1"/>
  <c r="BD32" i="1"/>
  <c r="BD188" i="1"/>
  <c r="BD189" i="1"/>
  <c r="BD190" i="1"/>
  <c r="BD145" i="1"/>
  <c r="BD272" i="1"/>
  <c r="BD273" i="1"/>
  <c r="BD157" i="1"/>
  <c r="BD200" i="1"/>
  <c r="BD428" i="1"/>
  <c r="BD286" i="1"/>
  <c r="BD481" i="1"/>
  <c r="BD457" i="1"/>
  <c r="BD586" i="1"/>
  <c r="BD431" i="1"/>
  <c r="BD56" i="1"/>
  <c r="BD475" i="1"/>
  <c r="BD57" i="1"/>
  <c r="BD274" i="1"/>
  <c r="BD366" i="1"/>
  <c r="BD33" i="1"/>
  <c r="BD548" i="1"/>
  <c r="BD191" i="1"/>
  <c r="BD476" i="1"/>
  <c r="BD34" i="1"/>
  <c r="BD622" i="1"/>
  <c r="BD397" i="1"/>
  <c r="BD192" i="1"/>
  <c r="BD146" i="1"/>
  <c r="BD201" i="1"/>
  <c r="BD517" i="1"/>
  <c r="BD636" i="1"/>
  <c r="BD58" i="1"/>
  <c r="BD83" i="1"/>
  <c r="BD35" i="1"/>
  <c r="BD202" i="1"/>
  <c r="BD608" i="1"/>
  <c r="BD218" i="1"/>
  <c r="BD164" i="1"/>
  <c r="BD309" i="1"/>
  <c r="BD394" i="1"/>
  <c r="BD519" i="1"/>
  <c r="BD310" i="1"/>
  <c r="BD491" i="1"/>
  <c r="BD219" i="1"/>
  <c r="BD395" i="1"/>
  <c r="BD520" i="1"/>
  <c r="BD170" i="1"/>
  <c r="BD367" i="1"/>
  <c r="BD398" i="1"/>
  <c r="BD399" i="1"/>
  <c r="BD470" i="1"/>
  <c r="BD287" i="1"/>
  <c r="BD368" i="1"/>
  <c r="BD369" i="1"/>
  <c r="BD432" i="1"/>
  <c r="BD528" i="1"/>
  <c r="BD472" i="1"/>
  <c r="BD326" i="1"/>
  <c r="BD501" i="1"/>
  <c r="BD373" i="1"/>
  <c r="BD405" i="1"/>
  <c r="BD291" i="1"/>
  <c r="BD502" i="1"/>
  <c r="BD237" i="1"/>
  <c r="BD36" i="1"/>
  <c r="BD37" i="1"/>
  <c r="BD38" i="1"/>
  <c r="BD39" i="1"/>
  <c r="BD40" i="1"/>
  <c r="BD41" i="1"/>
  <c r="BD42" i="1"/>
  <c r="BD43" i="1"/>
  <c r="BD44" i="1"/>
  <c r="BD45" i="1"/>
  <c r="BD46" i="1"/>
  <c r="BD47" i="1"/>
  <c r="BD48" i="1"/>
  <c r="BD49" i="1"/>
  <c r="BD50" i="1"/>
  <c r="BD51" i="1"/>
  <c r="BD52" i="1"/>
  <c r="BD84" i="1"/>
  <c r="BD81" i="1"/>
  <c r="BD142" i="1"/>
  <c r="BD108" i="1"/>
  <c r="BD88" i="1"/>
  <c r="BD85" i="1"/>
  <c r="BD86" i="1"/>
  <c r="BD89" i="1"/>
  <c r="BD87" i="1"/>
  <c r="BD109" i="1"/>
  <c r="BD473" i="1"/>
  <c r="BD564" i="1"/>
  <c r="BD626" i="1"/>
  <c r="BD623" i="1"/>
  <c r="BD627" i="1"/>
  <c r="BD609" i="1"/>
  <c r="BD628" i="1"/>
  <c r="BD629" i="1"/>
  <c r="BD630" i="1"/>
  <c r="BD612" i="1"/>
  <c r="BD599" i="1"/>
  <c r="BD555" i="1"/>
  <c r="BD613" i="1"/>
  <c r="BD578" i="1"/>
  <c r="BD579" i="1"/>
  <c r="BD617" i="1"/>
  <c r="BD562" i="1"/>
  <c r="BD642" i="1"/>
  <c r="BD583" i="1"/>
  <c r="BD552" i="1"/>
  <c r="BD618" i="1"/>
  <c r="BD705" i="1"/>
  <c r="BD665" i="1"/>
  <c r="BD666" i="1"/>
  <c r="BD706" i="1"/>
  <c r="BD667" i="1"/>
  <c r="BD712" i="1"/>
  <c r="BD193" i="1"/>
  <c r="BD194" i="1"/>
  <c r="BD195" i="1"/>
  <c r="BD196" i="1"/>
  <c r="BD197" i="1"/>
  <c r="BD213" i="1"/>
  <c r="BD214" i="1"/>
  <c r="BD253" i="1"/>
  <c r="BD254" i="1"/>
  <c r="BD255" i="1"/>
  <c r="BD256" i="1"/>
  <c r="BD296" i="1"/>
  <c r="BD477" i="1"/>
  <c r="BD478" i="1"/>
  <c r="BD479" i="1"/>
  <c r="BD480" i="1"/>
  <c r="BD503" i="1"/>
  <c r="BD504" i="1"/>
  <c r="BD505" i="1"/>
  <c r="BD506" i="1"/>
  <c r="BD482" i="1"/>
  <c r="BD203" i="1"/>
  <c r="BD204" i="1"/>
  <c r="BD205" i="1"/>
  <c r="BD215" i="1"/>
  <c r="BD216" i="1"/>
  <c r="BD262" i="1"/>
  <c r="BD275" i="1"/>
  <c r="BD454" i="1"/>
  <c r="BD276" i="1"/>
  <c r="BD277" i="1"/>
  <c r="BD489" i="1"/>
  <c r="BD455" i="1"/>
  <c r="BD424" i="1"/>
  <c r="BD278" i="1"/>
  <c r="BD207" i="1"/>
  <c r="BD425" i="1"/>
  <c r="BD488" i="1"/>
  <c r="BD513" i="1"/>
  <c r="BD59" i="1"/>
  <c r="BD21" i="1"/>
  <c r="BD22" i="1"/>
  <c r="BD23" i="1"/>
  <c r="BD24" i="1"/>
  <c r="BD686" i="1"/>
  <c r="BD708" i="1"/>
  <c r="BD311" i="1"/>
  <c r="BD171" i="1"/>
  <c r="BD346" i="1"/>
  <c r="BD318" i="1"/>
  <c r="BD400" i="1"/>
  <c r="BD496" i="1"/>
  <c r="BD172" i="1"/>
  <c r="BD357" i="1"/>
  <c r="BD232" i="1"/>
  <c r="BD370" i="1"/>
  <c r="BD429" i="1"/>
  <c r="BD526" i="1"/>
  <c r="BD210" i="1"/>
  <c r="BD319" i="1"/>
  <c r="BD327" i="1"/>
  <c r="BD374" i="1"/>
  <c r="BD406" i="1"/>
  <c r="BD292" i="1"/>
  <c r="BD407" i="1"/>
  <c r="BD241" i="1"/>
  <c r="BD474" i="1"/>
  <c r="BD242" i="1"/>
  <c r="BD243" i="1"/>
  <c r="BD244" i="1"/>
  <c r="BD245" i="1"/>
  <c r="BD631" i="1"/>
  <c r="BD632" i="1"/>
  <c r="BD587" i="1"/>
  <c r="BD638" i="1"/>
  <c r="BD633" i="1"/>
  <c r="BD588" i="1"/>
  <c r="BD556" i="1"/>
  <c r="BD565" i="1"/>
  <c r="BD566" i="1"/>
  <c r="BD600" i="1"/>
  <c r="BD601" i="1"/>
  <c r="BD580" i="1"/>
  <c r="BD704" i="1"/>
  <c r="BD668" i="1"/>
  <c r="BD715" i="1"/>
  <c r="BD707" i="1"/>
  <c r="BD695" i="1"/>
  <c r="BD678" i="1"/>
  <c r="BD703" i="1"/>
  <c r="BD664" i="1"/>
  <c r="BD679" i="1"/>
  <c r="BD713" i="1"/>
  <c r="BD698" i="1"/>
  <c r="BD699" i="1"/>
  <c r="BD297" i="1"/>
  <c r="BD298" i="1"/>
  <c r="BD299" i="1"/>
  <c r="BD300" i="1"/>
  <c r="BD329" i="1"/>
  <c r="BD330" i="1"/>
  <c r="BD331" i="1"/>
  <c r="BD348" i="1"/>
  <c r="BD349" i="1"/>
  <c r="BD507" i="1"/>
  <c r="BD508" i="1"/>
  <c r="BD509" i="1"/>
  <c r="BD510" i="1"/>
  <c r="BD511" i="1"/>
  <c r="BD334" i="1"/>
  <c r="BD263" i="1"/>
  <c r="BD264" i="1"/>
  <c r="BD265" i="1"/>
  <c r="BD266" i="1"/>
  <c r="BD267" i="1"/>
  <c r="BD268" i="1"/>
  <c r="BD269" i="1"/>
  <c r="BD270" i="1"/>
  <c r="BD305" i="1"/>
  <c r="BD306" i="1"/>
  <c r="BD343" i="1"/>
  <c r="BD208" i="1"/>
  <c r="BD279" i="1"/>
  <c r="BD344" i="1"/>
  <c r="BD687" i="1"/>
  <c r="BD688" i="1"/>
  <c r="BD689" i="1"/>
  <c r="BD690" i="1"/>
  <c r="BD716" i="1"/>
  <c r="BD691" i="1"/>
  <c r="BD375" i="1"/>
  <c r="BD433" i="1"/>
  <c r="BD212" i="1"/>
  <c r="BD293" i="1"/>
  <c r="BD53" i="1"/>
  <c r="BD54" i="1"/>
  <c r="BD94" i="1"/>
  <c r="BD95" i="1"/>
  <c r="BD96" i="1"/>
  <c r="BD246" i="1"/>
  <c r="BD247" i="1"/>
  <c r="BD248" i="1"/>
  <c r="BD249" i="1"/>
  <c r="BD250" i="1"/>
  <c r="BD567" i="1"/>
  <c r="BD680" i="1"/>
  <c r="BD681" i="1"/>
  <c r="BD682" i="1"/>
  <c r="BD700" i="1"/>
  <c r="BD683" i="1"/>
  <c r="BD350" i="1"/>
  <c r="BD351" i="1"/>
  <c r="BD352" i="1"/>
  <c r="BD353" i="1"/>
  <c r="BD532" i="1"/>
  <c r="BD533" i="1"/>
  <c r="BD307" i="1"/>
  <c r="BD338" i="1"/>
  <c r="BD669" i="1"/>
  <c r="BD701" i="1"/>
  <c r="BD692" i="1"/>
  <c r="BD467" i="1"/>
  <c r="BD165" i="1"/>
  <c r="BD320" i="1"/>
  <c r="BD376" i="1"/>
  <c r="BD97" i="1"/>
  <c r="BD98" i="1"/>
  <c r="BD99" i="1"/>
  <c r="BD100" i="1"/>
  <c r="BD251" i="1"/>
  <c r="BD252" i="1"/>
  <c r="BD175" i="1"/>
  <c r="BD589" i="1"/>
  <c r="BD610" i="1"/>
  <c r="BD602" i="1"/>
  <c r="BD684" i="1"/>
  <c r="BD685" i="1"/>
  <c r="BD360" i="1"/>
  <c r="BD280" i="1"/>
  <c r="BD693" i="1"/>
  <c r="BD709" i="1"/>
  <c r="BD670" i="1"/>
  <c r="BD696" i="1"/>
  <c r="BD312" i="1"/>
  <c r="BD468" i="1"/>
  <c r="BD469" i="1"/>
  <c r="BD166" i="1"/>
  <c r="BD358" i="1"/>
  <c r="BD401" i="1"/>
  <c r="BD402" i="1"/>
  <c r="BD497" i="1"/>
  <c r="BD527" i="1"/>
  <c r="BD233" i="1"/>
  <c r="BD377" i="1"/>
  <c r="BD408" i="1"/>
  <c r="BD101" i="1"/>
  <c r="BD102" i="1"/>
  <c r="BD103" i="1"/>
  <c r="BD61" i="1"/>
  <c r="BD62" i="1"/>
  <c r="BD63" i="1"/>
  <c r="BD64" i="1"/>
  <c r="BD65" i="1"/>
  <c r="BD66" i="1"/>
  <c r="BD176" i="1"/>
  <c r="BD435" i="1"/>
  <c r="BD529" i="1"/>
  <c r="BD568" i="1"/>
  <c r="BD624" i="1"/>
  <c r="BD611" i="1"/>
  <c r="BD569" i="1"/>
  <c r="BD570" i="1"/>
  <c r="BD576" i="1"/>
  <c r="BD646" i="1"/>
  <c r="BD361" i="1"/>
  <c r="BD380" i="1"/>
  <c r="BD381" i="1"/>
  <c r="BD534" i="1"/>
  <c r="BD198" i="1"/>
  <c r="BD535" i="1"/>
  <c r="BD536" i="1"/>
  <c r="BD339" i="1"/>
  <c r="BD340" i="1"/>
  <c r="BD341" i="1"/>
  <c r="BD342" i="1"/>
  <c r="BD355" i="1"/>
  <c r="BD392" i="1"/>
  <c r="BD518" i="1"/>
  <c r="BD549" i="1"/>
  <c r="BD550" i="1"/>
  <c r="BD671" i="1"/>
  <c r="BD710" i="1"/>
  <c r="BD714" i="1"/>
  <c r="BD672" i="1"/>
  <c r="BD220" i="1"/>
  <c r="BD492" i="1"/>
  <c r="BD313" i="1"/>
  <c r="BD221" i="1"/>
  <c r="BD493" i="1"/>
  <c r="BD222" i="1"/>
  <c r="BD521" i="1"/>
  <c r="BD223" i="1"/>
  <c r="BD234" i="1"/>
  <c r="BD321" i="1"/>
  <c r="BD498" i="1"/>
  <c r="BD235" i="1"/>
  <c r="BD236" i="1"/>
  <c r="BD288" i="1"/>
  <c r="BD173" i="1"/>
  <c r="BD371" i="1"/>
  <c r="BD322" i="1"/>
  <c r="BD372" i="1"/>
  <c r="BD499" i="1"/>
  <c r="BD67" i="1"/>
  <c r="BD68" i="1"/>
  <c r="BD69" i="1"/>
  <c r="BD70" i="1"/>
  <c r="BD71" i="1"/>
  <c r="BD72" i="1"/>
  <c r="BD73" i="1"/>
  <c r="BD530" i="1"/>
  <c r="BD436" i="1"/>
  <c r="BD177" i="1"/>
  <c r="BD178" i="1"/>
  <c r="BD571" i="1"/>
  <c r="BD572" i="1"/>
  <c r="BD590" i="1"/>
  <c r="BD591" i="1"/>
  <c r="BD592" i="1"/>
  <c r="BD654" i="1"/>
  <c r="BD648" i="1"/>
  <c r="BD382" i="1"/>
  <c r="BD199" i="1"/>
  <c r="BD257" i="1"/>
  <c r="BD258" i="1"/>
  <c r="BD259" i="1"/>
  <c r="BD537" i="1"/>
  <c r="BD421" i="1"/>
  <c r="BD422" i="1"/>
  <c r="BD456" i="1"/>
  <c r="BD673" i="1"/>
  <c r="BD674" i="1"/>
  <c r="BD675" i="1"/>
  <c r="BD694" i="1"/>
  <c r="BD717" i="1"/>
  <c r="BD676" i="1"/>
  <c r="BD711" i="1"/>
  <c r="BD702" i="1"/>
  <c r="BD697" i="1"/>
  <c r="BD677" i="1"/>
  <c r="BD159" i="1"/>
  <c r="BD111" i="1"/>
  <c r="BD289" i="1"/>
  <c r="BD335" i="1"/>
  <c r="BD238" i="1"/>
  <c r="BD112" i="1"/>
  <c r="BD113" i="1"/>
  <c r="BD179" i="1"/>
  <c r="BD593" i="1"/>
  <c r="BD383" i="1"/>
  <c r="BD260" i="1"/>
  <c r="BD114" i="1"/>
  <c r="BD115" i="1"/>
  <c r="BD180" i="1"/>
  <c r="BD384" i="1"/>
  <c r="BD323" i="1"/>
  <c r="BD403" i="1"/>
  <c r="BD128" i="1"/>
  <c r="BD129" i="1"/>
  <c r="BD130" i="1"/>
  <c r="BD261" i="1"/>
  <c r="BD181" i="1"/>
  <c r="BD385" i="1"/>
  <c r="BD160" i="1"/>
  <c r="BD161" i="1"/>
  <c r="BD378" i="1"/>
  <c r="BD283" i="1"/>
  <c r="BD386" i="1"/>
  <c r="BD423" i="1"/>
  <c r="BD573" i="1"/>
  <c r="BD162" i="1"/>
  <c r="BD131" i="1"/>
  <c r="BD651" i="1"/>
  <c r="BD301" i="1"/>
  <c r="BD614" i="1"/>
  <c r="BD132" i="1"/>
  <c r="BD211" i="1"/>
  <c r="BD133" i="1"/>
  <c r="BD134" i="1"/>
  <c r="BD135" i="1"/>
  <c r="BD347" i="1"/>
  <c r="BD136" i="1"/>
  <c r="BD137" i="1"/>
  <c r="BD138" i="1"/>
  <c r="BD139" i="1"/>
  <c r="BD140" i="1"/>
  <c r="BD463" i="1"/>
  <c r="BD512" i="1"/>
  <c r="BD302" i="1"/>
  <c r="BD303" i="1"/>
  <c r="BD451" i="1"/>
  <c r="BD452" i="1"/>
  <c r="BD464" i="1"/>
  <c r="BD163" i="1"/>
  <c r="BD430" i="1"/>
  <c r="BD314" i="1"/>
  <c r="BD461" i="1"/>
  <c r="BD324" i="1"/>
  <c r="BD462" i="1"/>
  <c r="BD141" i="1"/>
  <c r="BD119" i="1"/>
  <c r="BD182" i="1"/>
  <c r="BD387" i="1"/>
  <c r="BD388" i="1"/>
  <c r="BD389" i="1"/>
  <c r="BD390" i="1"/>
  <c r="BD304" i="1"/>
  <c r="BD538" i="1"/>
  <c r="BD465" i="1"/>
  <c r="BD483" i="1"/>
  <c r="BD484" i="1"/>
  <c r="BD485" i="1"/>
  <c r="BD308" i="1"/>
  <c r="BD224" i="1"/>
  <c r="BD332" i="1"/>
  <c r="BD594" i="1"/>
  <c r="BD183" i="1"/>
  <c r="BD120" i="1"/>
  <c r="BD121" i="1"/>
  <c r="BD225" i="1"/>
  <c r="BD486" i="1"/>
  <c r="BD487" i="1"/>
  <c r="BD226" i="1"/>
  <c r="BD227" i="1"/>
  <c r="BD167" i="1"/>
  <c r="BD363" i="1"/>
  <c r="BD315" i="1"/>
  <c r="BD316" i="1"/>
  <c r="BD396" i="1"/>
  <c r="BD522" i="1"/>
  <c r="BB284" i="1"/>
  <c r="BC284" i="1" s="1"/>
  <c r="BB364" i="1"/>
  <c r="BC364" i="1" s="1"/>
  <c r="BB228" i="1"/>
  <c r="BC228" i="1" s="1"/>
  <c r="BB458" i="1"/>
  <c r="BC458" i="1" s="1"/>
  <c r="BB494" i="1"/>
  <c r="BC494" i="1"/>
  <c r="BB168" i="1"/>
  <c r="BC168" i="1" s="1"/>
  <c r="BB229" i="1"/>
  <c r="BC229" i="1" s="1"/>
  <c r="BB523" i="1"/>
  <c r="BC523" i="1" s="1"/>
  <c r="BB230" i="1"/>
  <c r="BC230" i="1" s="1"/>
  <c r="BB427" i="1"/>
  <c r="BC427" i="1" s="1"/>
  <c r="BB524" i="1"/>
  <c r="BC524" i="1" s="1"/>
  <c r="BB169" i="1"/>
  <c r="BC169" i="1" s="1"/>
  <c r="BB525" i="1"/>
  <c r="BC525" i="1" s="1"/>
  <c r="BB345" i="1"/>
  <c r="BC345" i="1" s="1"/>
  <c r="BE345" i="1" s="1"/>
  <c r="BB459" i="1"/>
  <c r="BC459" i="1" s="1"/>
  <c r="BB393" i="1"/>
  <c r="BC393" i="1" s="1"/>
  <c r="BB411" i="1"/>
  <c r="BC411" i="1" s="1"/>
  <c r="BB412" i="1"/>
  <c r="BC412" i="1" s="1"/>
  <c r="BB413" i="1"/>
  <c r="BC413" i="1" s="1"/>
  <c r="BB460" i="1"/>
  <c r="BC460" i="1" s="1"/>
  <c r="BB356" i="1"/>
  <c r="BC356" i="1"/>
  <c r="BB336" i="1"/>
  <c r="BC336" i="1" s="1"/>
  <c r="BB490" i="1"/>
  <c r="BC490" i="1" s="1"/>
  <c r="BB362" i="1"/>
  <c r="BC362" i="1"/>
  <c r="BB551" i="1"/>
  <c r="BC551" i="1" s="1"/>
  <c r="BB471" i="1"/>
  <c r="BC471" i="1" s="1"/>
  <c r="BB404" i="1"/>
  <c r="BC404" i="1"/>
  <c r="BB409" i="1"/>
  <c r="BC409" i="1" s="1"/>
  <c r="BB294" i="1"/>
  <c r="BC294" i="1" s="1"/>
  <c r="BB328" i="1"/>
  <c r="BC328" i="1" s="1"/>
  <c r="BB379" i="1"/>
  <c r="BC379" i="1" s="1"/>
  <c r="BB122" i="1"/>
  <c r="BC122" i="1" s="1"/>
  <c r="BB123" i="1"/>
  <c r="BC123" i="1" s="1"/>
  <c r="BB11" i="1"/>
  <c r="BC11" i="1" s="1"/>
  <c r="BB12" i="1"/>
  <c r="BC12" i="1" s="1"/>
  <c r="BB13" i="1"/>
  <c r="BC13" i="1" s="1"/>
  <c r="BB437" i="1"/>
  <c r="BC437" i="1" s="1"/>
  <c r="BB438" i="1"/>
  <c r="BC438" i="1" s="1"/>
  <c r="BB531" i="1"/>
  <c r="BC531" i="1" s="1"/>
  <c r="BB595" i="1"/>
  <c r="BC595" i="1" s="1"/>
  <c r="BB596" i="1"/>
  <c r="BC596" i="1"/>
  <c r="BB606" i="1"/>
  <c r="BC606" i="1" s="1"/>
  <c r="BB634" i="1"/>
  <c r="BC634" i="1" s="1"/>
  <c r="BB574" i="1"/>
  <c r="BC574" i="1" s="1"/>
  <c r="BB575" i="1"/>
  <c r="BC575" i="1" s="1"/>
  <c r="BB597" i="1"/>
  <c r="BC597" i="1" s="1"/>
  <c r="BB577" i="1"/>
  <c r="BC577" i="1" s="1"/>
  <c r="BE577" i="1" s="1"/>
  <c r="BB635" i="1"/>
  <c r="BC635" i="1" s="1"/>
  <c r="BB640" i="1"/>
  <c r="BC640" i="1" s="1"/>
  <c r="BB557" i="1"/>
  <c r="BC557" i="1" s="1"/>
  <c r="BB641" i="1"/>
  <c r="BC641" i="1" s="1"/>
  <c r="BB558" i="1"/>
  <c r="BC558" i="1" s="1"/>
  <c r="BB615" i="1"/>
  <c r="BC615" i="1" s="1"/>
  <c r="BB616" i="1"/>
  <c r="BC616" i="1"/>
  <c r="BB559" i="1"/>
  <c r="BC559" i="1" s="1"/>
  <c r="BB639" i="1"/>
  <c r="BC639" i="1" s="1"/>
  <c r="BB560" i="1"/>
  <c r="BC560" i="1" s="1"/>
  <c r="BB553" i="1"/>
  <c r="BC553" i="1" s="1"/>
  <c r="BB561" i="1"/>
  <c r="BC561" i="1" s="1"/>
  <c r="BB645" i="1"/>
  <c r="BC645" i="1" s="1"/>
  <c r="BB661" i="1"/>
  <c r="BC661" i="1" s="1"/>
  <c r="BE661" i="1" s="1"/>
  <c r="BB644" i="1"/>
  <c r="BC644" i="1" s="1"/>
  <c r="BB663" i="1"/>
  <c r="BC663" i="1" s="1"/>
  <c r="BB649" i="1"/>
  <c r="BC649" i="1" s="1"/>
  <c r="BB656" i="1"/>
  <c r="BC656" i="1" s="1"/>
  <c r="BB650" i="1"/>
  <c r="BC650" i="1" s="1"/>
  <c r="BB643" i="1"/>
  <c r="BC643" i="1" s="1"/>
  <c r="BB662" i="1"/>
  <c r="BC662" i="1" s="1"/>
  <c r="BB539" i="1"/>
  <c r="BC539" i="1" s="1"/>
  <c r="BB414" i="1"/>
  <c r="BC414" i="1" s="1"/>
  <c r="BB415" i="1"/>
  <c r="BC415" i="1" s="1"/>
  <c r="BB416" i="1"/>
  <c r="BC416" i="1" s="1"/>
  <c r="BB417" i="1"/>
  <c r="BC417" i="1" s="1"/>
  <c r="BB418" i="1"/>
  <c r="BC418" i="1" s="1"/>
  <c r="BB466" i="1"/>
  <c r="BC466" i="1" s="1"/>
  <c r="BB439" i="1"/>
  <c r="BC439" i="1" s="1"/>
  <c r="BE439" i="1" s="1"/>
  <c r="BB440" i="1"/>
  <c r="BC440" i="1" s="1"/>
  <c r="BE440" i="1" s="1"/>
  <c r="BB441" i="1"/>
  <c r="BC441" i="1" s="1"/>
  <c r="BB442" i="1"/>
  <c r="BC442" i="1" s="1"/>
  <c r="BB333" i="1"/>
  <c r="BC333" i="1" s="1"/>
  <c r="BB337" i="1"/>
  <c r="BC337" i="1" s="1"/>
  <c r="BB540" i="1"/>
  <c r="BC540" i="1" s="1"/>
  <c r="BB541" i="1"/>
  <c r="BC541" i="1" s="1"/>
  <c r="BB542" i="1"/>
  <c r="BC542" i="1"/>
  <c r="BE542" i="1" s="1"/>
  <c r="BB543" i="1"/>
  <c r="BC543" i="1" s="1"/>
  <c r="BB450" i="1"/>
  <c r="BC450" i="1" s="1"/>
  <c r="BB154" i="1"/>
  <c r="BC154" i="1" s="1"/>
  <c r="BB514" i="1"/>
  <c r="BC514" i="1" s="1"/>
  <c r="BB515" i="1"/>
  <c r="BC515" i="1" s="1"/>
  <c r="BB544" i="1"/>
  <c r="BC544" i="1" s="1"/>
  <c r="BB545" i="1"/>
  <c r="BC545" i="1" s="1"/>
  <c r="BB546" i="1"/>
  <c r="BC546" i="1" s="1"/>
  <c r="BB547" i="1"/>
  <c r="BC547" i="1" s="1"/>
  <c r="BB82" i="1"/>
  <c r="BC82" i="1" s="1"/>
  <c r="BB453" i="1"/>
  <c r="BC453" i="1" s="1"/>
  <c r="BB217" i="1"/>
  <c r="BC217" i="1" s="1"/>
  <c r="BB281" i="1"/>
  <c r="BC281" i="1" s="1"/>
  <c r="BB282" i="1"/>
  <c r="BC282" i="1" s="1"/>
  <c r="BB426" i="1"/>
  <c r="BC426" i="1" s="1"/>
  <c r="BB174" i="1"/>
  <c r="BC174" i="1" s="1"/>
  <c r="BB434" i="1"/>
  <c r="BC434" i="1" s="1"/>
  <c r="BB295" i="1"/>
  <c r="BC295" i="1" s="1"/>
  <c r="BB359" i="1"/>
  <c r="BC359" i="1" s="1"/>
  <c r="BB410" i="1"/>
  <c r="BC410" i="1" s="1"/>
  <c r="BB14" i="1"/>
  <c r="BC14" i="1" s="1"/>
  <c r="BB621" i="1"/>
  <c r="BC621" i="1" s="1"/>
  <c r="BB15" i="1"/>
  <c r="BC15" i="1" s="1"/>
  <c r="BB16" i="1"/>
  <c r="BC16" i="1" s="1"/>
  <c r="BB17" i="1"/>
  <c r="BC17" i="1" s="1"/>
  <c r="BB147" i="1"/>
  <c r="BC147" i="1" s="1"/>
  <c r="BB148" i="1"/>
  <c r="BC148" i="1" s="1"/>
  <c r="BB149" i="1"/>
  <c r="BC149" i="1" s="1"/>
  <c r="BB150" i="1"/>
  <c r="BC150" i="1" s="1"/>
  <c r="BB151" i="1"/>
  <c r="BC151" i="1" s="1"/>
  <c r="BB152" i="1"/>
  <c r="BC152" i="1" s="1"/>
  <c r="BB598" i="1"/>
  <c r="BC598" i="1" s="1"/>
  <c r="BB604" i="1"/>
  <c r="BC604" i="1" s="1"/>
  <c r="BB658" i="1"/>
  <c r="BC658" i="1"/>
  <c r="BB653" i="1"/>
  <c r="BC653" i="1" s="1"/>
  <c r="BB443" i="1"/>
  <c r="BC443" i="1" s="1"/>
  <c r="BB155" i="1"/>
  <c r="BC155" i="1" s="1"/>
  <c r="BB156" i="1"/>
  <c r="BC156" i="1" s="1"/>
  <c r="BB116" i="1"/>
  <c r="BC116" i="1" s="1"/>
  <c r="BB117" i="1"/>
  <c r="BC117" i="1" s="1"/>
  <c r="BB104" i="1"/>
  <c r="BC104" i="1" s="1"/>
  <c r="BB105" i="1"/>
  <c r="BC105" i="1" s="1"/>
  <c r="BB106" i="1"/>
  <c r="BC106" i="1" s="1"/>
  <c r="BB107" i="1"/>
  <c r="BC107" i="1" s="1"/>
  <c r="BB74" i="1"/>
  <c r="BC74" i="1" s="1"/>
  <c r="BB75" i="1"/>
  <c r="BC75" i="1" s="1"/>
  <c r="BB55" i="1"/>
  <c r="BC55" i="1" s="1"/>
  <c r="BB603" i="1"/>
  <c r="BC603" i="1" s="1"/>
  <c r="BB581" i="1"/>
  <c r="BC581" i="1"/>
  <c r="BB620" i="1"/>
  <c r="BC620" i="1" s="1"/>
  <c r="BB582" i="1"/>
  <c r="BC582" i="1" s="1"/>
  <c r="BB239" i="1"/>
  <c r="BC239" i="1" s="1"/>
  <c r="BB240" i="1"/>
  <c r="BC240" i="1" s="1"/>
  <c r="BB76" i="1"/>
  <c r="BC76" i="1" s="1"/>
  <c r="BB6" i="1"/>
  <c r="BC6" i="1"/>
  <c r="BB7" i="1"/>
  <c r="BC7" i="1" s="1"/>
  <c r="BE7" i="1" s="1"/>
  <c r="BB90" i="1"/>
  <c r="BC90" i="1" s="1"/>
  <c r="BE90" i="1" s="1"/>
  <c r="BB29" i="1"/>
  <c r="BC29" i="1" s="1"/>
  <c r="BB30" i="1"/>
  <c r="BC30" i="1" s="1"/>
  <c r="BB31" i="1"/>
  <c r="BC31" i="1" s="1"/>
  <c r="BB91" i="1"/>
  <c r="BC91" i="1" s="1"/>
  <c r="BB92" i="1"/>
  <c r="BC92" i="1" s="1"/>
  <c r="BB93" i="1"/>
  <c r="BC93" i="1" s="1"/>
  <c r="BB60" i="1"/>
  <c r="BC60" i="1" s="1"/>
  <c r="BB126" i="1"/>
  <c r="BC126" i="1" s="1"/>
  <c r="BB127" i="1"/>
  <c r="BC127" i="1" s="1"/>
  <c r="BB124" i="1"/>
  <c r="BC124" i="1"/>
  <c r="BB125" i="1"/>
  <c r="BC125" i="1" s="1"/>
  <c r="BB8" i="1"/>
  <c r="BC8" i="1" s="1"/>
  <c r="BB9" i="1"/>
  <c r="BC9" i="1" s="1"/>
  <c r="BB10" i="1"/>
  <c r="BC10" i="1" s="1"/>
  <c r="BB655" i="1"/>
  <c r="BC655" i="1"/>
  <c r="BB652" i="1"/>
  <c r="BC652" i="1" s="1"/>
  <c r="BE652" i="1" s="1"/>
  <c r="BB659" i="1"/>
  <c r="BC659" i="1" s="1"/>
  <c r="BB657" i="1"/>
  <c r="BC657" i="1" s="1"/>
  <c r="BB647" i="1"/>
  <c r="BC647" i="1" s="1"/>
  <c r="BB660" i="1"/>
  <c r="BC660" i="1" s="1"/>
  <c r="BB184" i="1"/>
  <c r="BC184" i="1" s="1"/>
  <c r="BB185" i="1"/>
  <c r="BC185" i="1" s="1"/>
  <c r="BB186" i="1"/>
  <c r="BC186" i="1" s="1"/>
  <c r="BB187" i="1"/>
  <c r="BC187" i="1" s="1"/>
  <c r="BB18" i="1"/>
  <c r="BC18" i="1" s="1"/>
  <c r="BB19" i="1"/>
  <c r="BC19" i="1" s="1"/>
  <c r="BB20" i="1"/>
  <c r="BC20" i="1"/>
  <c r="BB3" i="1"/>
  <c r="BC3" i="1" s="1"/>
  <c r="BB4" i="1"/>
  <c r="BC4" i="1" s="1"/>
  <c r="BB5" i="1"/>
  <c r="BC5" i="1" s="1"/>
  <c r="BB26" i="1"/>
  <c r="BC26" i="1" s="1"/>
  <c r="BE26" i="1" s="1"/>
  <c r="BB27" i="1"/>
  <c r="BC27" i="1" s="1"/>
  <c r="BB28" i="1"/>
  <c r="BC28" i="1" s="1"/>
  <c r="BB78" i="1"/>
  <c r="BC78" i="1" s="1"/>
  <c r="BB444" i="1"/>
  <c r="BC444" i="1" s="1"/>
  <c r="BB445" i="1"/>
  <c r="BC445" i="1" s="1"/>
  <c r="BB446" i="1"/>
  <c r="BC446" i="1" s="1"/>
  <c r="BE446" i="1" s="1"/>
  <c r="BB447" i="1"/>
  <c r="BC447" i="1" s="1"/>
  <c r="BB448" i="1"/>
  <c r="BC448" i="1" s="1"/>
  <c r="BB625" i="1"/>
  <c r="BC625" i="1" s="1"/>
  <c r="BB584" i="1"/>
  <c r="BC584" i="1" s="1"/>
  <c r="BB619" i="1"/>
  <c r="BC619" i="1" s="1"/>
  <c r="BB637" i="1"/>
  <c r="BC637" i="1" s="1"/>
  <c r="BB605" i="1"/>
  <c r="BC605" i="1"/>
  <c r="BB354" i="1"/>
  <c r="BC354" i="1" s="1"/>
  <c r="BB391" i="1"/>
  <c r="BC391" i="1" s="1"/>
  <c r="BB419" i="1"/>
  <c r="BC419" i="1" s="1"/>
  <c r="BE419" i="1" s="1"/>
  <c r="BB420" i="1"/>
  <c r="BC420" i="1" s="1"/>
  <c r="BB449" i="1"/>
  <c r="BC449" i="1" s="1"/>
  <c r="BB231" i="1"/>
  <c r="BC231" i="1" s="1"/>
  <c r="BB365" i="1"/>
  <c r="BC365" i="1" s="1"/>
  <c r="BB495" i="1"/>
  <c r="BC495" i="1" s="1"/>
  <c r="BB285" i="1"/>
  <c r="BC285" i="1" s="1"/>
  <c r="BB317" i="1"/>
  <c r="BC317" i="1" s="1"/>
  <c r="BB118" i="1"/>
  <c r="BC118" i="1" s="1"/>
  <c r="BB110" i="1"/>
  <c r="BC110" i="1" s="1"/>
  <c r="BB77" i="1"/>
  <c r="BC77" i="1" s="1"/>
  <c r="BB79" i="1"/>
  <c r="BC79" i="1"/>
  <c r="BB80" i="1"/>
  <c r="BC80" i="1" s="1"/>
  <c r="BB144" i="1"/>
  <c r="BC144" i="1" s="1"/>
  <c r="BB585" i="1"/>
  <c r="BC585" i="1" s="1"/>
  <c r="BB554" i="1"/>
  <c r="BC554" i="1" s="1"/>
  <c r="BB206" i="1"/>
  <c r="BC206" i="1" s="1"/>
  <c r="BE206" i="1" s="1"/>
  <c r="BB500" i="1"/>
  <c r="BC500" i="1" s="1"/>
  <c r="BB290" i="1"/>
  <c r="BC290" i="1" s="1"/>
  <c r="BB325" i="1"/>
  <c r="BC325" i="1" s="1"/>
  <c r="BB153" i="1"/>
  <c r="BC153" i="1" s="1"/>
  <c r="BB563" i="1"/>
  <c r="BC563" i="1" s="1"/>
  <c r="BB607" i="1"/>
  <c r="BC607" i="1" s="1"/>
  <c r="BB158" i="1"/>
  <c r="BC158" i="1" s="1"/>
  <c r="BB516" i="1"/>
  <c r="BC516" i="1" s="1"/>
  <c r="BB271" i="1"/>
  <c r="BC271" i="1" s="1"/>
  <c r="BB25" i="1"/>
  <c r="BC25" i="1" s="1"/>
  <c r="BB143" i="1"/>
  <c r="BC143" i="1" s="1"/>
  <c r="BB32" i="1"/>
  <c r="BC32" i="1" s="1"/>
  <c r="BB188" i="1"/>
  <c r="BC188" i="1" s="1"/>
  <c r="BB189" i="1"/>
  <c r="BC189" i="1" s="1"/>
  <c r="BB190" i="1"/>
  <c r="BC190" i="1"/>
  <c r="BB145" i="1"/>
  <c r="BC145" i="1" s="1"/>
  <c r="BB272" i="1"/>
  <c r="BC272" i="1" s="1"/>
  <c r="BB273" i="1"/>
  <c r="BC273" i="1" s="1"/>
  <c r="BE273" i="1" s="1"/>
  <c r="BB157" i="1"/>
  <c r="BC157" i="1" s="1"/>
  <c r="BB200" i="1"/>
  <c r="BC200" i="1" s="1"/>
  <c r="BB428" i="1"/>
  <c r="BC428" i="1" s="1"/>
  <c r="BB286" i="1"/>
  <c r="BC286" i="1" s="1"/>
  <c r="BB481" i="1"/>
  <c r="BC481" i="1" s="1"/>
  <c r="BB457" i="1"/>
  <c r="BC457" i="1"/>
  <c r="BB586" i="1"/>
  <c r="BC586" i="1" s="1"/>
  <c r="BB431" i="1"/>
  <c r="BC431" i="1" s="1"/>
  <c r="BB56" i="1"/>
  <c r="BC56" i="1" s="1"/>
  <c r="BB475" i="1"/>
  <c r="BC475" i="1" s="1"/>
  <c r="BB57" i="1"/>
  <c r="BC57" i="1" s="1"/>
  <c r="BB274" i="1"/>
  <c r="BC274" i="1" s="1"/>
  <c r="BB366" i="1"/>
  <c r="BC366" i="1" s="1"/>
  <c r="BB33" i="1"/>
  <c r="BC33" i="1" s="1"/>
  <c r="BE33" i="1" s="1"/>
  <c r="BB548" i="1"/>
  <c r="BC548" i="1" s="1"/>
  <c r="BB191" i="1"/>
  <c r="BC191" i="1" s="1"/>
  <c r="BB476" i="1"/>
  <c r="BC476" i="1" s="1"/>
  <c r="BB34" i="1"/>
  <c r="BC34" i="1" s="1"/>
  <c r="BB622" i="1"/>
  <c r="BC622" i="1" s="1"/>
  <c r="BB397" i="1"/>
  <c r="BC397" i="1" s="1"/>
  <c r="BB192" i="1"/>
  <c r="BC192" i="1" s="1"/>
  <c r="BB146" i="1"/>
  <c r="BC146" i="1" s="1"/>
  <c r="BB201" i="1"/>
  <c r="BC201" i="1" s="1"/>
  <c r="BB517" i="1"/>
  <c r="BC517" i="1" s="1"/>
  <c r="BB636" i="1"/>
  <c r="BC636" i="1" s="1"/>
  <c r="BB58" i="1"/>
  <c r="BC58" i="1" s="1"/>
  <c r="BB83" i="1"/>
  <c r="BC83" i="1" s="1"/>
  <c r="BB35" i="1"/>
  <c r="BC35" i="1" s="1"/>
  <c r="BB202" i="1"/>
  <c r="BC202" i="1"/>
  <c r="BB608" i="1"/>
  <c r="BC608" i="1" s="1"/>
  <c r="BE608" i="1" s="1"/>
  <c r="BB218" i="1"/>
  <c r="BC218" i="1" s="1"/>
  <c r="BB164" i="1"/>
  <c r="BC164" i="1" s="1"/>
  <c r="BB309" i="1"/>
  <c r="BC309" i="1" s="1"/>
  <c r="BB394" i="1"/>
  <c r="BC394" i="1" s="1"/>
  <c r="BB519" i="1"/>
  <c r="BC519" i="1"/>
  <c r="BB310" i="1"/>
  <c r="BC310" i="1" s="1"/>
  <c r="BB491" i="1"/>
  <c r="BC491" i="1" s="1"/>
  <c r="BB219" i="1"/>
  <c r="BC219" i="1" s="1"/>
  <c r="BB395" i="1"/>
  <c r="BC395" i="1"/>
  <c r="BB520" i="1"/>
  <c r="BC520" i="1" s="1"/>
  <c r="BB170" i="1"/>
  <c r="BC170" i="1" s="1"/>
  <c r="BB367" i="1"/>
  <c r="BC367" i="1" s="1"/>
  <c r="BB398" i="1"/>
  <c r="BC398" i="1" s="1"/>
  <c r="BB399" i="1"/>
  <c r="BC399" i="1" s="1"/>
  <c r="BB470" i="1"/>
  <c r="BC470" i="1" s="1"/>
  <c r="BB287" i="1"/>
  <c r="BC287" i="1" s="1"/>
  <c r="BE287" i="1" s="1"/>
  <c r="BB368" i="1"/>
  <c r="BC368" i="1" s="1"/>
  <c r="BB369" i="1"/>
  <c r="BC369" i="1" s="1"/>
  <c r="BB432" i="1"/>
  <c r="BC432" i="1"/>
  <c r="BE432" i="1" s="1"/>
  <c r="BB528" i="1"/>
  <c r="BC528" i="1" s="1"/>
  <c r="BB472" i="1"/>
  <c r="BC472" i="1" s="1"/>
  <c r="BB326" i="1"/>
  <c r="BC326" i="1" s="1"/>
  <c r="BB501" i="1"/>
  <c r="BC501" i="1" s="1"/>
  <c r="BB373" i="1"/>
  <c r="BC373" i="1" s="1"/>
  <c r="BB405" i="1"/>
  <c r="BC405" i="1" s="1"/>
  <c r="BB291" i="1"/>
  <c r="BC291" i="1" s="1"/>
  <c r="BB502" i="1"/>
  <c r="BC502" i="1" s="1"/>
  <c r="BB237" i="1"/>
  <c r="BC237" i="1" s="1"/>
  <c r="BB36" i="1"/>
  <c r="BC36" i="1" s="1"/>
  <c r="BB37" i="1"/>
  <c r="BC37" i="1" s="1"/>
  <c r="BB38" i="1"/>
  <c r="BC38" i="1" s="1"/>
  <c r="BB39" i="1"/>
  <c r="BC39" i="1" s="1"/>
  <c r="BB40" i="1"/>
  <c r="BC40" i="1"/>
  <c r="BB41" i="1"/>
  <c r="BC41" i="1" s="1"/>
  <c r="BE41" i="1" s="1"/>
  <c r="BB42" i="1"/>
  <c r="BC42" i="1" s="1"/>
  <c r="BE42" i="1" s="1"/>
  <c r="BB43" i="1"/>
  <c r="BC43" i="1" s="1"/>
  <c r="BB44" i="1"/>
  <c r="BC44" i="1" s="1"/>
  <c r="BB45" i="1"/>
  <c r="BC45" i="1" s="1"/>
  <c r="BB46" i="1"/>
  <c r="BC46" i="1" s="1"/>
  <c r="BB47" i="1"/>
  <c r="BC47" i="1"/>
  <c r="BB48" i="1"/>
  <c r="BC48" i="1" s="1"/>
  <c r="BB49" i="1"/>
  <c r="BC49" i="1" s="1"/>
  <c r="BB50" i="1"/>
  <c r="BC50" i="1" s="1"/>
  <c r="BB51" i="1"/>
  <c r="BC51" i="1" s="1"/>
  <c r="BB52" i="1"/>
  <c r="BC52" i="1" s="1"/>
  <c r="BB84" i="1"/>
  <c r="BC84" i="1" s="1"/>
  <c r="BB81" i="1"/>
  <c r="BC81" i="1" s="1"/>
  <c r="BB142" i="1"/>
  <c r="BC142" i="1" s="1"/>
  <c r="BE142" i="1" s="1"/>
  <c r="BB108" i="1"/>
  <c r="BC108" i="1" s="1"/>
  <c r="BB88" i="1"/>
  <c r="BC88" i="1" s="1"/>
  <c r="BB85" i="1"/>
  <c r="BC85" i="1" s="1"/>
  <c r="BB86" i="1"/>
  <c r="BC86" i="1" s="1"/>
  <c r="BB89" i="1"/>
  <c r="BC89" i="1" s="1"/>
  <c r="BB87" i="1"/>
  <c r="BC87" i="1" s="1"/>
  <c r="BB109" i="1"/>
  <c r="BC109" i="1" s="1"/>
  <c r="BB473" i="1"/>
  <c r="BC473" i="1" s="1"/>
  <c r="BB564" i="1"/>
  <c r="BC564" i="1" s="1"/>
  <c r="BB626" i="1"/>
  <c r="BC626" i="1" s="1"/>
  <c r="BB623" i="1"/>
  <c r="BC623" i="1" s="1"/>
  <c r="BB627" i="1"/>
  <c r="BC627" i="1" s="1"/>
  <c r="BB609" i="1"/>
  <c r="BC609" i="1" s="1"/>
  <c r="BB628" i="1"/>
  <c r="BC628" i="1" s="1"/>
  <c r="BB629" i="1"/>
  <c r="BC629" i="1" s="1"/>
  <c r="BB630" i="1"/>
  <c r="BC630" i="1" s="1"/>
  <c r="BE630" i="1" s="1"/>
  <c r="BB612" i="1"/>
  <c r="BC612" i="1" s="1"/>
  <c r="BE612" i="1" s="1"/>
  <c r="BB599" i="1"/>
  <c r="BC599" i="1" s="1"/>
  <c r="BB555" i="1"/>
  <c r="BC555" i="1" s="1"/>
  <c r="BE555" i="1" s="1"/>
  <c r="BB613" i="1"/>
  <c r="BC613" i="1" s="1"/>
  <c r="BB578" i="1"/>
  <c r="BC578" i="1" s="1"/>
  <c r="BB579" i="1"/>
  <c r="BC579" i="1" s="1"/>
  <c r="BB617" i="1"/>
  <c r="BC617" i="1" s="1"/>
  <c r="BB562" i="1"/>
  <c r="BC562" i="1" s="1"/>
  <c r="BB642" i="1"/>
  <c r="BC642" i="1" s="1"/>
  <c r="BB583" i="1"/>
  <c r="BC583" i="1" s="1"/>
  <c r="BB552" i="1"/>
  <c r="BC552" i="1" s="1"/>
  <c r="BB618" i="1"/>
  <c r="BC618" i="1" s="1"/>
  <c r="BB705" i="1"/>
  <c r="BC705" i="1" s="1"/>
  <c r="BB665" i="1"/>
  <c r="BC665" i="1" s="1"/>
  <c r="BB666" i="1"/>
  <c r="BC666" i="1" s="1"/>
  <c r="BB706" i="1"/>
  <c r="BC706" i="1" s="1"/>
  <c r="BE706" i="1" s="1"/>
  <c r="BB667" i="1"/>
  <c r="BC667" i="1" s="1"/>
  <c r="BB712" i="1"/>
  <c r="BC712" i="1" s="1"/>
  <c r="BE712" i="1" s="1"/>
  <c r="BB193" i="1"/>
  <c r="BC193" i="1" s="1"/>
  <c r="BB194" i="1"/>
  <c r="BC194" i="1" s="1"/>
  <c r="BB195" i="1"/>
  <c r="BC195" i="1" s="1"/>
  <c r="BB196" i="1"/>
  <c r="BC196" i="1" s="1"/>
  <c r="BB197" i="1"/>
  <c r="BC197" i="1" s="1"/>
  <c r="BB213" i="1"/>
  <c r="BC213" i="1" s="1"/>
  <c r="BB214" i="1"/>
  <c r="BC214" i="1" s="1"/>
  <c r="BB253" i="1"/>
  <c r="BC253" i="1" s="1"/>
  <c r="BB254" i="1"/>
  <c r="BC254" i="1" s="1"/>
  <c r="BB255" i="1"/>
  <c r="BC255" i="1" s="1"/>
  <c r="BB256" i="1"/>
  <c r="BC256" i="1" s="1"/>
  <c r="BB296" i="1"/>
  <c r="BC296" i="1" s="1"/>
  <c r="BB477" i="1"/>
  <c r="BC477" i="1" s="1"/>
  <c r="BB478" i="1"/>
  <c r="BC478" i="1" s="1"/>
  <c r="BE478" i="1" s="1"/>
  <c r="BB479" i="1"/>
  <c r="BC479" i="1" s="1"/>
  <c r="BB480" i="1"/>
  <c r="BC480" i="1" s="1"/>
  <c r="BB503" i="1"/>
  <c r="BC503" i="1" s="1"/>
  <c r="BB504" i="1"/>
  <c r="BC504" i="1" s="1"/>
  <c r="BB505" i="1"/>
  <c r="BC505" i="1" s="1"/>
  <c r="BB506" i="1"/>
  <c r="BC506" i="1" s="1"/>
  <c r="BB482" i="1"/>
  <c r="BC482" i="1" s="1"/>
  <c r="BB203" i="1"/>
  <c r="BC203" i="1"/>
  <c r="BB204" i="1"/>
  <c r="BC204" i="1" s="1"/>
  <c r="BB205" i="1"/>
  <c r="BC205" i="1" s="1"/>
  <c r="BB215" i="1"/>
  <c r="BC215" i="1" s="1"/>
  <c r="BB216" i="1"/>
  <c r="BC216" i="1" s="1"/>
  <c r="BB262" i="1"/>
  <c r="BC262" i="1" s="1"/>
  <c r="BB275" i="1"/>
  <c r="BC275" i="1" s="1"/>
  <c r="BB454" i="1"/>
  <c r="BC454" i="1" s="1"/>
  <c r="BB276" i="1"/>
  <c r="BC276" i="1" s="1"/>
  <c r="BB277" i="1"/>
  <c r="BC277" i="1" s="1"/>
  <c r="BB489" i="1"/>
  <c r="BC489" i="1" s="1"/>
  <c r="BB455" i="1"/>
  <c r="BC455" i="1" s="1"/>
  <c r="BB424" i="1"/>
  <c r="BC424" i="1" s="1"/>
  <c r="BB278" i="1"/>
  <c r="BC278" i="1" s="1"/>
  <c r="BB207" i="1"/>
  <c r="BC207" i="1" s="1"/>
  <c r="BB425" i="1"/>
  <c r="BC425" i="1"/>
  <c r="BB488" i="1"/>
  <c r="BC488" i="1" s="1"/>
  <c r="BB513" i="1"/>
  <c r="BC513" i="1" s="1"/>
  <c r="BB59" i="1"/>
  <c r="BC59" i="1" s="1"/>
  <c r="BB21" i="1"/>
  <c r="BC21" i="1" s="1"/>
  <c r="BB22" i="1"/>
  <c r="BC22" i="1" s="1"/>
  <c r="BB23" i="1"/>
  <c r="BC23" i="1" s="1"/>
  <c r="BB24" i="1"/>
  <c r="BC24" i="1" s="1"/>
  <c r="BB686" i="1"/>
  <c r="BC686" i="1" s="1"/>
  <c r="BB708" i="1"/>
  <c r="BC708" i="1" s="1"/>
  <c r="BE708" i="1" s="1"/>
  <c r="BB311" i="1"/>
  <c r="BC311" i="1" s="1"/>
  <c r="BB171" i="1"/>
  <c r="BC171" i="1" s="1"/>
  <c r="BB346" i="1"/>
  <c r="BC346" i="1" s="1"/>
  <c r="BB318" i="1"/>
  <c r="BC318" i="1" s="1"/>
  <c r="BB400" i="1"/>
  <c r="BC400" i="1" s="1"/>
  <c r="BB496" i="1"/>
  <c r="BC496" i="1" s="1"/>
  <c r="BB172" i="1"/>
  <c r="BC172" i="1" s="1"/>
  <c r="BB357" i="1"/>
  <c r="BC357" i="1" s="1"/>
  <c r="BB232" i="1"/>
  <c r="BC232" i="1" s="1"/>
  <c r="BB370" i="1"/>
  <c r="BC370" i="1" s="1"/>
  <c r="BB429" i="1"/>
  <c r="BC429" i="1"/>
  <c r="BB526" i="1"/>
  <c r="BC526" i="1" s="1"/>
  <c r="BB210" i="1"/>
  <c r="BC210" i="1" s="1"/>
  <c r="BB319" i="1"/>
  <c r="BC319" i="1" s="1"/>
  <c r="BB327" i="1"/>
  <c r="BC327" i="1" s="1"/>
  <c r="BB374" i="1"/>
  <c r="BC374" i="1" s="1"/>
  <c r="BE374" i="1" s="1"/>
  <c r="BB406" i="1"/>
  <c r="BC406" i="1"/>
  <c r="BE406" i="1" s="1"/>
  <c r="BB292" i="1"/>
  <c r="BC292" i="1" s="1"/>
  <c r="BB407" i="1"/>
  <c r="BC407" i="1" s="1"/>
  <c r="BE407" i="1" s="1"/>
  <c r="BB241" i="1"/>
  <c r="BC241" i="1" s="1"/>
  <c r="BB474" i="1"/>
  <c r="BC474" i="1" s="1"/>
  <c r="BB242" i="1"/>
  <c r="BC242" i="1" s="1"/>
  <c r="BB243" i="1"/>
  <c r="BC243" i="1" s="1"/>
  <c r="BB244" i="1"/>
  <c r="BC244" i="1" s="1"/>
  <c r="BB245" i="1"/>
  <c r="BC245" i="1" s="1"/>
  <c r="BB631" i="1"/>
  <c r="BC631" i="1" s="1"/>
  <c r="BB632" i="1"/>
  <c r="BC632" i="1" s="1"/>
  <c r="BB587" i="1"/>
  <c r="BC587" i="1" s="1"/>
  <c r="BB638" i="1"/>
  <c r="BC638" i="1" s="1"/>
  <c r="BB633" i="1"/>
  <c r="BC633" i="1" s="1"/>
  <c r="BB588" i="1"/>
  <c r="BC588" i="1" s="1"/>
  <c r="BB556" i="1"/>
  <c r="BC556" i="1" s="1"/>
  <c r="BE556" i="1" s="1"/>
  <c r="BB565" i="1"/>
  <c r="BC565" i="1"/>
  <c r="BB566" i="1"/>
  <c r="BC566" i="1" s="1"/>
  <c r="BB600" i="1"/>
  <c r="BC600" i="1" s="1"/>
  <c r="BB601" i="1"/>
  <c r="BC601" i="1" s="1"/>
  <c r="BB580" i="1"/>
  <c r="BC580" i="1" s="1"/>
  <c r="BB704" i="1"/>
  <c r="BC704" i="1" s="1"/>
  <c r="BB668" i="1"/>
  <c r="BC668" i="1" s="1"/>
  <c r="BB715" i="1"/>
  <c r="BC715" i="1"/>
  <c r="BB707" i="1"/>
  <c r="BC707" i="1" s="1"/>
  <c r="BB695" i="1"/>
  <c r="BC695" i="1"/>
  <c r="BB678" i="1"/>
  <c r="BC678" i="1" s="1"/>
  <c r="BB703" i="1"/>
  <c r="BC703" i="1" s="1"/>
  <c r="BB664" i="1"/>
  <c r="BC664" i="1" s="1"/>
  <c r="BB679" i="1"/>
  <c r="BC679" i="1"/>
  <c r="BB713" i="1"/>
  <c r="BC713" i="1" s="1"/>
  <c r="BB698" i="1"/>
  <c r="BC698" i="1" s="1"/>
  <c r="BE698" i="1" s="1"/>
  <c r="BB699" i="1"/>
  <c r="BC699" i="1" s="1"/>
  <c r="BE699" i="1" s="1"/>
  <c r="BB297" i="1"/>
  <c r="BC297" i="1" s="1"/>
  <c r="BB298" i="1"/>
  <c r="BC298" i="1" s="1"/>
  <c r="BB299" i="1"/>
  <c r="BC299" i="1" s="1"/>
  <c r="BB300" i="1"/>
  <c r="BC300" i="1" s="1"/>
  <c r="BB329" i="1"/>
  <c r="BC329" i="1" s="1"/>
  <c r="BB330" i="1"/>
  <c r="BC330" i="1" s="1"/>
  <c r="BB331" i="1"/>
  <c r="BC331" i="1" s="1"/>
  <c r="BB348" i="1"/>
  <c r="BC348" i="1" s="1"/>
  <c r="BB349" i="1"/>
  <c r="BC349" i="1" s="1"/>
  <c r="BB507" i="1"/>
  <c r="BC507" i="1" s="1"/>
  <c r="BB508" i="1"/>
  <c r="BC508" i="1" s="1"/>
  <c r="BB509" i="1"/>
  <c r="BC509" i="1" s="1"/>
  <c r="BB510" i="1"/>
  <c r="BC510" i="1" s="1"/>
  <c r="BB511" i="1"/>
  <c r="BC511" i="1" s="1"/>
  <c r="BB334" i="1"/>
  <c r="BC334" i="1" s="1"/>
  <c r="BB263" i="1"/>
  <c r="BC263" i="1" s="1"/>
  <c r="BE263" i="1" s="1"/>
  <c r="BB264" i="1"/>
  <c r="BC264" i="1" s="1"/>
  <c r="BB265" i="1"/>
  <c r="BC265" i="1" s="1"/>
  <c r="BB266" i="1"/>
  <c r="BC266" i="1" s="1"/>
  <c r="BB267" i="1"/>
  <c r="BC267" i="1" s="1"/>
  <c r="BB268" i="1"/>
  <c r="BC268" i="1" s="1"/>
  <c r="BB269" i="1"/>
  <c r="BC269" i="1" s="1"/>
  <c r="BB270" i="1"/>
  <c r="BC270" i="1" s="1"/>
  <c r="BB305" i="1"/>
  <c r="BC305" i="1" s="1"/>
  <c r="BB306" i="1"/>
  <c r="BC306" i="1" s="1"/>
  <c r="BB343" i="1"/>
  <c r="BC343" i="1" s="1"/>
  <c r="BB208" i="1"/>
  <c r="BC208" i="1" s="1"/>
  <c r="BB279" i="1"/>
  <c r="BC279" i="1" s="1"/>
  <c r="BB344" i="1"/>
  <c r="BC344" i="1" s="1"/>
  <c r="BB687" i="1"/>
  <c r="BC687" i="1" s="1"/>
  <c r="BB688" i="1"/>
  <c r="BC688" i="1" s="1"/>
  <c r="BB689" i="1"/>
  <c r="BC689" i="1" s="1"/>
  <c r="BB690" i="1"/>
  <c r="BC690" i="1" s="1"/>
  <c r="BB716" i="1"/>
  <c r="BC716" i="1" s="1"/>
  <c r="BB691" i="1"/>
  <c r="BC691" i="1" s="1"/>
  <c r="BB375" i="1"/>
  <c r="BC375" i="1"/>
  <c r="BB433" i="1"/>
  <c r="BC433" i="1" s="1"/>
  <c r="BB212" i="1"/>
  <c r="BC212" i="1" s="1"/>
  <c r="BB293" i="1"/>
  <c r="BC293" i="1" s="1"/>
  <c r="BB53" i="1"/>
  <c r="BC53" i="1" s="1"/>
  <c r="BB54" i="1"/>
  <c r="BC54" i="1" s="1"/>
  <c r="BB94" i="1"/>
  <c r="BC94" i="1"/>
  <c r="BB95" i="1"/>
  <c r="BC95" i="1" s="1"/>
  <c r="BB96" i="1"/>
  <c r="BC96" i="1" s="1"/>
  <c r="BB246" i="1"/>
  <c r="BC246" i="1" s="1"/>
  <c r="BB247" i="1"/>
  <c r="BC247" i="1" s="1"/>
  <c r="BB248" i="1"/>
  <c r="BC248" i="1" s="1"/>
  <c r="BB249" i="1"/>
  <c r="BC249" i="1" s="1"/>
  <c r="BB250" i="1"/>
  <c r="BC250" i="1" s="1"/>
  <c r="BB567" i="1"/>
  <c r="BC567" i="1" s="1"/>
  <c r="BB680" i="1"/>
  <c r="BC680" i="1" s="1"/>
  <c r="BB681" i="1"/>
  <c r="BC681" i="1" s="1"/>
  <c r="BB682" i="1"/>
  <c r="BC682" i="1" s="1"/>
  <c r="BB700" i="1"/>
  <c r="BC700" i="1" s="1"/>
  <c r="BB683" i="1"/>
  <c r="BC683" i="1" s="1"/>
  <c r="BB350" i="1"/>
  <c r="BC350" i="1" s="1"/>
  <c r="BB351" i="1"/>
  <c r="BC351" i="1" s="1"/>
  <c r="BB352" i="1"/>
  <c r="BC352" i="1" s="1"/>
  <c r="BB353" i="1"/>
  <c r="BC353" i="1"/>
  <c r="BB532" i="1"/>
  <c r="BC532" i="1" s="1"/>
  <c r="BB533" i="1"/>
  <c r="BC533" i="1" s="1"/>
  <c r="BB307" i="1"/>
  <c r="BC307" i="1" s="1"/>
  <c r="BB338" i="1"/>
  <c r="BC338" i="1" s="1"/>
  <c r="BB669" i="1"/>
  <c r="BC669" i="1" s="1"/>
  <c r="BB701" i="1"/>
  <c r="BC701" i="1" s="1"/>
  <c r="BB692" i="1"/>
  <c r="BC692" i="1"/>
  <c r="BB467" i="1"/>
  <c r="BC467" i="1" s="1"/>
  <c r="BB165" i="1"/>
  <c r="BC165" i="1" s="1"/>
  <c r="BB320" i="1"/>
  <c r="BC320" i="1" s="1"/>
  <c r="BB376" i="1"/>
  <c r="BC376" i="1" s="1"/>
  <c r="BB97" i="1"/>
  <c r="BC97" i="1" s="1"/>
  <c r="BB98" i="1"/>
  <c r="BC98" i="1" s="1"/>
  <c r="BB99" i="1"/>
  <c r="BC99" i="1" s="1"/>
  <c r="BB100" i="1"/>
  <c r="BC100" i="1" s="1"/>
  <c r="BB251" i="1"/>
  <c r="BC251" i="1" s="1"/>
  <c r="BB252" i="1"/>
  <c r="BC252" i="1" s="1"/>
  <c r="BB175" i="1"/>
  <c r="BC175" i="1" s="1"/>
  <c r="BB589" i="1"/>
  <c r="BC589" i="1" s="1"/>
  <c r="BB610" i="1"/>
  <c r="BC610" i="1" s="1"/>
  <c r="BE610" i="1" s="1"/>
  <c r="BB602" i="1"/>
  <c r="BC602" i="1" s="1"/>
  <c r="BB684" i="1"/>
  <c r="BC684" i="1" s="1"/>
  <c r="BB685" i="1"/>
  <c r="BC685" i="1" s="1"/>
  <c r="BB360" i="1"/>
  <c r="BC360" i="1" s="1"/>
  <c r="BB280" i="1"/>
  <c r="BC280" i="1"/>
  <c r="BB693" i="1"/>
  <c r="BC693" i="1" s="1"/>
  <c r="BB709" i="1"/>
  <c r="BC709" i="1" s="1"/>
  <c r="BB670" i="1"/>
  <c r="BC670" i="1" s="1"/>
  <c r="BB696" i="1"/>
  <c r="BC696" i="1" s="1"/>
  <c r="BB312" i="1"/>
  <c r="BC312" i="1" s="1"/>
  <c r="BB468" i="1"/>
  <c r="BC468" i="1" s="1"/>
  <c r="BB469" i="1"/>
  <c r="BC469" i="1" s="1"/>
  <c r="BB166" i="1"/>
  <c r="BC166" i="1" s="1"/>
  <c r="BB358" i="1"/>
  <c r="BC358" i="1" s="1"/>
  <c r="BB401" i="1"/>
  <c r="BC401" i="1" s="1"/>
  <c r="BB402" i="1"/>
  <c r="BC402" i="1" s="1"/>
  <c r="BE402" i="1" s="1"/>
  <c r="BB497" i="1"/>
  <c r="BC497" i="1" s="1"/>
  <c r="BB527" i="1"/>
  <c r="BC527" i="1" s="1"/>
  <c r="BB233" i="1"/>
  <c r="BC233" i="1" s="1"/>
  <c r="BB377" i="1"/>
  <c r="BC377" i="1" s="1"/>
  <c r="BB408" i="1"/>
  <c r="BC408" i="1" s="1"/>
  <c r="BB101" i="1"/>
  <c r="BC101" i="1" s="1"/>
  <c r="BB102" i="1"/>
  <c r="BC102" i="1" s="1"/>
  <c r="BB103" i="1"/>
  <c r="BC103" i="1" s="1"/>
  <c r="BB61" i="1"/>
  <c r="BC61" i="1" s="1"/>
  <c r="BB62" i="1"/>
  <c r="BC62" i="1" s="1"/>
  <c r="BB63" i="1"/>
  <c r="BC63" i="1" s="1"/>
  <c r="BB64" i="1"/>
  <c r="BC64" i="1" s="1"/>
  <c r="BB65" i="1"/>
  <c r="BC65" i="1" s="1"/>
  <c r="BB66" i="1"/>
  <c r="BC66" i="1" s="1"/>
  <c r="BB176" i="1"/>
  <c r="BC176" i="1" s="1"/>
  <c r="BB435" i="1"/>
  <c r="BC435" i="1" s="1"/>
  <c r="BE435" i="1" s="1"/>
  <c r="BB529" i="1"/>
  <c r="BC529" i="1" s="1"/>
  <c r="BB568" i="1"/>
  <c r="BC568" i="1" s="1"/>
  <c r="BB624" i="1"/>
  <c r="BC624" i="1" s="1"/>
  <c r="BB611" i="1"/>
  <c r="BC611" i="1" s="1"/>
  <c r="BB569" i="1"/>
  <c r="BC569" i="1" s="1"/>
  <c r="BB570" i="1"/>
  <c r="BC570" i="1" s="1"/>
  <c r="BB576" i="1"/>
  <c r="BC576" i="1" s="1"/>
  <c r="BB646" i="1"/>
  <c r="BC646" i="1" s="1"/>
  <c r="BB361" i="1"/>
  <c r="BC361" i="1" s="1"/>
  <c r="BB380" i="1"/>
  <c r="BC380" i="1" s="1"/>
  <c r="BB381" i="1"/>
  <c r="BC381" i="1" s="1"/>
  <c r="BB534" i="1"/>
  <c r="BC534" i="1" s="1"/>
  <c r="BB198" i="1"/>
  <c r="BC198" i="1" s="1"/>
  <c r="BB535" i="1"/>
  <c r="BC535" i="1" s="1"/>
  <c r="BB536" i="1"/>
  <c r="BC536" i="1" s="1"/>
  <c r="BB339" i="1"/>
  <c r="BC339" i="1" s="1"/>
  <c r="BB340" i="1"/>
  <c r="BC340" i="1" s="1"/>
  <c r="BB341" i="1"/>
  <c r="BC341" i="1" s="1"/>
  <c r="BB342" i="1"/>
  <c r="BC342" i="1" s="1"/>
  <c r="BB355" i="1"/>
  <c r="BC355" i="1"/>
  <c r="BE355" i="1" s="1"/>
  <c r="BB392" i="1"/>
  <c r="BC392" i="1"/>
  <c r="BB518" i="1"/>
  <c r="BC518" i="1" s="1"/>
  <c r="BB549" i="1"/>
  <c r="BC549" i="1" s="1"/>
  <c r="BB550" i="1"/>
  <c r="BC550" i="1" s="1"/>
  <c r="BB671" i="1"/>
  <c r="BC671" i="1" s="1"/>
  <c r="BB710" i="1"/>
  <c r="BC710" i="1" s="1"/>
  <c r="BB714" i="1"/>
  <c r="BC714" i="1" s="1"/>
  <c r="BB672" i="1"/>
  <c r="BC672" i="1"/>
  <c r="BB220" i="1"/>
  <c r="BC220" i="1" s="1"/>
  <c r="BB492" i="1"/>
  <c r="BC492" i="1" s="1"/>
  <c r="BB313" i="1"/>
  <c r="BC313" i="1" s="1"/>
  <c r="BB221" i="1"/>
  <c r="BC221" i="1" s="1"/>
  <c r="BE221" i="1" s="1"/>
  <c r="BB493" i="1"/>
  <c r="BC493" i="1" s="1"/>
  <c r="BB222" i="1"/>
  <c r="BC222" i="1"/>
  <c r="BB521" i="1"/>
  <c r="BC521" i="1" s="1"/>
  <c r="BB223" i="1"/>
  <c r="BC223" i="1" s="1"/>
  <c r="BB234" i="1"/>
  <c r="BC234" i="1" s="1"/>
  <c r="BB321" i="1"/>
  <c r="BC321" i="1" s="1"/>
  <c r="BB498" i="1"/>
  <c r="BC498" i="1" s="1"/>
  <c r="BB235" i="1"/>
  <c r="BC235" i="1" s="1"/>
  <c r="BB236" i="1"/>
  <c r="BC236" i="1" s="1"/>
  <c r="BB288" i="1"/>
  <c r="BC288" i="1" s="1"/>
  <c r="BB173" i="1"/>
  <c r="BC173" i="1" s="1"/>
  <c r="BB371" i="1"/>
  <c r="BC371" i="1" s="1"/>
  <c r="BB322" i="1"/>
  <c r="BC322" i="1" s="1"/>
  <c r="BB372" i="1"/>
  <c r="BC372" i="1" s="1"/>
  <c r="BB499" i="1"/>
  <c r="BC499" i="1" s="1"/>
  <c r="BB67" i="1"/>
  <c r="BC67" i="1" s="1"/>
  <c r="BE67" i="1" s="1"/>
  <c r="BB68" i="1"/>
  <c r="BC68" i="1" s="1"/>
  <c r="BE68" i="1" s="1"/>
  <c r="BB69" i="1"/>
  <c r="BC69" i="1" s="1"/>
  <c r="BB70" i="1"/>
  <c r="BC70" i="1" s="1"/>
  <c r="BB71" i="1"/>
  <c r="BC71" i="1" s="1"/>
  <c r="BB72" i="1"/>
  <c r="BC72" i="1" s="1"/>
  <c r="BB73" i="1"/>
  <c r="BC73" i="1" s="1"/>
  <c r="BB530" i="1"/>
  <c r="BC530" i="1" s="1"/>
  <c r="BB436" i="1"/>
  <c r="BC436" i="1" s="1"/>
  <c r="BB177" i="1"/>
  <c r="BC177" i="1" s="1"/>
  <c r="BB178" i="1"/>
  <c r="BC178" i="1" s="1"/>
  <c r="BB571" i="1"/>
  <c r="BC571" i="1" s="1"/>
  <c r="BB572" i="1"/>
  <c r="BC572" i="1" s="1"/>
  <c r="BB590" i="1"/>
  <c r="BC590" i="1" s="1"/>
  <c r="BB591" i="1"/>
  <c r="BC591" i="1" s="1"/>
  <c r="BB592" i="1"/>
  <c r="BC592" i="1" s="1"/>
  <c r="BB654" i="1"/>
  <c r="BC654" i="1" s="1"/>
  <c r="BE654" i="1" s="1"/>
  <c r="BB648" i="1"/>
  <c r="BC648" i="1"/>
  <c r="BE648" i="1" s="1"/>
  <c r="BB382" i="1"/>
  <c r="BC382" i="1" s="1"/>
  <c r="BB199" i="1"/>
  <c r="BC199" i="1" s="1"/>
  <c r="BE199" i="1" s="1"/>
  <c r="BB257" i="1"/>
  <c r="BC257" i="1" s="1"/>
  <c r="BB258" i="1"/>
  <c r="BC258" i="1" s="1"/>
  <c r="BB259" i="1"/>
  <c r="BC259" i="1" s="1"/>
  <c r="BB537" i="1"/>
  <c r="BC537" i="1" s="1"/>
  <c r="BB421" i="1"/>
  <c r="BC421" i="1" s="1"/>
  <c r="BB422" i="1"/>
  <c r="BC422" i="1" s="1"/>
  <c r="BB456" i="1"/>
  <c r="BC456" i="1"/>
  <c r="BB673" i="1"/>
  <c r="BC673" i="1" s="1"/>
  <c r="BB674" i="1"/>
  <c r="BC674" i="1" s="1"/>
  <c r="BB675" i="1"/>
  <c r="BC675" i="1" s="1"/>
  <c r="BB694" i="1"/>
  <c r="BC694" i="1" s="1"/>
  <c r="BB717" i="1"/>
  <c r="BC717" i="1" s="1"/>
  <c r="BB676" i="1"/>
  <c r="BC676" i="1" s="1"/>
  <c r="BB711" i="1"/>
  <c r="BC711" i="1"/>
  <c r="BE711" i="1" s="1"/>
  <c r="BB702" i="1"/>
  <c r="BC702" i="1" s="1"/>
  <c r="BE702" i="1" s="1"/>
  <c r="BB697" i="1"/>
  <c r="BC697" i="1" s="1"/>
  <c r="BB677" i="1"/>
  <c r="BC677" i="1" s="1"/>
  <c r="BB159" i="1"/>
  <c r="BC159" i="1"/>
  <c r="BB111" i="1"/>
  <c r="BC111" i="1"/>
  <c r="BB289" i="1"/>
  <c r="BC289" i="1" s="1"/>
  <c r="BB335" i="1"/>
  <c r="BC335" i="1" s="1"/>
  <c r="BB238" i="1"/>
  <c r="BC238" i="1" s="1"/>
  <c r="BB112" i="1"/>
  <c r="BC112" i="1" s="1"/>
  <c r="BB113" i="1"/>
  <c r="BC113" i="1" s="1"/>
  <c r="BB179" i="1"/>
  <c r="BC179" i="1" s="1"/>
  <c r="BB593" i="1"/>
  <c r="BC593" i="1"/>
  <c r="BB383" i="1"/>
  <c r="BC383" i="1" s="1"/>
  <c r="BB260" i="1"/>
  <c r="BC260" i="1" s="1"/>
  <c r="BB114" i="1"/>
  <c r="BC114" i="1" s="1"/>
  <c r="BB115" i="1"/>
  <c r="BC115" i="1"/>
  <c r="BB180" i="1"/>
  <c r="BC180" i="1" s="1"/>
  <c r="BB384" i="1"/>
  <c r="BC384" i="1" s="1"/>
  <c r="BB323" i="1"/>
  <c r="BC323" i="1" s="1"/>
  <c r="BB403" i="1"/>
  <c r="BC403" i="1" s="1"/>
  <c r="BB128" i="1"/>
  <c r="BC128" i="1" s="1"/>
  <c r="BB129" i="1"/>
  <c r="BC129" i="1" s="1"/>
  <c r="BB130" i="1"/>
  <c r="BC130" i="1" s="1"/>
  <c r="BB261" i="1"/>
  <c r="BC261" i="1" s="1"/>
  <c r="BB181" i="1"/>
  <c r="BC181" i="1" s="1"/>
  <c r="BB385" i="1"/>
  <c r="BC385" i="1" s="1"/>
  <c r="BB160" i="1"/>
  <c r="BC160" i="1" s="1"/>
  <c r="BB161" i="1"/>
  <c r="BC161" i="1" s="1"/>
  <c r="BB378" i="1"/>
  <c r="BC378" i="1" s="1"/>
  <c r="BB283" i="1"/>
  <c r="BC283" i="1" s="1"/>
  <c r="BB386" i="1"/>
  <c r="BC386" i="1" s="1"/>
  <c r="BE386" i="1" s="1"/>
  <c r="BB423" i="1"/>
  <c r="BC423" i="1" s="1"/>
  <c r="BB573" i="1"/>
  <c r="BC573" i="1" s="1"/>
  <c r="BE573" i="1" s="1"/>
  <c r="BB162" i="1"/>
  <c r="BC162" i="1" s="1"/>
  <c r="BB131" i="1"/>
  <c r="BC131" i="1" s="1"/>
  <c r="BE131" i="1" s="1"/>
  <c r="BB651" i="1"/>
  <c r="BC651" i="1" s="1"/>
  <c r="BB301" i="1"/>
  <c r="BC301" i="1" s="1"/>
  <c r="BB614" i="1"/>
  <c r="BC614" i="1" s="1"/>
  <c r="BB132" i="1"/>
  <c r="BC132" i="1"/>
  <c r="BB211" i="1"/>
  <c r="BC211" i="1" s="1"/>
  <c r="BB133" i="1"/>
  <c r="BC133" i="1" s="1"/>
  <c r="BB134" i="1"/>
  <c r="BC134" i="1" s="1"/>
  <c r="BB135" i="1"/>
  <c r="BC135" i="1" s="1"/>
  <c r="BB347" i="1"/>
  <c r="BC347" i="1" s="1"/>
  <c r="BB136" i="1"/>
  <c r="BC136" i="1" s="1"/>
  <c r="BB137" i="1"/>
  <c r="BC137" i="1" s="1"/>
  <c r="BB138" i="1"/>
  <c r="BC138" i="1" s="1"/>
  <c r="BB139" i="1"/>
  <c r="BC139" i="1" s="1"/>
  <c r="BB140" i="1"/>
  <c r="BC140" i="1" s="1"/>
  <c r="BB463" i="1"/>
  <c r="BC463" i="1" s="1"/>
  <c r="BB512" i="1"/>
  <c r="BC512" i="1" s="1"/>
  <c r="BB302" i="1"/>
  <c r="BC302" i="1" s="1"/>
  <c r="BB303" i="1"/>
  <c r="BC303" i="1" s="1"/>
  <c r="BB451" i="1"/>
  <c r="BC451" i="1" s="1"/>
  <c r="BB452" i="1"/>
  <c r="BC452" i="1" s="1"/>
  <c r="BB464" i="1"/>
  <c r="BC464" i="1" s="1"/>
  <c r="BB163" i="1"/>
  <c r="BC163" i="1" s="1"/>
  <c r="BB430" i="1"/>
  <c r="BC430" i="1" s="1"/>
  <c r="BB314" i="1"/>
  <c r="BC314" i="1" s="1"/>
  <c r="BB461" i="1"/>
  <c r="BC461" i="1" s="1"/>
  <c r="BB324" i="1"/>
  <c r="BC324" i="1" s="1"/>
  <c r="BB462" i="1"/>
  <c r="BC462" i="1" s="1"/>
  <c r="BB141" i="1"/>
  <c r="BC141" i="1" s="1"/>
  <c r="BE141" i="1" s="1"/>
  <c r="BB119" i="1"/>
  <c r="BC119" i="1" s="1"/>
  <c r="BB182" i="1"/>
  <c r="BC182" i="1" s="1"/>
  <c r="BB387" i="1"/>
  <c r="BC387" i="1" s="1"/>
  <c r="BB388" i="1"/>
  <c r="BC388" i="1" s="1"/>
  <c r="BB389" i="1"/>
  <c r="BC389" i="1" s="1"/>
  <c r="BB390" i="1"/>
  <c r="BC390" i="1" s="1"/>
  <c r="BB304" i="1"/>
  <c r="BC304" i="1" s="1"/>
  <c r="BB538" i="1"/>
  <c r="BC538" i="1" s="1"/>
  <c r="BB465" i="1"/>
  <c r="BC465" i="1" s="1"/>
  <c r="BB483" i="1"/>
  <c r="BC483" i="1" s="1"/>
  <c r="BB484" i="1"/>
  <c r="BC484" i="1" s="1"/>
  <c r="BB485" i="1"/>
  <c r="BC485" i="1" s="1"/>
  <c r="BB308" i="1"/>
  <c r="BC308" i="1" s="1"/>
  <c r="BB224" i="1"/>
  <c r="BC224" i="1" s="1"/>
  <c r="BB332" i="1"/>
  <c r="BC332" i="1"/>
  <c r="BB594" i="1"/>
  <c r="BC594" i="1" s="1"/>
  <c r="BB183" i="1"/>
  <c r="BC183" i="1" s="1"/>
  <c r="BB120" i="1"/>
  <c r="BC120" i="1" s="1"/>
  <c r="BB121" i="1"/>
  <c r="BC121" i="1" s="1"/>
  <c r="BB225" i="1"/>
  <c r="BC225" i="1" s="1"/>
  <c r="BB486" i="1"/>
  <c r="BC486" i="1" s="1"/>
  <c r="BB487" i="1"/>
  <c r="BC487" i="1" s="1"/>
  <c r="BB226" i="1"/>
  <c r="BC226" i="1" s="1"/>
  <c r="BB227" i="1"/>
  <c r="BC227" i="1" s="1"/>
  <c r="BB167" i="1"/>
  <c r="BC167" i="1" s="1"/>
  <c r="BB363" i="1"/>
  <c r="BC363" i="1" s="1"/>
  <c r="BB315" i="1"/>
  <c r="BC315" i="1" s="1"/>
  <c r="BB316" i="1"/>
  <c r="BC316" i="1" s="1"/>
  <c r="BB396" i="1"/>
  <c r="BC396" i="1" s="1"/>
  <c r="BB522" i="1"/>
  <c r="BC522" i="1" s="1"/>
  <c r="BB209" i="1"/>
  <c r="BC209" i="1" s="1"/>
  <c r="J167" i="1"/>
  <c r="J363" i="1"/>
  <c r="L218" i="1"/>
  <c r="J218" i="1" s="1"/>
  <c r="J390" i="1"/>
  <c r="J483" i="1"/>
  <c r="J484" i="1"/>
  <c r="J648" i="1"/>
  <c r="J676" i="1"/>
  <c r="J711" i="1"/>
  <c r="J238" i="1"/>
  <c r="J651" i="1"/>
  <c r="J347" i="1"/>
  <c r="J137" i="1"/>
  <c r="J512" i="1"/>
  <c r="J430" i="1"/>
  <c r="J230" i="1"/>
  <c r="J17" i="1"/>
  <c r="J152" i="1"/>
  <c r="J107" i="1"/>
  <c r="J74" i="1"/>
  <c r="J620" i="1"/>
  <c r="J7" i="1"/>
  <c r="J90" i="1"/>
  <c r="J657" i="1"/>
  <c r="J647" i="1"/>
  <c r="J444" i="1"/>
  <c r="J625" i="1"/>
  <c r="J317" i="1"/>
  <c r="J110" i="1"/>
  <c r="J153" i="1"/>
  <c r="J428" i="1"/>
  <c r="J481" i="1"/>
  <c r="J146" i="1"/>
  <c r="J201" i="1"/>
  <c r="J83" i="1"/>
  <c r="J202" i="1"/>
  <c r="J373" i="1"/>
  <c r="J405" i="1"/>
  <c r="J44" i="1"/>
  <c r="J599" i="1"/>
  <c r="J642" i="1"/>
  <c r="J197" i="1"/>
  <c r="J213" i="1"/>
  <c r="J506" i="1"/>
  <c r="J482" i="1"/>
  <c r="J207" i="1"/>
  <c r="J400" i="1"/>
  <c r="J496" i="1"/>
  <c r="J172" i="1"/>
  <c r="J243" i="1"/>
  <c r="J244" i="1"/>
  <c r="J245" i="1"/>
  <c r="J587" i="1"/>
  <c r="J638" i="1"/>
  <c r="J703" i="1"/>
  <c r="J349" i="1"/>
  <c r="J507" i="1"/>
  <c r="J305" i="1"/>
  <c r="J306" i="1"/>
  <c r="J350" i="1"/>
  <c r="J701" i="1"/>
  <c r="J99" i="1"/>
  <c r="J233" i="1"/>
  <c r="J408" i="1"/>
  <c r="J234" i="1"/>
  <c r="J71" i="1"/>
  <c r="J72" i="1"/>
  <c r="J73" i="1"/>
  <c r="J177" i="1"/>
  <c r="J178" i="1"/>
  <c r="J572" i="1"/>
  <c r="J98" i="11"/>
  <c r="BD209" i="1"/>
  <c r="C8" i="5"/>
  <c r="C9" i="5"/>
  <c r="C10" i="5" s="1"/>
  <c r="C11" i="5" s="1"/>
  <c r="C12" i="5" s="1"/>
  <c r="C13" i="5" s="1"/>
  <c r="C14" i="5" s="1"/>
  <c r="C15" i="5" s="1"/>
  <c r="BE196" i="1" l="1"/>
  <c r="BE390" i="1"/>
  <c r="BE301" i="1"/>
  <c r="BE12" i="1"/>
  <c r="BE123" i="1"/>
  <c r="BE286" i="1"/>
  <c r="BE4" i="1"/>
  <c r="BE175" i="1"/>
  <c r="BE250" i="1"/>
  <c r="BE330" i="1"/>
  <c r="BE82" i="1"/>
  <c r="BE69" i="1"/>
  <c r="BE441" i="1"/>
  <c r="BE356" i="1"/>
  <c r="BE264" i="1"/>
  <c r="BE589" i="1"/>
  <c r="BE78" i="1"/>
  <c r="BE328" i="1"/>
  <c r="BE377" i="1"/>
  <c r="BE43" i="1"/>
  <c r="BE28" i="1"/>
  <c r="BE340" i="1"/>
  <c r="BE88" i="1"/>
  <c r="BE27" i="1"/>
  <c r="BE524" i="1"/>
  <c r="BE533" i="1"/>
  <c r="BE9" i="1"/>
  <c r="BE247" i="1"/>
  <c r="BE87" i="1"/>
  <c r="BE332" i="1"/>
  <c r="BE202" i="1"/>
  <c r="BE656" i="1"/>
  <c r="BE101" i="1"/>
  <c r="BE45" i="1"/>
  <c r="BE649" i="1"/>
  <c r="BE136" i="1"/>
  <c r="BE713" i="1"/>
  <c r="BE324" i="1"/>
  <c r="BE679" i="1"/>
  <c r="BE665" i="1"/>
  <c r="BE628" i="1"/>
  <c r="BE528" i="1"/>
  <c r="BE412" i="1"/>
  <c r="BE585" i="1"/>
  <c r="BE313" i="1"/>
  <c r="BE260" i="1"/>
  <c r="BE307" i="1"/>
  <c r="BE319" i="1"/>
  <c r="BE592" i="1"/>
  <c r="BE399" i="1"/>
  <c r="BE224" i="1"/>
  <c r="BE462" i="1"/>
  <c r="BE15" i="1"/>
  <c r="BE492" i="1"/>
  <c r="BE621" i="1"/>
  <c r="BE283" i="1"/>
  <c r="BE296" i="1"/>
  <c r="BE326" i="1"/>
  <c r="BE629" i="1"/>
  <c r="BE494" i="1"/>
  <c r="BE176" i="1"/>
  <c r="BE212" i="1"/>
  <c r="BE84" i="1"/>
  <c r="BE391" i="1"/>
  <c r="BE487" i="1"/>
  <c r="BE382" i="1"/>
  <c r="BE588" i="1"/>
  <c r="BE354" i="1"/>
  <c r="BE553" i="1"/>
  <c r="BE124" i="1"/>
  <c r="BE569" i="1"/>
  <c r="BE35" i="1"/>
  <c r="BE383" i="1"/>
  <c r="BE408" i="1"/>
  <c r="BE688" i="1"/>
  <c r="BE327" i="1"/>
  <c r="BE10" i="1"/>
  <c r="BE339" i="1"/>
  <c r="BE334" i="1"/>
  <c r="BE686" i="1"/>
  <c r="BE272" i="1"/>
  <c r="BE6" i="1"/>
  <c r="BE294" i="1"/>
  <c r="BE594" i="1"/>
  <c r="BE130" i="1"/>
  <c r="BE676" i="1"/>
  <c r="BE536" i="1"/>
  <c r="BE467" i="1"/>
  <c r="BE24" i="1"/>
  <c r="BE578" i="1"/>
  <c r="BE145" i="1"/>
  <c r="BE500" i="1"/>
  <c r="BE426" i="1"/>
  <c r="BE512" i="1"/>
  <c r="BE510" i="1"/>
  <c r="BE194" i="1"/>
  <c r="BE613" i="1"/>
  <c r="BE444" i="1"/>
  <c r="BE76" i="1"/>
  <c r="BE522" i="1"/>
  <c r="BE535" i="1"/>
  <c r="BE694" i="1"/>
  <c r="BE554" i="1"/>
  <c r="BE116" i="1"/>
  <c r="BE540" i="1"/>
  <c r="BE344" i="1"/>
  <c r="BE358" i="1"/>
  <c r="BE275" i="1"/>
  <c r="BE525" i="1"/>
  <c r="BE246" i="1"/>
  <c r="BE241" i="1"/>
  <c r="BE195" i="1"/>
  <c r="BE156" i="1"/>
  <c r="BE541" i="1"/>
  <c r="BE574" i="1"/>
  <c r="BE226" i="1"/>
  <c r="BE591" i="1"/>
  <c r="BE401" i="1"/>
  <c r="BE477" i="1"/>
  <c r="BE193" i="1"/>
  <c r="BE37" i="1"/>
  <c r="BE470" i="1"/>
  <c r="BE5" i="1"/>
  <c r="BE91" i="1"/>
  <c r="BE547" i="1"/>
  <c r="BE650" i="1"/>
  <c r="BE378" i="1"/>
  <c r="BE633" i="1"/>
  <c r="BE190" i="1"/>
  <c r="BE409" i="1"/>
  <c r="BE372" i="1"/>
  <c r="BE511" i="1"/>
  <c r="BE318" i="1"/>
  <c r="BE666" i="1"/>
  <c r="BE189" i="1"/>
  <c r="BE546" i="1"/>
  <c r="BE582" i="1"/>
  <c r="BE58" i="1"/>
  <c r="BE289" i="1"/>
  <c r="BE203" i="1"/>
  <c r="BE601" i="1"/>
  <c r="BE482" i="1"/>
  <c r="BE18" i="1"/>
  <c r="BE424" i="1"/>
  <c r="BE394" i="1"/>
  <c r="BE77" i="1"/>
  <c r="BE389" i="1"/>
  <c r="BE455" i="1"/>
  <c r="BE86" i="1"/>
  <c r="BE388" i="1"/>
  <c r="BE716" i="1"/>
  <c r="BE558" i="1"/>
  <c r="BE163" i="1"/>
  <c r="BE565" i="1"/>
  <c r="BE397" i="1"/>
  <c r="BE353" i="1"/>
  <c r="BE303" i="1"/>
  <c r="BE691" i="1"/>
  <c r="BE85" i="1"/>
  <c r="BE660" i="1"/>
  <c r="BE387" i="1"/>
  <c r="BE302" i="1"/>
  <c r="BE677" i="1"/>
  <c r="BE63" i="1"/>
  <c r="BE266" i="1"/>
  <c r="BE325" i="1"/>
  <c r="BE641" i="1"/>
  <c r="BE493" i="1"/>
  <c r="BE602" i="1"/>
  <c r="BE689" i="1"/>
  <c r="BE370" i="1"/>
  <c r="BE16" i="1"/>
  <c r="BE543" i="1"/>
  <c r="BE531" i="1"/>
  <c r="BE385" i="1"/>
  <c r="BE159" i="1"/>
  <c r="BE70" i="1"/>
  <c r="BE692" i="1"/>
  <c r="BE476" i="1"/>
  <c r="BE411" i="1"/>
  <c r="BE209" i="1"/>
  <c r="BE308" i="1"/>
  <c r="BE614" i="1"/>
  <c r="BE181" i="1"/>
  <c r="BE297" i="1"/>
  <c r="BE292" i="1"/>
  <c r="BE38" i="1"/>
  <c r="BE410" i="1"/>
  <c r="BE418" i="1"/>
  <c r="BE161" i="1"/>
  <c r="BE669" i="1"/>
  <c r="BE96" i="1"/>
  <c r="BE454" i="1"/>
  <c r="BE310" i="1"/>
  <c r="BE548" i="1"/>
  <c r="BE645" i="1"/>
  <c r="BE365" i="1"/>
  <c r="BE11" i="1"/>
  <c r="BE231" i="1"/>
  <c r="BE458" i="1"/>
  <c r="BE521" i="1"/>
  <c r="BE251" i="1"/>
  <c r="BE486" i="1"/>
  <c r="BE137" i="1"/>
  <c r="BE488" i="1"/>
  <c r="BE443" i="1"/>
  <c r="BE351" i="1"/>
  <c r="BE8" i="1"/>
  <c r="BE47" i="1"/>
  <c r="BE359" i="1"/>
  <c r="BE213" i="1"/>
  <c r="BE561" i="1"/>
  <c r="BE549" i="1"/>
  <c r="BE233" i="1"/>
  <c r="BE349" i="1"/>
  <c r="BE240" i="1"/>
  <c r="BE538" i="1"/>
  <c r="BE430" i="1"/>
  <c r="BE162" i="1"/>
  <c r="BE571" i="1"/>
  <c r="BE222" i="1"/>
  <c r="BE631" i="1"/>
  <c r="BE262" i="1"/>
  <c r="BE502" i="1"/>
  <c r="BE366" i="1"/>
  <c r="BE449" i="1"/>
  <c r="BE239" i="1"/>
  <c r="BE545" i="1"/>
  <c r="BE560" i="1"/>
  <c r="BE575" i="1"/>
  <c r="BE499" i="1"/>
  <c r="BE361" i="1"/>
  <c r="BE66" i="1"/>
  <c r="BE497" i="1"/>
  <c r="BE687" i="1"/>
  <c r="BE346" i="1"/>
  <c r="BE216" i="1"/>
  <c r="BE352" i="1"/>
  <c r="BE306" i="1"/>
  <c r="BE468" i="1"/>
  <c r="BE403" i="1"/>
  <c r="BE65" i="1"/>
  <c r="BE280" i="1"/>
  <c r="BE171" i="1"/>
  <c r="BE396" i="1"/>
  <c r="BE634" i="1"/>
  <c r="BE316" i="1"/>
  <c r="BE160" i="1"/>
  <c r="BE261" i="1"/>
  <c r="BE83" i="1"/>
  <c r="BE381" i="1"/>
  <c r="BE507" i="1"/>
  <c r="BE237" i="1"/>
  <c r="BE265" i="1"/>
  <c r="BE215" i="1"/>
  <c r="BE617" i="1"/>
  <c r="BE309" i="1"/>
  <c r="BE157" i="1"/>
  <c r="BE19" i="1"/>
  <c r="BE490" i="1"/>
  <c r="BE464" i="1"/>
  <c r="BE717" i="1"/>
  <c r="BE436" i="1"/>
  <c r="BE703" i="1"/>
  <c r="BE579" i="1"/>
  <c r="BE81" i="1"/>
  <c r="BE445" i="1"/>
  <c r="BE188" i="1"/>
  <c r="BE471" i="1"/>
  <c r="BE675" i="1"/>
  <c r="BE52" i="1"/>
  <c r="BE404" i="1"/>
  <c r="BE398" i="1"/>
  <c r="BE208" i="1"/>
  <c r="BE632" i="1"/>
  <c r="BE21" i="1"/>
  <c r="BE642" i="1"/>
  <c r="BE143" i="1"/>
  <c r="BE619" i="1"/>
  <c r="BE31" i="1"/>
  <c r="BE149" i="1"/>
  <c r="BE466" i="1"/>
  <c r="BE457" i="1"/>
  <c r="BE135" i="1"/>
  <c r="BE697" i="1"/>
  <c r="BE71" i="1"/>
  <c r="BE64" i="1"/>
  <c r="BE252" i="1"/>
  <c r="BE701" i="1"/>
  <c r="BE343" i="1"/>
  <c r="BE664" i="1"/>
  <c r="BE367" i="1"/>
  <c r="BE164" i="1"/>
  <c r="BE25" i="1"/>
  <c r="BE30" i="1"/>
  <c r="BE148" i="1"/>
  <c r="BE134" i="1"/>
  <c r="BE179" i="1"/>
  <c r="BE342" i="1"/>
  <c r="BE600" i="1"/>
  <c r="BE39" i="1"/>
  <c r="BE274" i="1"/>
  <c r="BE200" i="1"/>
  <c r="BE271" i="1"/>
  <c r="BE155" i="1"/>
  <c r="BE113" i="1"/>
  <c r="BE220" i="1"/>
  <c r="BE341" i="1"/>
  <c r="BE256" i="1"/>
  <c r="BE170" i="1"/>
  <c r="BE57" i="1"/>
  <c r="BE516" i="1"/>
  <c r="BE144" i="1"/>
  <c r="BE29" i="1"/>
  <c r="BE371" i="1"/>
  <c r="BE674" i="1"/>
  <c r="BE638" i="1"/>
  <c r="BE315" i="1"/>
  <c r="BE587" i="1"/>
  <c r="BE32" i="1"/>
  <c r="BE514" i="1"/>
  <c r="BE50" i="1"/>
  <c r="BE551" i="1"/>
  <c r="BE593" i="1"/>
  <c r="BE485" i="1"/>
  <c r="BE112" i="1"/>
  <c r="BE672" i="1"/>
  <c r="BE678" i="1"/>
  <c r="BE255" i="1"/>
  <c r="BE609" i="1"/>
  <c r="BE475" i="1"/>
  <c r="BE80" i="1"/>
  <c r="BE611" i="1"/>
  <c r="BE95" i="1"/>
  <c r="BE299" i="1"/>
  <c r="BE228" i="1"/>
  <c r="BE572" i="1"/>
  <c r="BE624" i="1"/>
  <c r="BE254" i="1"/>
  <c r="BE627" i="1"/>
  <c r="BE56" i="1"/>
  <c r="BE647" i="1"/>
  <c r="BE515" i="1"/>
  <c r="BE360" i="1"/>
  <c r="BE94" i="1"/>
  <c r="BE509" i="1"/>
  <c r="BE364" i="1"/>
  <c r="BE279" i="1"/>
  <c r="BE173" i="1"/>
  <c r="BE653" i="1"/>
  <c r="BE323" i="1"/>
  <c r="BE298" i="1"/>
  <c r="BE210" i="1"/>
  <c r="BE658" i="1"/>
  <c r="BE461" i="1"/>
  <c r="BE671" i="1"/>
  <c r="BE198" i="1"/>
  <c r="BE568" i="1"/>
  <c r="BE166" i="1"/>
  <c r="BE685" i="1"/>
  <c r="BE269" i="1"/>
  <c r="BE526" i="1"/>
  <c r="BE623" i="1"/>
  <c r="BE219" i="1"/>
  <c r="BE3" i="1"/>
  <c r="BE657" i="1"/>
  <c r="BE640" i="1"/>
  <c r="BE595" i="1"/>
  <c r="BE705" i="1"/>
  <c r="BE51" i="1"/>
  <c r="BE22" i="1"/>
  <c r="BE636" i="1"/>
  <c r="BE606" i="1"/>
  <c r="BE463" i="1"/>
  <c r="BE714" i="1"/>
  <c r="BE36" i="1"/>
  <c r="BE596" i="1"/>
  <c r="BE680" i="1"/>
  <c r="BE225" i="1"/>
  <c r="BE314" i="1"/>
  <c r="BE180" i="1"/>
  <c r="BE223" i="1"/>
  <c r="BE550" i="1"/>
  <c r="BE534" i="1"/>
  <c r="BE469" i="1"/>
  <c r="BE532" i="1"/>
  <c r="BE567" i="1"/>
  <c r="BE508" i="1"/>
  <c r="BE429" i="1"/>
  <c r="BE503" i="1"/>
  <c r="BE368" i="1"/>
  <c r="BE153" i="1"/>
  <c r="BE20" i="1"/>
  <c r="BE106" i="1"/>
  <c r="BE281" i="1"/>
  <c r="BE635" i="1"/>
  <c r="BE605" i="1"/>
  <c r="BE322" i="1"/>
  <c r="BE23" i="1"/>
  <c r="BE618" i="1"/>
  <c r="BE673" i="1"/>
  <c r="BE552" i="1"/>
  <c r="BE637" i="1"/>
  <c r="BE347" i="1"/>
  <c r="BE590" i="1"/>
  <c r="BE100" i="1"/>
  <c r="BE125" i="1"/>
  <c r="BE544" i="1"/>
  <c r="BE417" i="1"/>
  <c r="BE484" i="1"/>
  <c r="BE695" i="1"/>
  <c r="BE79" i="1"/>
  <c r="BE337" i="1"/>
  <c r="BE384" i="1"/>
  <c r="BE504" i="1"/>
  <c r="BE107" i="1"/>
  <c r="BE282" i="1"/>
  <c r="BE557" i="1"/>
  <c r="BE169" i="1"/>
  <c r="BE121" i="1"/>
  <c r="BE257" i="1"/>
  <c r="BE34" i="1"/>
  <c r="BE110" i="1"/>
  <c r="BE14" i="1"/>
  <c r="BE427" i="1"/>
  <c r="BE336" i="1"/>
  <c r="BE363" i="1"/>
  <c r="BE167" i="1"/>
  <c r="BE284" i="1"/>
  <c r="BE662" i="1"/>
  <c r="BE460" i="1"/>
  <c r="BE570" i="1"/>
  <c r="BE236" i="1"/>
  <c r="BE513" i="1"/>
  <c r="BE235" i="1"/>
  <c r="BE348" i="1"/>
  <c r="BE456" i="1"/>
  <c r="BE380" i="1"/>
  <c r="BE97" i="1"/>
  <c r="BE626" i="1"/>
  <c r="BE245" i="1"/>
  <c r="BE400" i="1"/>
  <c r="BE59" i="1"/>
  <c r="BE707" i="1"/>
  <c r="BE111" i="1"/>
  <c r="BE285" i="1"/>
  <c r="BE564" i="1"/>
  <c r="BE244" i="1"/>
  <c r="BE710" i="1"/>
  <c r="BE639" i="1"/>
  <c r="BE584" i="1"/>
  <c r="BE230" i="1"/>
  <c r="BE211" i="1"/>
  <c r="BE696" i="1"/>
  <c r="BE53" i="1"/>
  <c r="BE48" i="1"/>
  <c r="BE586" i="1"/>
  <c r="BE187" i="1"/>
  <c r="BE434" i="1"/>
  <c r="BE132" i="1"/>
  <c r="BE438" i="1"/>
  <c r="BE311" i="1"/>
  <c r="BE108" i="1"/>
  <c r="BE530" i="1"/>
  <c r="BE234" i="1"/>
  <c r="BE375" i="1"/>
  <c r="BE472" i="1"/>
  <c r="BE563" i="1"/>
  <c r="BE527" i="1"/>
  <c r="BE659" i="1"/>
  <c r="BE620" i="1"/>
  <c r="BE405" i="1"/>
  <c r="BE451" i="1"/>
  <c r="BE537" i="1"/>
  <c r="BE102" i="1"/>
  <c r="BE172" i="1"/>
  <c r="BE197" i="1"/>
  <c r="BE46" i="1"/>
  <c r="BE491" i="1"/>
  <c r="BE158" i="1"/>
  <c r="BE317" i="1"/>
  <c r="BE447" i="1"/>
  <c r="BE421" i="1"/>
  <c r="BE73" i="1"/>
  <c r="BE651" i="1"/>
  <c r="BE392" i="1"/>
  <c r="BE505" i="1"/>
  <c r="BE350" i="1"/>
  <c r="BE293" i="1"/>
  <c r="BE693" i="1"/>
  <c r="BE201" i="1"/>
  <c r="BE433" i="1"/>
  <c r="BE207" i="1"/>
  <c r="BE506" i="1"/>
  <c r="BE13" i="1"/>
  <c r="BE182" i="1"/>
  <c r="BE140" i="1"/>
  <c r="BE690" i="1"/>
  <c r="BE217" i="1"/>
  <c r="BE393" i="1"/>
  <c r="BE139" i="1"/>
  <c r="BE115" i="1"/>
  <c r="BE529" i="1"/>
  <c r="BE249" i="1"/>
  <c r="BE277" i="1"/>
  <c r="BE40" i="1"/>
  <c r="BE104" i="1"/>
  <c r="BE442" i="1"/>
  <c r="BE663" i="1"/>
  <c r="BE379" i="1"/>
  <c r="BE459" i="1"/>
  <c r="BE138" i="1"/>
  <c r="BE248" i="1"/>
  <c r="BE276" i="1"/>
  <c r="BE103" i="1"/>
  <c r="BE229" i="1"/>
  <c r="BE54" i="1"/>
  <c r="BE431" i="1"/>
  <c r="BE715" i="1"/>
  <c r="BE335" i="1"/>
  <c r="BE178" i="1"/>
  <c r="BE270" i="1"/>
  <c r="BE369" i="1"/>
  <c r="BE395" i="1"/>
  <c r="BE517" i="1"/>
  <c r="BE191" i="1"/>
  <c r="BE581" i="1"/>
  <c r="BE559" i="1"/>
  <c r="BE422" i="1"/>
  <c r="BE177" i="1"/>
  <c r="BE312" i="1"/>
  <c r="BE684" i="1"/>
  <c r="BE99" i="1"/>
  <c r="BE331" i="1"/>
  <c r="BE668" i="1"/>
  <c r="BE278" i="1"/>
  <c r="BE218" i="1"/>
  <c r="BE152" i="1"/>
  <c r="BE437" i="1"/>
  <c r="BE496" i="1"/>
  <c r="BE49" i="1"/>
  <c r="BE127" i="1"/>
  <c r="BE603" i="1"/>
  <c r="BE288" i="1"/>
  <c r="BE238" i="1"/>
  <c r="BE357" i="1"/>
  <c r="BE98" i="1"/>
  <c r="BE151" i="1"/>
  <c r="BE268" i="1"/>
  <c r="BE362" i="1"/>
  <c r="BE465" i="1"/>
  <c r="BE119" i="1"/>
  <c r="BE62" i="1"/>
  <c r="BE376" i="1"/>
  <c r="BE329" i="1"/>
  <c r="BE580" i="1"/>
  <c r="BE474" i="1"/>
  <c r="BE599" i="1"/>
  <c r="BE428" i="1"/>
  <c r="BE60" i="1"/>
  <c r="BE74" i="1"/>
  <c r="BE150" i="1"/>
  <c r="BE415" i="1"/>
  <c r="BE120" i="1"/>
  <c r="BE373" i="1"/>
  <c r="BE93" i="1"/>
  <c r="BE295" i="1"/>
  <c r="BE414" i="1"/>
  <c r="BE682" i="1"/>
  <c r="BE183" i="1"/>
  <c r="BE61" i="1"/>
  <c r="BE320" i="1"/>
  <c r="BE480" i="1"/>
  <c r="BE253" i="1"/>
  <c r="BE290" i="1"/>
  <c r="BE92" i="1"/>
  <c r="BE453" i="1"/>
  <c r="BE539" i="1"/>
  <c r="BE452" i="1"/>
  <c r="BE72" i="1"/>
  <c r="BE165" i="1"/>
  <c r="BE489" i="1"/>
  <c r="BE667" i="1"/>
  <c r="BE562" i="1"/>
  <c r="BE625" i="1"/>
  <c r="BE186" i="1"/>
  <c r="BE55" i="1"/>
  <c r="BE483" i="1"/>
  <c r="BE681" i="1"/>
  <c r="BE75" i="1"/>
  <c r="BE304" i="1"/>
  <c r="BE423" i="1"/>
  <c r="BE479" i="1"/>
  <c r="BE214" i="1"/>
  <c r="BE622" i="1"/>
  <c r="BE420" i="1"/>
  <c r="BE147" i="1"/>
  <c r="BE122" i="1"/>
  <c r="BE232" i="1"/>
  <c r="BE520" i="1"/>
  <c r="BE129" i="1"/>
  <c r="BE291" i="1"/>
  <c r="BE227" i="1"/>
  <c r="BE566" i="1"/>
  <c r="BE473" i="1"/>
  <c r="BE184" i="1"/>
  <c r="BE17" i="1"/>
  <c r="BE174" i="1"/>
  <c r="BE643" i="1"/>
  <c r="BE89" i="1"/>
  <c r="BE118" i="1"/>
  <c r="BE448" i="1"/>
  <c r="BE105" i="1"/>
  <c r="BE416" i="1"/>
  <c r="BE646" i="1"/>
  <c r="BE338" i="1"/>
  <c r="BE267" i="1"/>
  <c r="BE300" i="1"/>
  <c r="BE146" i="1"/>
  <c r="BE126" i="1"/>
  <c r="BE154" i="1"/>
  <c r="BE597" i="1"/>
  <c r="BE704" i="1"/>
  <c r="BE259" i="1"/>
  <c r="BE498" i="1"/>
  <c r="BE576" i="1"/>
  <c r="BE683" i="1"/>
  <c r="BE192" i="1"/>
  <c r="BE655" i="1"/>
  <c r="BE604" i="1"/>
  <c r="BE321" i="1"/>
  <c r="BE518" i="1"/>
  <c r="BE243" i="1"/>
  <c r="BE204" i="1"/>
  <c r="BE519" i="1"/>
  <c r="BE481" i="1"/>
  <c r="BE607" i="1"/>
  <c r="BE117" i="1"/>
  <c r="BE598" i="1"/>
  <c r="BE616" i="1"/>
  <c r="BE501" i="1"/>
  <c r="BE133" i="1"/>
  <c r="BE114" i="1"/>
  <c r="BE258" i="1"/>
  <c r="BE709" i="1"/>
  <c r="BE44" i="1"/>
  <c r="BE644" i="1"/>
  <c r="BE168" i="1"/>
  <c r="BE333" i="1"/>
  <c r="BE523" i="1"/>
  <c r="BE128" i="1"/>
  <c r="BE425" i="1"/>
  <c r="BE583" i="1"/>
  <c r="BE185" i="1"/>
  <c r="BE615" i="1"/>
  <c r="BE305" i="1"/>
  <c r="BE670" i="1"/>
  <c r="BE205" i="1"/>
  <c r="BE413" i="1"/>
  <c r="BE242" i="1"/>
  <c r="BE450" i="1"/>
  <c r="BE700" i="1"/>
  <c r="BE109" i="1"/>
  <c r="BE495" i="1"/>
</calcChain>
</file>

<file path=xl/sharedStrings.xml><?xml version="1.0" encoding="utf-8"?>
<sst xmlns="http://schemas.openxmlformats.org/spreadsheetml/2006/main" count="24790" uniqueCount="7784">
  <si>
    <t>*项目基本信息</t>
  </si>
  <si>
    <t>*项目概述</t>
  </si>
  <si>
    <t>项目建设成效</t>
  </si>
  <si>
    <t>*项目年度预算情况</t>
  </si>
  <si>
    <t>项目年度支出</t>
  </si>
  <si>
    <t>项目年末预算资金结转结余情况</t>
  </si>
  <si>
    <t>*项目编号</t>
  </si>
  <si>
    <t>*项目状态</t>
  </si>
  <si>
    <t>*项目类型</t>
  </si>
  <si>
    <t>*项目摘要</t>
  </si>
  <si>
    <t>*支持对象</t>
  </si>
  <si>
    <t>姓名</t>
  </si>
  <si>
    <t>出生年份</t>
  </si>
  <si>
    <t>职称</t>
  </si>
  <si>
    <t>行政职务</t>
  </si>
  <si>
    <t>项目本年取得的成效</t>
  </si>
  <si>
    <t>*基本科研业务费经费</t>
  </si>
  <si>
    <t>*2015年预算安排经费</t>
  </si>
  <si>
    <t>*项目以前年度结转经费</t>
  </si>
  <si>
    <t>2015年安排预算支出</t>
  </si>
  <si>
    <t>项目以前年度结转经费支出</t>
  </si>
  <si>
    <t>2015年总支出</t>
  </si>
  <si>
    <t>年末结转金额</t>
  </si>
  <si>
    <t>年末结余金额</t>
  </si>
  <si>
    <t>表项</t>
  </si>
  <si>
    <t>填写说明</t>
  </si>
  <si>
    <t>填写样例</t>
  </si>
  <si>
    <t>（加*的表项为必填项）</t>
  </si>
  <si>
    <t>* 项目名称</t>
  </si>
  <si>
    <t>项目的名称</t>
  </si>
  <si>
    <t>2012年项目示例1</t>
  </si>
  <si>
    <t>项目在系统中的唯一号，编号规则：学校代码+预算年度+校内顺序号;
其中，学校代码可在系统常用下载页面下载查询；预算年度指首次经费的预算年度（格式：yyyy）；校内顺序号由学校自己编制，不限位数</t>
  </si>
  <si>
    <t>* 科技活动类型</t>
  </si>
  <si>
    <t>请选择：“基础研究”、“应用研究”、“试验发展”、“R&amp;D成果应用”、“科技服务”</t>
  </si>
  <si>
    <t>应用研究</t>
  </si>
  <si>
    <t>* 国民行业代码（国标）</t>
  </si>
  <si>
    <t>请参考2009年修订版，系统常用下载页面提供下载查询，只精确到大类，格式：门类+大类（大写字母+2位数字）</t>
  </si>
  <si>
    <t>C27</t>
  </si>
  <si>
    <t>* 学科名称</t>
  </si>
  <si>
    <t>项目所属学科的名称，系统常用下载页面提供下载查询，只精确到一级学科</t>
  </si>
  <si>
    <t>生物学</t>
  </si>
  <si>
    <t>* 学科代码</t>
  </si>
  <si>
    <t>项目所属学科的代码，系统常用下载页面提供下载查询，只精确到一级学科，共3位数字</t>
  </si>
  <si>
    <t>180</t>
  </si>
  <si>
    <t>* 研究开始时间</t>
  </si>
  <si>
    <t>合同上的项目开始时间,请按照“yyyy-MM”格式填写</t>
  </si>
  <si>
    <t>2012-01</t>
  </si>
  <si>
    <t>* 研究结束时间</t>
  </si>
  <si>
    <t>合同上的项目结束时间,请按照“yyyy-MM”格式填写</t>
  </si>
  <si>
    <t>2013-12</t>
  </si>
  <si>
    <t>* 立项年度</t>
  </si>
  <si>
    <t>评审确定项目立项的年度，请按照“yyyy”格式填写</t>
  </si>
  <si>
    <t>2012</t>
  </si>
  <si>
    <t>项目在当前时刻的状态，请选择：“在研”、“结题”、“终止”</t>
  </si>
  <si>
    <t>在研</t>
  </si>
  <si>
    <t>依据学校制定的基本科研业务费管理办法确定的分类填写</t>
  </si>
  <si>
    <t>青年教师预研究项目</t>
  </si>
  <si>
    <t>项目研究内容、目标、预期成果等信息，不超过500字</t>
  </si>
  <si>
    <t>2012年项目示例1_项目摘要</t>
  </si>
  <si>
    <t>* 项目负责人信息</t>
  </si>
  <si>
    <t>* 姓名</t>
  </si>
  <si>
    <t>项目负责人姓名</t>
  </si>
  <si>
    <t>张三</t>
  </si>
  <si>
    <t>* 性别</t>
  </si>
  <si>
    <t>请选择：男、女</t>
  </si>
  <si>
    <t>男</t>
  </si>
  <si>
    <t>* 出生年月</t>
  </si>
  <si>
    <t>出生年月，请按照“yyyy-MM”格式填写</t>
  </si>
  <si>
    <t>1972-11</t>
  </si>
  <si>
    <t>项目负责人的身份，请选择：“教师”、“本科生”、“硕士生”、“博士生”、“博士后”、“其他”</t>
  </si>
  <si>
    <t>教师</t>
  </si>
  <si>
    <t>* 学位</t>
  </si>
  <si>
    <t>请选择：“学士”、“硕士”、“博士”、“其他”</t>
  </si>
  <si>
    <t>博士</t>
  </si>
  <si>
    <t>* 职称</t>
  </si>
  <si>
    <t>请选择：“正高级”、“副高级”、“中级”、“其他”</t>
  </si>
  <si>
    <t>正高级</t>
  </si>
  <si>
    <t>* 行政职务</t>
  </si>
  <si>
    <t>请选择：“校级”、“院（系）级”、“校部（处）级”、“无”。其中，
“校级”，指校党委（副）书记，（副）校长等；
“院（系）级”，指院（副）院长，系（副）主任、院（系）党委（副）书记，国家重点实验室（副）主任等；
“校部（处）级”，指校各部处（副）部、处长等；
“无”，指没有职务</t>
  </si>
  <si>
    <t>校级</t>
  </si>
  <si>
    <t>* 所在研究基地类型</t>
  </si>
  <si>
    <t>国家（重点）实验室</t>
  </si>
  <si>
    <t>* 所在研究基地名称</t>
  </si>
  <si>
    <t>请填写科研基地全称。如果同属多个科研基地，只填写层次最高的科研基地</t>
  </si>
  <si>
    <t>分子生物重点实验室</t>
  </si>
  <si>
    <t>课题组其他主要参与人（可以为空，也可填多个，最好不超过3名）</t>
  </si>
  <si>
    <t>参与人姓名</t>
  </si>
  <si>
    <t>王五</t>
  </si>
  <si>
    <t>出生年份，请按照“yyyy”格式填写</t>
  </si>
  <si>
    <t>1977</t>
  </si>
  <si>
    <t>中级</t>
  </si>
  <si>
    <t>填写具体成果获取得的阶段性成效，文字总数不超过300字</t>
  </si>
  <si>
    <t>* 项目经费预算信息（万元）</t>
  </si>
  <si>
    <t>立项批准的基本科研业务费经费，请填写阿拉伯数字</t>
  </si>
  <si>
    <t>20.00</t>
  </si>
  <si>
    <t>* 项目单位自筹经费</t>
  </si>
  <si>
    <t>项目承担单位自筹经费，请填写阿拉伯数字。若无自筹经费，则填“0”</t>
  </si>
  <si>
    <t>10.00</t>
  </si>
  <si>
    <t>* 总经费</t>
  </si>
  <si>
    <t>总经费，为基本科研业务费经费与项目单位自筹经费之和，请填写阿拉伯数字</t>
  </si>
  <si>
    <t>30.00</t>
  </si>
  <si>
    <t>2014年基本科研业务费安排经费，请填写阿拉伯数字，单位万元，保留两位小数</t>
  </si>
  <si>
    <t>项目以前年度结转基本科研业务费资金。单位万元，保留两位小数</t>
  </si>
  <si>
    <t>2.00</t>
  </si>
  <si>
    <t>项目本年预算安排的基本科研业务费资金支出。单位万元，保留两位小数</t>
  </si>
  <si>
    <t>项目以前年度结转基本科研业务费资金支出。单位万元，保留两位小数</t>
  </si>
  <si>
    <t>项目以前年度结转和本年预算安排的基本科研业务费资金支出。单位万元，保留两位小数</t>
  </si>
  <si>
    <t>基本科研业务费结转金额，以项目决算报表为准。单位为万元，保留两位小数</t>
  </si>
  <si>
    <t>基本科研业务费结余金额，以项目决算报表为准。单位为万元，保留两位小数</t>
  </si>
  <si>
    <t>注：凡涉及金额项，一律以学校财务处提供数据为准</t>
  </si>
  <si>
    <t>M73</t>
  </si>
  <si>
    <t>E48</t>
  </si>
  <si>
    <t>交通运输经济学</t>
  </si>
  <si>
    <t>R87</t>
  </si>
  <si>
    <t>S91</t>
  </si>
  <si>
    <t>管理学</t>
  </si>
  <si>
    <t>其他省部级重点实验室</t>
  </si>
  <si>
    <t>长安文化产业研究中心</t>
  </si>
  <si>
    <t>G54</t>
  </si>
  <si>
    <t>P82</t>
  </si>
  <si>
    <t>马克思主义其他学科</t>
  </si>
  <si>
    <t>G53</t>
  </si>
  <si>
    <t>交通运输工程</t>
  </si>
  <si>
    <t>袁长伟</t>
  </si>
  <si>
    <t>教育学</t>
  </si>
  <si>
    <t>M74</t>
  </si>
  <si>
    <t>地质学</t>
  </si>
  <si>
    <t>N77</t>
  </si>
  <si>
    <t>政治学</t>
  </si>
  <si>
    <t>经济学</t>
  </si>
  <si>
    <t>中国哲学史</t>
  </si>
  <si>
    <t>S90</t>
  </si>
  <si>
    <t>马克思主义</t>
  </si>
  <si>
    <t>哲学</t>
  </si>
  <si>
    <t>语言学</t>
  </si>
  <si>
    <t>文学</t>
  </si>
  <si>
    <t>R88</t>
  </si>
  <si>
    <t>体育科学</t>
  </si>
  <si>
    <t>R89</t>
  </si>
  <si>
    <t>统计学</t>
  </si>
  <si>
    <t>I65</t>
  </si>
  <si>
    <t>国家文科基础学科人才培养和科学研究基地</t>
  </si>
  <si>
    <t>资源经济学</t>
  </si>
  <si>
    <t>Q84</t>
  </si>
  <si>
    <t>农村经济学</t>
  </si>
  <si>
    <t>艺术学</t>
  </si>
  <si>
    <t>S93</t>
  </si>
  <si>
    <t>R85</t>
  </si>
  <si>
    <t>新闻学与传播学</t>
  </si>
  <si>
    <t>E47</t>
  </si>
  <si>
    <t>刘伟</t>
  </si>
  <si>
    <t>社会学</t>
  </si>
  <si>
    <t>F51</t>
  </si>
  <si>
    <t>C26</t>
  </si>
  <si>
    <t>崔林</t>
  </si>
  <si>
    <t>数学</t>
  </si>
  <si>
    <t>刘奋进</t>
  </si>
  <si>
    <t>宋学力</t>
  </si>
  <si>
    <t>心理语言学</t>
  </si>
  <si>
    <t>美国文学</t>
  </si>
  <si>
    <t>教育部重点实验室</t>
  </si>
  <si>
    <t>特殊地区公路工程教育部重点实验室</t>
  </si>
  <si>
    <t>C36</t>
  </si>
  <si>
    <t>马勇</t>
  </si>
  <si>
    <t>C39</t>
  </si>
  <si>
    <t>计算机科学技术</t>
  </si>
  <si>
    <t>工程地质学</t>
  </si>
  <si>
    <t>成玉祥</t>
  </si>
  <si>
    <t>田耀刚</t>
  </si>
  <si>
    <t>李岩</t>
  </si>
  <si>
    <t>吴昊</t>
  </si>
  <si>
    <t>桥梁结构安全技术国家工程实验室</t>
  </si>
  <si>
    <t>道路工程</t>
  </si>
  <si>
    <t>张海霞</t>
  </si>
  <si>
    <t>公路大型结构安全教育部工程研究中心</t>
  </si>
  <si>
    <t>陕西省公路桥梁与隧道重点实验室</t>
  </si>
  <si>
    <t>况栋梁</t>
  </si>
  <si>
    <t>工程热物理</t>
  </si>
  <si>
    <t>马菁</t>
  </si>
  <si>
    <t>交通运输安全工程</t>
  </si>
  <si>
    <t>赵轩</t>
  </si>
  <si>
    <t>机械工程</t>
  </si>
  <si>
    <t>C37</t>
  </si>
  <si>
    <t>吴付威</t>
  </si>
  <si>
    <t>F52</t>
  </si>
  <si>
    <t>交通运输工程其他学科</t>
  </si>
  <si>
    <t>陕西省交通新能源开发、应用与汽车节能重点实验室</t>
  </si>
  <si>
    <t>赵姣</t>
  </si>
  <si>
    <t>张硕</t>
  </si>
  <si>
    <t>L72</t>
  </si>
  <si>
    <t>C13</t>
  </si>
  <si>
    <t>G59</t>
  </si>
  <si>
    <t>徐志刚</t>
  </si>
  <si>
    <t>张朝阳</t>
  </si>
  <si>
    <t>陕西省道路交通智能检测与装备工程技术研究中心</t>
  </si>
  <si>
    <t>王伟</t>
  </si>
  <si>
    <t>涂帅</t>
  </si>
  <si>
    <t>G60</t>
  </si>
  <si>
    <t>电子与通信技术</t>
  </si>
  <si>
    <t>信息与系统科学相关工程与技术</t>
  </si>
  <si>
    <t>C33</t>
  </si>
  <si>
    <t>道路施工技术与装备教育部重点实验室</t>
  </si>
  <si>
    <t>机械工程其他学科</t>
  </si>
  <si>
    <t>赵勇</t>
  </si>
  <si>
    <t>C35</t>
  </si>
  <si>
    <t>C34</t>
  </si>
  <si>
    <t>公路养护装备国家工程实验室</t>
  </si>
  <si>
    <t>姚运仕</t>
  </si>
  <si>
    <t>石宇</t>
  </si>
  <si>
    <t>西部矿产资源与地质工程教育部重点实验室</t>
  </si>
  <si>
    <t>测绘科学技术</t>
  </si>
  <si>
    <t>张静</t>
  </si>
  <si>
    <t>地球科学</t>
  </si>
  <si>
    <t>祝艳波</t>
  </si>
  <si>
    <t>工程与技术科学基础学科</t>
  </si>
  <si>
    <t>徐刚</t>
  </si>
  <si>
    <t>M75</t>
  </si>
  <si>
    <t>地测学院</t>
  </si>
  <si>
    <t>庄建琦</t>
  </si>
  <si>
    <t>国土资源部岩土工程开放研究实验室</t>
  </si>
  <si>
    <t>谭细娟</t>
  </si>
  <si>
    <t>于强</t>
  </si>
  <si>
    <t>左可胜</t>
  </si>
  <si>
    <t>吕晶</t>
  </si>
  <si>
    <t>孙珊珊</t>
  </si>
  <si>
    <t>刘岩</t>
  </si>
  <si>
    <t>土木建筑结构</t>
  </si>
  <si>
    <t>朱倩</t>
  </si>
  <si>
    <t>土木建筑工程</t>
  </si>
  <si>
    <t>房屋建筑业</t>
  </si>
  <si>
    <t>旱区地下水文与生态效应教育部重点实验室</t>
  </si>
  <si>
    <t>D46</t>
  </si>
  <si>
    <t>环境科学技术及资源科学技术</t>
  </si>
  <si>
    <t>孙永昌</t>
  </si>
  <si>
    <t>吴健华</t>
  </si>
  <si>
    <t>国土资源部干旱、半干旱地区水资源与国土环境开放研究实验室</t>
  </si>
  <si>
    <t>化学</t>
  </si>
  <si>
    <t>陕西省环境保护水土污染与修复重点实验室</t>
  </si>
  <si>
    <t>陕西省地下水与生态环境工程研究中心</t>
  </si>
  <si>
    <t>程东会</t>
  </si>
  <si>
    <t>材料科学</t>
  </si>
  <si>
    <t>邢亚哲</t>
  </si>
  <si>
    <t>交通铺面材料教育部工程研究中心</t>
  </si>
  <si>
    <t>李辉</t>
  </si>
  <si>
    <t>孙国栋</t>
  </si>
  <si>
    <t>周亮</t>
  </si>
  <si>
    <t>姜超平</t>
  </si>
  <si>
    <t>无机非金属材料</t>
  </si>
  <si>
    <t>宋莉芳</t>
  </si>
  <si>
    <t>陈华鑫</t>
  </si>
  <si>
    <t>C40</t>
  </si>
  <si>
    <t>黄鹤</t>
  </si>
  <si>
    <t>李艳波</t>
  </si>
  <si>
    <t>动力与电气工程</t>
  </si>
  <si>
    <t>I63</t>
  </si>
  <si>
    <t>民族学与文化学</t>
  </si>
  <si>
    <t>E50</t>
  </si>
  <si>
    <t>I64</t>
  </si>
  <si>
    <t>张伟伟</t>
  </si>
  <si>
    <t>邓庆田</t>
  </si>
  <si>
    <t>冯振刚</t>
  </si>
  <si>
    <t>王朝辉</t>
  </si>
  <si>
    <t>G56</t>
  </si>
  <si>
    <t>付颖斌</t>
  </si>
  <si>
    <t>C38</t>
  </si>
  <si>
    <t>吴函恒</t>
  </si>
  <si>
    <t>N76</t>
  </si>
  <si>
    <t>自然科学相关工程与技术</t>
  </si>
  <si>
    <t>何锐</t>
  </si>
  <si>
    <t>雷旭</t>
  </si>
  <si>
    <t>马恺泽</t>
  </si>
  <si>
    <t>C32</t>
  </si>
  <si>
    <t>陈永楠</t>
  </si>
  <si>
    <t>肖晶晶</t>
  </si>
  <si>
    <t>王振军</t>
  </si>
  <si>
    <t>C30</t>
  </si>
  <si>
    <t>D44</t>
  </si>
  <si>
    <t>数学史</t>
  </si>
  <si>
    <t>数理逻辑与数学基础</t>
  </si>
  <si>
    <r>
      <t>    </t>
    </r>
    <r>
      <rPr>
        <sz val="9"/>
        <color indexed="8"/>
        <rFont val="Microsoft YaHei"/>
        <family val="2"/>
        <charset val="134"/>
      </rPr>
      <t>包括演绎逻辑学（亦称符号逻辑学）；证明论（亦称元数学）；递归论；模型论；公理集合论；数学基础；数理逻辑与数学基础其他学科</t>
    </r>
  </si>
  <si>
    <t>数论</t>
  </si>
  <si>
    <r>
      <t>    </t>
    </r>
    <r>
      <rPr>
        <sz val="9"/>
        <color indexed="8"/>
        <rFont val="Microsoft YaHei"/>
        <family val="2"/>
        <charset val="134"/>
      </rPr>
      <t>包括初等数论；解析数论；代数数论；超越数论；丢番图逼近；数的几何；概率数论；计算数论；数论其他学科</t>
    </r>
  </si>
  <si>
    <t>代数学</t>
  </si>
  <si>
    <r>
      <t>    </t>
    </r>
    <r>
      <rPr>
        <sz val="9"/>
        <color indexed="8"/>
        <rFont val="Microsoft YaHei"/>
        <family val="2"/>
        <charset val="134"/>
      </rPr>
      <t>线性代数；群论；域论；李群；李代数；Kac-Moody代数；环论（包括交换环与交换代数,结合环与结合代数,非结合环与非结合代数等）；模论；格论；泛代数理论；范畴论；同调代数；代数K理论；微分代数；代数编码理论；代数学其他学科</t>
    </r>
  </si>
  <si>
    <t>代数几何学</t>
  </si>
  <si>
    <t>几何学</t>
  </si>
  <si>
    <r>
      <t>    </t>
    </r>
    <r>
      <rPr>
        <sz val="9"/>
        <color indexed="8"/>
        <rFont val="Microsoft YaHei"/>
        <family val="2"/>
        <charset val="134"/>
      </rPr>
      <t>几何学基础；欧氏几何学；非欧几何学(包括黎曼几何学等)；球面几何学；向量和张量分析；仿射几何学；射影几何学；微分几何学；分数维几何；计算几何学；几何学其他学科</t>
    </r>
  </si>
  <si>
    <t>拓扑学</t>
  </si>
  <si>
    <r>
      <t>    </t>
    </r>
    <r>
      <rPr>
        <sz val="9"/>
        <color indexed="8"/>
        <rFont val="Microsoft YaHei"/>
        <family val="2"/>
        <charset val="134"/>
      </rPr>
      <t>点集拓扑学；代数拓扑学；同伦论；低维拓扑学；同调论；维数论；格上拓扑学；纤维丛论；几何拓扑学；奇点理论；微分拓扑学；拓扑学其他学科</t>
    </r>
  </si>
  <si>
    <t>数学分析</t>
  </si>
  <si>
    <r>
      <t>    </t>
    </r>
    <r>
      <rPr>
        <sz val="9"/>
        <color indexed="8"/>
        <rFont val="Microsoft YaHei"/>
        <family val="2"/>
        <charset val="134"/>
      </rPr>
      <t>微分学；积分学；级数论；数学分析其他学科</t>
    </r>
  </si>
  <si>
    <t>非标准分析</t>
  </si>
  <si>
    <t>函数论</t>
  </si>
  <si>
    <r>
      <t>    </t>
    </r>
    <r>
      <rPr>
        <sz val="9"/>
        <color indexed="8"/>
        <rFont val="Microsoft YaHei"/>
        <family val="2"/>
        <charset val="134"/>
      </rPr>
      <t>实变函数论；单复变函数论；多复变函数论；函数逼近论；调和分析；复流形；特殊函数论；函数论其他学科</t>
    </r>
  </si>
  <si>
    <t>常微分方程</t>
  </si>
  <si>
    <r>
      <t>    </t>
    </r>
    <r>
      <rPr>
        <sz val="9"/>
        <color indexed="8"/>
        <rFont val="Microsoft YaHei"/>
        <family val="2"/>
        <charset val="134"/>
      </rPr>
      <t>定性理论；稳定性理论；解析理论；常微分方程其他学科</t>
    </r>
  </si>
  <si>
    <t>偏微分方程</t>
  </si>
  <si>
    <r>
      <t>    </t>
    </r>
    <r>
      <rPr>
        <sz val="9"/>
        <color indexed="8"/>
        <rFont val="Microsoft YaHei"/>
        <family val="2"/>
        <charset val="134"/>
      </rPr>
      <t>椭圆型偏微分方程；双曲型偏微分方程；抛物型偏微分方程；非线性偏微分方程；偏微分方程其他学科</t>
    </r>
  </si>
  <si>
    <t>动力系统</t>
  </si>
  <si>
    <r>
      <t>    </t>
    </r>
    <r>
      <rPr>
        <sz val="9"/>
        <color indexed="8"/>
        <rFont val="Microsoft YaHei"/>
        <family val="2"/>
        <charset val="134"/>
      </rPr>
      <t>微分动力系统；拓扑动力系统；复动力系统；动力系统其他学科</t>
    </r>
  </si>
  <si>
    <t>积分方程</t>
  </si>
  <si>
    <t>泛函分析</t>
  </si>
  <si>
    <r>
      <t>    </t>
    </r>
    <r>
      <rPr>
        <sz val="9"/>
        <color indexed="8"/>
        <rFont val="Microsoft YaHei"/>
        <family val="2"/>
        <charset val="134"/>
      </rPr>
      <t>线性算子理论；变分法；拓扑线性空间；希尔伯特空间；函数空间；巴拿赫空间；算子代数；测度与积分；广义函数论；非线性泛函分析；泛函分析其他学科</t>
    </r>
  </si>
  <si>
    <t>计算数学</t>
  </si>
  <si>
    <r>
      <t>    </t>
    </r>
    <r>
      <rPr>
        <sz val="9"/>
        <color indexed="8"/>
        <rFont val="Microsoft YaHei"/>
        <family val="2"/>
        <charset val="134"/>
      </rPr>
      <t>常微分方程数值解；偏微分方程数值解；积分变换与积分方程数值方法（原名为“积分方程数值解”）；数值代数；优化计算方法；数值逼近与计算几何；随机数值方法与统计计算（原名为“随机数值实验”）；并行计算算法；误差分析与区间算法（原名为“误差分析”）；小波分析与傅立叶分析的数值方法；反问题计算方法；符号计算与计算机推理；计算数学其他学科</t>
    </r>
  </si>
  <si>
    <t>概率论</t>
  </si>
  <si>
    <r>
      <t>    </t>
    </r>
    <r>
      <rPr>
        <sz val="9"/>
        <color indexed="8"/>
        <rFont val="Microsoft YaHei"/>
        <family val="2"/>
        <charset val="134"/>
      </rPr>
      <t>几何概率；概率分布；极限理论；随机过程（包括正态过程与平稳过程、点过程等）；马尔可夫过程；随机分析；鞅论；应用概率论（具体应用入有关学科）；概率论其他学科</t>
    </r>
  </si>
  <si>
    <t>数理统计学</t>
  </si>
  <si>
    <r>
      <t>    </t>
    </r>
    <r>
      <rPr>
        <sz val="9"/>
        <color indexed="8"/>
        <rFont val="Microsoft YaHei"/>
        <family val="2"/>
        <charset val="134"/>
      </rPr>
      <t>抽样理论（包括抽样分布、抽样调查等）；假设检验；非参数统计；方差分析；相关回归分析；统计推断；贝叶斯统计（包括参数估计等）；试验设计；多元分析；统计判决理论；时间序列分析；空间统计；数理统计学其他学科</t>
    </r>
  </si>
  <si>
    <t>应用统计数学</t>
  </si>
  <si>
    <r>
      <t>    </t>
    </r>
    <r>
      <rPr>
        <sz val="9"/>
        <color indexed="8"/>
        <rFont val="Microsoft YaHei"/>
        <family val="2"/>
        <charset val="134"/>
      </rPr>
      <t>统计质量控制；可靠性数学；保险数学；统计计算；统计模拟；应用统计数学其他学科</t>
    </r>
  </si>
  <si>
    <t>运筹学</t>
  </si>
  <si>
    <r>
      <t>    </t>
    </r>
    <r>
      <rPr>
        <sz val="9"/>
        <color indexed="8"/>
        <rFont val="Microsoft YaHei"/>
        <family val="2"/>
        <charset val="134"/>
      </rPr>
      <t>线性规划；非线性规划；动态规划；组合最优化；参数规划；整数规划；随机规划；排队论；对策论（亦称博弈论）；库存论；决策论；搜索论；图论；统筹论；最优化；运筹学其他学科</t>
    </r>
  </si>
  <si>
    <t>组合数学</t>
  </si>
  <si>
    <t>离散数学</t>
  </si>
  <si>
    <t>模糊数学</t>
  </si>
  <si>
    <t>计算机数学</t>
  </si>
  <si>
    <t>应用数学</t>
  </si>
  <si>
    <r>
      <t>    </t>
    </r>
    <r>
      <rPr>
        <sz val="9"/>
        <color indexed="8"/>
        <rFont val="Microsoft YaHei"/>
        <family val="2"/>
        <charset val="134"/>
      </rPr>
      <t>具体应用入有关学科</t>
    </r>
  </si>
  <si>
    <t>数学其他学科</t>
  </si>
  <si>
    <t>信息科学与系统科学</t>
  </si>
  <si>
    <t>信息科学与系统科学基础学科</t>
  </si>
  <si>
    <r>
      <t>    </t>
    </r>
    <r>
      <rPr>
        <sz val="9"/>
        <color indexed="8"/>
        <rFont val="Microsoft YaHei"/>
        <family val="2"/>
        <charset val="134"/>
      </rPr>
      <t>信息论；控制论；系统论；信息科学与系统科学基础学科其他学科。运筹学（归入11074）</t>
    </r>
  </si>
  <si>
    <t>系统学</t>
  </si>
  <si>
    <r>
      <t>    </t>
    </r>
    <r>
      <rPr>
        <u/>
        <sz val="12"/>
        <color indexed="12"/>
        <rFont val="宋体"/>
        <family val="3"/>
        <charset val="134"/>
      </rPr>
      <t>微分动力系统（归入11051）；混沌；一般系统论；耗散结构理论；协同学；突变论；超循环论；复杂系统与复杂性科学；系统学其他学科</t>
    </r>
  </si>
  <si>
    <t>控制理论</t>
  </si>
  <si>
    <r>
      <t>    </t>
    </r>
    <r>
      <rPr>
        <sz val="9"/>
        <color indexed="8"/>
        <rFont val="Microsoft YaHei"/>
        <family val="2"/>
        <charset val="134"/>
      </rPr>
      <t>大系统理论；系统辨识；状态估计；鲁棒控制；控制理论其他学科</t>
    </r>
  </si>
  <si>
    <t>系统评估与可行性分析</t>
  </si>
  <si>
    <t>系统工程方法论</t>
  </si>
  <si>
    <r>
      <t>    </t>
    </r>
    <r>
      <rPr>
        <sz val="9"/>
        <color indexed="8"/>
        <rFont val="Microsoft YaHei"/>
        <family val="2"/>
        <charset val="134"/>
      </rPr>
      <t>系统建模；决策分析（归入63050）；决策支持系统（归入63050）；管理信息系统（归入63050）；系统工程方法论其他学科</t>
    </r>
  </si>
  <si>
    <t>信息科学与系统科学其他学科</t>
  </si>
  <si>
    <t>力学</t>
  </si>
  <si>
    <t>基础力学</t>
  </si>
  <si>
    <r>
      <t>    </t>
    </r>
    <r>
      <rPr>
        <sz val="9"/>
        <color indexed="8"/>
        <rFont val="Microsoft YaHei"/>
        <family val="2"/>
        <charset val="134"/>
      </rPr>
      <t>理论力学；理性力学；非线性力学；连续介质力学；摩擦学；柔性多体力学；陀螺力学；飞行力学；基础力学其他学科</t>
    </r>
  </si>
  <si>
    <t>固体力学</t>
  </si>
  <si>
    <r>
      <t>    </t>
    </r>
    <r>
      <rPr>
        <sz val="9"/>
        <color indexed="8"/>
        <rFont val="Microsoft YaHei"/>
        <family val="2"/>
        <charset val="134"/>
      </rPr>
      <t>弹性力学；塑性力学（包括弹塑性力学）；粘弹性、粘塑性力学；蠕变；界面力学与表面力学；疲劳；损伤力学；断裂力学；散体力学；细观力学；微观力学；电磁固体力学；材料力学（归入43010）；结构力学；计算固体力学；实验固体力学；固体力学其他学科</t>
    </r>
  </si>
  <si>
    <t>振动与波</t>
  </si>
  <si>
    <r>
      <t>    </t>
    </r>
    <r>
      <rPr>
        <sz val="9"/>
        <color indexed="8"/>
        <rFont val="Microsoft YaHei"/>
        <family val="2"/>
        <charset val="134"/>
      </rPr>
      <t>线性振动力学；非线性振动力学；弹性体振动力学；随机振动力学；振动控制理论；固体中的波；流体—固体耦合振动；振动与波其他学科</t>
    </r>
  </si>
  <si>
    <t>流体力学</t>
  </si>
  <si>
    <r>
      <t>    </t>
    </r>
    <r>
      <rPr>
        <sz val="9"/>
        <color indexed="8"/>
        <rFont val="Microsoft YaHei"/>
        <family val="2"/>
        <charset val="134"/>
      </rPr>
      <t>理论流体力学；水动力学；气体动力学；空气动力学；悬浮体力学；湍流理论；粘性流体力学；多相流体力学；渗流力学；物理—化学流体力学；等离子体动力学；电磁流体力学；非牛顿流体力学；流体机械流体力学；旋转与分层流体力学；辐射流体力学；计算流体力学；实验流体力学；环境流体力学；微流体力学；流体力学其他学科</t>
    </r>
  </si>
  <si>
    <t>流变学</t>
  </si>
  <si>
    <t>爆炸力学</t>
  </si>
  <si>
    <r>
      <t>    </t>
    </r>
    <r>
      <rPr>
        <sz val="9"/>
        <color indexed="8"/>
        <rFont val="Microsoft YaHei"/>
        <family val="2"/>
        <charset val="134"/>
      </rPr>
      <t>爆轰与爆燃理论；爆炸波、冲击波、应力波；高速碰撞动力学；爆炸力学其他学科</t>
    </r>
  </si>
  <si>
    <t>物理力学</t>
  </si>
  <si>
    <r>
      <t>    </t>
    </r>
    <r>
      <rPr>
        <sz val="9"/>
        <color indexed="8"/>
        <rFont val="Microsoft YaHei"/>
        <family val="2"/>
        <charset val="134"/>
      </rPr>
      <t>高压固体物理力学；稠密流体物理力学；高温气体物理力学；多相介质物理力学；临界现象与相变；原子与分子动力学；物理力学其他学科</t>
    </r>
  </si>
  <si>
    <t>生物力学</t>
  </si>
  <si>
    <r>
      <t>    </t>
    </r>
    <r>
      <rPr>
        <sz val="9"/>
        <color indexed="8"/>
        <rFont val="Microsoft YaHei"/>
        <family val="2"/>
        <charset val="134"/>
      </rPr>
      <t>包括生物流体力学与生物流变学等</t>
    </r>
  </si>
  <si>
    <t>统计力学</t>
  </si>
  <si>
    <t>应用力学</t>
  </si>
  <si>
    <t>力学其他学科</t>
  </si>
  <si>
    <t>物理学</t>
  </si>
  <si>
    <t>物理学史</t>
  </si>
  <si>
    <t>理论物理学</t>
  </si>
  <si>
    <r>
      <t>    </t>
    </r>
    <r>
      <rPr>
        <sz val="9"/>
        <color indexed="8"/>
        <rFont val="Microsoft YaHei"/>
        <family val="2"/>
        <charset val="134"/>
      </rPr>
      <t>数学物理；电磁场理论；经典场论；相对论（原名为“相对论与引力场”）；量子力学；统计物理学；理论物理学其他学科</t>
    </r>
  </si>
  <si>
    <t>声学</t>
  </si>
  <si>
    <r>
      <t>    </t>
    </r>
    <r>
      <rPr>
        <sz val="9"/>
        <color indexed="8"/>
        <rFont val="Microsoft YaHei"/>
        <family val="2"/>
        <charset val="134"/>
      </rPr>
      <t>普通线性声学（含射线声学、波动声学、大气声学、声波反射、散射、衍射、干涉、传播衰减。原名为“物理声学”）；非线性声学；流体动力声学（含航空声学、流体运动与声波相互作用、流体声辐射、燃烧声学等）；超声学、量子声学和声学效应；次声学；水声和海洋声学（原名为“水声学”）；结构声学和振动；噪声、噪声效应及其控制；建筑声学与电声学；声学信号处理；生理、心理声学和生物声学；语言声学和语音信号处理；音乐声学；声学换能器、声学测量及方法；声学测量方法；声学材料；信息科学中的声学问题（含通信声学、声学微机电系统、声学信道）；与声学有关的其它物理问题和交叉学科（原名为“声学其他学科”）</t>
    </r>
  </si>
  <si>
    <t>热学</t>
  </si>
  <si>
    <r>
      <t>    </t>
    </r>
    <r>
      <rPr>
        <sz val="9"/>
        <color indexed="8"/>
        <rFont val="Microsoft YaHei"/>
        <family val="2"/>
        <charset val="134"/>
      </rPr>
      <t>热力学；热物性学；传热学；热学其他学科</t>
    </r>
  </si>
  <si>
    <t>光学</t>
  </si>
  <si>
    <r>
      <t>    </t>
    </r>
    <r>
      <rPr>
        <sz val="9"/>
        <color indexed="8"/>
        <rFont val="Microsoft YaHei"/>
        <family val="2"/>
        <charset val="134"/>
      </rPr>
      <t>几何光学；物理光学；非线性光学；光谱学；量子光学；信息光学；导波光学；发光学；红外物理；激光物理；光子学与集成光学；应用光学（具体应用入有关学科）；大气光学（归入17015）；环境光学；海洋光学；光学遥感；超快激光及应用；光学其他学科</t>
    </r>
  </si>
  <si>
    <t>电磁学</t>
  </si>
  <si>
    <r>
      <t>    </t>
    </r>
    <r>
      <rPr>
        <sz val="9"/>
        <color indexed="8"/>
        <rFont val="Microsoft YaHei"/>
        <family val="2"/>
        <charset val="134"/>
      </rPr>
      <t>电学；磁学（归入14050）；静电学；静磁学；电动力学；电磁学其他学科</t>
    </r>
  </si>
  <si>
    <t>无线电物理</t>
  </si>
  <si>
    <r>
      <t>    </t>
    </r>
    <r>
      <rPr>
        <sz val="9"/>
        <color indexed="8"/>
        <rFont val="Microsoft YaHei"/>
        <family val="2"/>
        <charset val="134"/>
      </rPr>
      <t>电磁波物理；量子无线电物理；微波物理学；超高频无线电物理；统计无线电物理；无线电物理其他学科</t>
    </r>
  </si>
  <si>
    <t>电子物理学</t>
  </si>
  <si>
    <r>
      <t>    </t>
    </r>
    <r>
      <rPr>
        <sz val="9"/>
        <color indexed="8"/>
        <rFont val="Microsoft YaHei"/>
        <family val="2"/>
        <charset val="134"/>
      </rPr>
      <t>量子电子学；电子离子与真空物理；带电粒子光学；电子物理学其他学科</t>
    </r>
  </si>
  <si>
    <t>凝聚态物理学</t>
  </si>
  <si>
    <r>
      <t>    </t>
    </r>
    <r>
      <rPr>
        <sz val="9"/>
        <color indexed="8"/>
        <rFont val="Microsoft YaHei"/>
        <family val="2"/>
        <charset val="134"/>
      </rPr>
      <t>凝聚态理论；金属物理学；半导体物理学；电介质物理学；晶体学（包括晶体生长、晶体化学等）；非晶态物理学；软物质物理学（原名为“液晶物理学”）；薄膜物理学；低维物理；表面与界面物理学；固体发光；磁学；超导物理学；低温物理学；高压物理学；摩擦学（归入13010）；介观物理学；量子调控；凝聚态物理学其他学科</t>
    </r>
  </si>
  <si>
    <t>等离子体物理学</t>
  </si>
  <si>
    <r>
      <t>    </t>
    </r>
    <r>
      <rPr>
        <sz val="9"/>
        <color indexed="8"/>
        <rFont val="Microsoft YaHei"/>
        <family val="2"/>
        <charset val="134"/>
      </rPr>
      <t>热核聚变等离子体物理学；低温等离子体物理学；等离子体诊断学（原名为“等离子体光谱学”）；凝聚态等离子体物理学；等离子体物理学其他学科</t>
    </r>
  </si>
  <si>
    <t>原子分子物理学</t>
  </si>
  <si>
    <r>
      <t>    </t>
    </r>
    <r>
      <rPr>
        <sz val="9"/>
        <color indexed="8"/>
        <rFont val="Microsoft YaHei"/>
        <family val="2"/>
        <charset val="134"/>
      </rPr>
      <t>原子与分子理论；原子光谱学；分子光谱学；波谱学；原子与分子碰撞过程；玻色—爱因斯坦凝聚和冷原子物理；原子分子物理学其他学科</t>
    </r>
  </si>
  <si>
    <t>原子核物理学</t>
  </si>
  <si>
    <r>
      <t>    </t>
    </r>
    <r>
      <rPr>
        <sz val="9"/>
        <color indexed="8"/>
        <rFont val="Microsoft YaHei"/>
        <family val="2"/>
        <charset val="134"/>
      </rPr>
      <t>核结构；核能谱学；低能核反应；中子物理学；裂变物理学；聚变物理学；轻粒子核物理学；重离子核物理学；中高能核物理学；原子核物理学其他学科</t>
    </r>
  </si>
  <si>
    <t>高能物理学</t>
  </si>
  <si>
    <r>
      <t>    </t>
    </r>
    <r>
      <rPr>
        <sz val="9"/>
        <color indexed="8"/>
        <rFont val="Microsoft YaHei"/>
        <family val="2"/>
        <charset val="134"/>
      </rPr>
      <t>粒子物理学（原名为“基本粒子物理学”）；宇宙线物理学；粒子加速器物理学；高能物理实验；粒子宇宙学；高能物理学其他学科</t>
    </r>
  </si>
  <si>
    <t>计算物理学</t>
  </si>
  <si>
    <t>应用物理学</t>
  </si>
  <si>
    <t>物理学其他学科</t>
  </si>
  <si>
    <t>化学史</t>
  </si>
  <si>
    <t>无机化学</t>
  </si>
  <si>
    <r>
      <t>    </t>
    </r>
    <r>
      <rPr>
        <sz val="9"/>
        <color indexed="8"/>
        <rFont val="Microsoft YaHei"/>
        <family val="2"/>
        <charset val="134"/>
      </rPr>
      <t>元素化学；配位化学；同位素化学；无机固体化学；无机合成化学；无机分离化学；物理无机化学；生物无机化学；无机化学其他学科</t>
    </r>
  </si>
  <si>
    <t>有机化学</t>
  </si>
  <si>
    <r>
      <t>    </t>
    </r>
    <r>
      <rPr>
        <sz val="9"/>
        <color indexed="8"/>
        <rFont val="Microsoft YaHei"/>
        <family val="2"/>
        <charset val="134"/>
      </rPr>
      <t>元素有机化学（包括金属有机化学等）；天然产物有机化学；有机固体化学；有机合成化学；有机光化学；物理有机化学（包括理论有机化学、立体化学等）；生物有机化学；金属有机光化学；有机化学其他学科</t>
    </r>
  </si>
  <si>
    <t>分析化学</t>
  </si>
  <si>
    <r>
      <t>    </t>
    </r>
    <r>
      <rPr>
        <sz val="9"/>
        <color indexed="8"/>
        <rFont val="Microsoft YaHei"/>
        <family val="2"/>
        <charset val="134"/>
      </rPr>
      <t>化学分析（包括定性分析、定量分析等）；电化学分析；光谱分析；波谱分析；质谱分析；热化学分析（原名为“热谱分析”）；色谱分析；光度分析；放射分析；状态分析与物相分析；分析化学计量学；分析化学其他学科</t>
    </r>
  </si>
  <si>
    <t>物理化学</t>
  </si>
  <si>
    <r>
      <t>    </t>
    </r>
    <r>
      <rPr>
        <sz val="9"/>
        <color indexed="8"/>
        <rFont val="Microsoft YaHei"/>
        <family val="2"/>
        <charset val="134"/>
      </rPr>
      <t>化学热力学；化学动力学（包括分子反应动力学等）；结构化学（包括表面化学、结构分析等）；量子化学；胶体化学与界面化学；催化化学；热化学；光化学（包括超分子光化学、光电化学、激光化学、感光化学等）；电化学；磁化学；高能化学（包括辐射化学,等离体化学）；计算化学；物理化学其他学科</t>
    </r>
  </si>
  <si>
    <t>化学物理学</t>
  </si>
  <si>
    <t>高分子物理</t>
  </si>
  <si>
    <t>高分子化学</t>
  </si>
  <si>
    <r>
      <t>    </t>
    </r>
    <r>
      <rPr>
        <sz val="9"/>
        <color indexed="8"/>
        <rFont val="Microsoft YaHei"/>
        <family val="2"/>
        <charset val="134"/>
      </rPr>
      <t>无机高分子化学；天然高分子化学；功能高分子（包括液晶高分子化学）；高分子合成化学；高分子物理化学；高分子光化学；高分子化学其他学科</t>
    </r>
  </si>
  <si>
    <t>核化学</t>
  </si>
  <si>
    <r>
      <t>    </t>
    </r>
    <r>
      <rPr>
        <sz val="9"/>
        <color indexed="8"/>
        <rFont val="Microsoft YaHei"/>
        <family val="2"/>
        <charset val="134"/>
      </rPr>
      <t>放射化学；核反应化学；裂变化学；聚变化学；重离子核化学；核转变化学；环境放射化学；核化学其他学科</t>
    </r>
  </si>
  <si>
    <t>应用化学</t>
  </si>
  <si>
    <t>化学生物学</t>
  </si>
  <si>
    <t>材料化学</t>
  </si>
  <si>
    <r>
      <t>    </t>
    </r>
    <r>
      <rPr>
        <sz val="9"/>
        <color indexed="8"/>
        <rFont val="Microsoft YaHei"/>
        <family val="2"/>
        <charset val="134"/>
      </rPr>
      <t>软化学；碳化学；纳米化学；材料化学其他学科</t>
    </r>
  </si>
  <si>
    <t>化学其他学科</t>
  </si>
  <si>
    <t>天文学</t>
  </si>
  <si>
    <t>天文学史</t>
  </si>
  <si>
    <t>天体力学</t>
  </si>
  <si>
    <r>
      <t>    </t>
    </r>
    <r>
      <rPr>
        <sz val="9"/>
        <color indexed="8"/>
        <rFont val="Microsoft YaHei"/>
        <family val="2"/>
        <charset val="134"/>
      </rPr>
      <t>摄动理论；天体力学定性理论；天体形状与自转理论；天体力学数值方法；天文动力学（包括人造卫星、宇宙飞船动力学等）；历书天文学；天体力学其他学科</t>
    </r>
  </si>
  <si>
    <t>天体物理学</t>
  </si>
  <si>
    <r>
      <t>    </t>
    </r>
    <r>
      <rPr>
        <sz val="9"/>
        <color indexed="8"/>
        <rFont val="Microsoft YaHei"/>
        <family val="2"/>
        <charset val="134"/>
      </rPr>
      <t>理论天体物理学；相对论天体物理学；磁流体力学（归入13025）；等离子体动力学（归入13025）；高能天体物理学（包括天体核物理学）；实测天体物理学；天体物理学其他学科</t>
    </r>
  </si>
  <si>
    <t>宇宙化学</t>
  </si>
  <si>
    <r>
      <t>    </t>
    </r>
    <r>
      <rPr>
        <sz val="9"/>
        <color indexed="8"/>
        <rFont val="Microsoft YaHei"/>
        <family val="2"/>
        <charset val="134"/>
      </rPr>
      <t>原名为“天体化学”。包括空间化学；天体元素学；月球与行星化学；宇宙化学其他学科</t>
    </r>
  </si>
  <si>
    <t>天体测量学</t>
  </si>
  <si>
    <r>
      <t>    </t>
    </r>
    <r>
      <rPr>
        <sz val="9"/>
        <color indexed="8"/>
        <rFont val="Microsoft YaHei"/>
        <family val="2"/>
        <charset val="134"/>
      </rPr>
      <t>基本天体测量学；照相天体测量学；射电天体测量学；空间天体测量学；方位天文学；实用天文学；天体测量学其他学科</t>
    </r>
  </si>
  <si>
    <t>射电天文学</t>
  </si>
  <si>
    <r>
      <t>    </t>
    </r>
    <r>
      <rPr>
        <sz val="9"/>
        <color indexed="8"/>
        <rFont val="Microsoft YaHei"/>
        <family val="2"/>
        <charset val="134"/>
      </rPr>
      <t>射电天体物理学；射电天文方法；射电天文学其他学科</t>
    </r>
  </si>
  <si>
    <t>空间天文学</t>
  </si>
  <si>
    <r>
      <t>    </t>
    </r>
    <r>
      <rPr>
        <sz val="9"/>
        <color indexed="8"/>
        <rFont val="Microsoft YaHei"/>
        <family val="2"/>
        <charset val="134"/>
      </rPr>
      <t>红外天文学；紫外天文学；X射线天文学；γ射线天文学；中微子天文学；空间天文学其他学科</t>
    </r>
  </si>
  <si>
    <t>天体演化学</t>
  </si>
  <si>
    <r>
      <t>    </t>
    </r>
    <r>
      <rPr>
        <sz val="9"/>
        <color indexed="8"/>
        <rFont val="Microsoft YaHei"/>
        <family val="2"/>
        <charset val="134"/>
      </rPr>
      <t>各层次天体形成与演化入各学科</t>
    </r>
  </si>
  <si>
    <t>星系与宇宙学</t>
  </si>
  <si>
    <r>
      <t>    </t>
    </r>
    <r>
      <rPr>
        <sz val="9"/>
        <color indexed="8"/>
        <rFont val="Microsoft YaHei"/>
        <family val="2"/>
        <charset val="134"/>
      </rPr>
      <t>星系动力学；星系天文学；运动宇宙学；星系际物质；大爆炸宇宙论；星系形成与演化；宇宙大尺度结构起源与演化；星系与宇宙学其他学科</t>
    </r>
  </si>
  <si>
    <t>恒星与银河系</t>
  </si>
  <si>
    <r>
      <t>    </t>
    </r>
    <r>
      <rPr>
        <sz val="9"/>
        <color indexed="8"/>
        <rFont val="Microsoft YaHei"/>
        <family val="2"/>
        <charset val="134"/>
      </rPr>
      <t>恒星物理学；恒星天文学；恒星形成与演化；星际物质物理学；银河系结构与运动；恒星与银河系其他学科</t>
    </r>
  </si>
  <si>
    <t>太阳与太阳系</t>
  </si>
  <si>
    <r>
      <t>    </t>
    </r>
    <r>
      <rPr>
        <sz val="9"/>
        <color indexed="8"/>
        <rFont val="Microsoft YaHei"/>
        <family val="2"/>
        <charset val="134"/>
      </rPr>
      <t>太阳物理学；太阳系物理学；太阳系形成与演化；行星物理学；行星际物理学；陨星学；比较行星学；月球科学；太阳与太阳系其他学科</t>
    </r>
  </si>
  <si>
    <t>天体生物学</t>
  </si>
  <si>
    <t>天文地球动力学</t>
  </si>
  <si>
    <r>
      <t>    </t>
    </r>
    <r>
      <rPr>
        <sz val="9"/>
        <color indexed="8"/>
        <rFont val="Microsoft YaHei"/>
        <family val="2"/>
        <charset val="134"/>
      </rPr>
      <t>从原16030中分离出来</t>
    </r>
  </si>
  <si>
    <t>时间测量学</t>
  </si>
  <si>
    <r>
      <t>    </t>
    </r>
    <r>
      <rPr>
        <sz val="9"/>
        <color indexed="8"/>
        <rFont val="Microsoft YaHei"/>
        <family val="2"/>
        <charset val="134"/>
      </rPr>
      <t>时间尺度；时间测量与方法；守时理论；授时理论与方法；时间测量学其他学科</t>
    </r>
  </si>
  <si>
    <t>天文学其他学科</t>
  </si>
  <si>
    <t>地球科学史</t>
  </si>
  <si>
    <t>大气科学</t>
  </si>
  <si>
    <r>
      <t>    </t>
    </r>
    <r>
      <rPr>
        <sz val="9"/>
        <color indexed="8"/>
        <rFont val="Microsoft YaHei"/>
        <family val="2"/>
        <charset val="134"/>
      </rPr>
      <t>大气物理学（包括大气光学、大气声学、大气电学、中层物理学等）；大气化学；大气环境学（归入61020）；大气探测（包括大气遥感）；动力气象学（包括数值天气预报与数值模拟等）；天气学；气候学；大气边界层物理学（原名为“云与降水物理学”）；应用气象学（具体应用入有关学科）；大气科学其他学科</t>
    </r>
  </si>
  <si>
    <t>固体地球物理学</t>
  </si>
  <si>
    <r>
      <t>    </t>
    </r>
    <r>
      <rPr>
        <sz val="9"/>
        <color indexed="8"/>
        <rFont val="Microsoft YaHei"/>
        <family val="2"/>
        <charset val="134"/>
      </rPr>
      <t>地球动力学（亦有“大陆动力学，大地构造物理学，地质物理”等名称）；地球重力学；地球流体力学；地壳与地形变；地球内部物理学；地声学；地热学；地电学；地磁学；放射性地球物理学；地震学；勘探地球物理学；计算地球物理学；实验地球物理学；固体地球物理学其他学科</t>
    </r>
  </si>
  <si>
    <t>空间物理学</t>
  </si>
  <si>
    <r>
      <t>    </t>
    </r>
    <r>
      <rPr>
        <sz val="9"/>
        <color indexed="8"/>
        <rFont val="Microsoft YaHei"/>
        <family val="2"/>
        <charset val="134"/>
      </rPr>
      <t>电离层物理学；高层大气物理学；磁层物理学；空间物理探测；空间环境学；空间物理学其他学科</t>
    </r>
  </si>
  <si>
    <t>地球化学</t>
  </si>
  <si>
    <r>
      <t>    </t>
    </r>
    <r>
      <rPr>
        <sz val="9"/>
        <color indexed="8"/>
        <rFont val="Microsoft YaHei"/>
        <family val="2"/>
        <charset val="134"/>
      </rPr>
      <t>元素地球化学；有机地球化学；放射性地球化学；同位素地球化学；生物地球化学；地球内部化学；同位素地质年代学；成矿地球化学；勘探地球化学；实验地球化学；能源地球化学；地球化学其他学科</t>
    </r>
  </si>
  <si>
    <t>大地测量学</t>
  </si>
  <si>
    <r>
      <t>    </t>
    </r>
    <r>
      <rPr>
        <sz val="9"/>
        <color indexed="8"/>
        <rFont val="Microsoft YaHei"/>
        <family val="2"/>
        <charset val="134"/>
      </rPr>
      <t>地球形状学；几何大地测量学；物理大地测量学；动力大地测量学；空间大地测量学；行星大地测量学；大地测量学其他学科</t>
    </r>
  </si>
  <si>
    <t>地图学</t>
  </si>
  <si>
    <t>地理学</t>
  </si>
  <si>
    <r>
      <t>    </t>
    </r>
    <r>
      <rPr>
        <sz val="9"/>
        <color indexed="8"/>
        <rFont val="Microsoft YaHei"/>
        <family val="2"/>
        <charset val="134"/>
      </rPr>
      <t>自然地理学（包括生态地理学、冰川学、冻土学、沙漠学、岩溶学等）；生物地理学；土壤地理学（归入21050）；化学地理学；地貌学；人文地理学；区域地理学；城市地理学；人口地理学（归入84071）；旅游地理学；经济地理学（归入79019）；世界地理学；历史地理学（归入77070）；地理学其他学科</t>
    </r>
  </si>
  <si>
    <r>
      <t>    </t>
    </r>
    <r>
      <rPr>
        <sz val="9"/>
        <color indexed="8"/>
        <rFont val="Microsoft YaHei"/>
        <family val="2"/>
        <charset val="134"/>
      </rPr>
      <t>数学地质学；地质力学；动力地质学；矿物学（包括放射性矿物学）；矿床学与矿相学（包括放射性矿床学，不包括石油、天然气和煤）；岩石学；岩土力学；沉积学；古地理学；古生物学；地层学与地史学；前寒武纪地质学；第四纪地质学；构造地质学（包括显微构造学等）；大地构造学；勘查地质学；水文地质学（包括放射性水文地质学）；遥感地质学；区域地质学；火山学；石油与天然气地质学（含天然气水合物地质学）；煤田地质学；实验地质学；工程地质学（归入41030）；地质学其他学科</t>
    </r>
  </si>
  <si>
    <t>水文学</t>
  </si>
  <si>
    <r>
      <t>    </t>
    </r>
    <r>
      <rPr>
        <sz val="9"/>
        <color indexed="8"/>
        <rFont val="Microsoft YaHei"/>
        <family val="2"/>
        <charset val="134"/>
      </rPr>
      <t>水文物理学；水文化学；水文地理学；水文气象学；水文测量；水文图学；湖沼学；河流学与河口水文学；地下水文学；区域水文学；生态水文学；水文学其他学科</t>
    </r>
  </si>
  <si>
    <t>海洋科学</t>
  </si>
  <si>
    <r>
      <t>    </t>
    </r>
    <r>
      <rPr>
        <sz val="9"/>
        <color indexed="8"/>
        <rFont val="Microsoft YaHei"/>
        <family val="2"/>
        <charset val="134"/>
      </rPr>
      <t>海洋物理学；海洋化学；海洋地球物理学；海洋气象学；海洋地质学；物理海洋学；海洋生物学；海洋地理学和河口海岸学（原名为“河口、海岸学”）；海洋调查与监测；海洋工程（归入41630）；海洋测绘学（归入42050）；遥感海洋学（亦名卫星海洋学）；海洋生态学；环境海洋学；海洋资源学；极地科学；海洋科学其他学科</t>
    </r>
  </si>
  <si>
    <t>地球科学其他学科</t>
  </si>
  <si>
    <t>生物数学</t>
  </si>
  <si>
    <t>生物物理学</t>
  </si>
  <si>
    <r>
      <t>    </t>
    </r>
    <r>
      <rPr>
        <sz val="9"/>
        <color indexed="8"/>
        <rFont val="Microsoft YaHei"/>
        <family val="2"/>
        <charset val="134"/>
      </rPr>
      <t>生物信息论与生物控制论；理论生物物理学；生物声学与声生物物理学；生物光学与光生物物理学；生物电磁学；生物能量学；低温生物物理学；分子生物物理学与结构生物学（原名为“分子生物物理学”）；空间生物物理学；仿生学（参见41040）；系统生物物理学；生物影像学；生物物理学其他学科。生物力学（归入13041）</t>
    </r>
  </si>
  <si>
    <t>生物化学</t>
  </si>
  <si>
    <r>
      <t>    </t>
    </r>
    <r>
      <rPr>
        <sz val="9"/>
        <color indexed="8"/>
        <rFont val="Microsoft YaHei"/>
        <family val="2"/>
        <charset val="134"/>
      </rPr>
      <t>多肽与蛋白质生物化学；核酸生物化学；多糖生物化学；脂类生物化学；酶学；膜生物化学；激素生物化学；生殖生物化学；免疫生物化学；毒理生物化学；比较生物化学；生物化学工程（归入53067）；应用生物化学（具体应用入有关学科）；生物化学其他学科</t>
    </r>
  </si>
  <si>
    <t>细胞生物学</t>
  </si>
  <si>
    <r>
      <t>    </t>
    </r>
    <r>
      <rPr>
        <sz val="9"/>
        <color indexed="8"/>
        <rFont val="Microsoft YaHei"/>
        <family val="2"/>
        <charset val="134"/>
      </rPr>
      <t>细胞生物物理学；细胞结构与形态学；细胞生理学；细胞进化学；细胞免疫学；细胞病理学；膜生物学；干细胞生物学；细胞生物学其他学科</t>
    </r>
  </si>
  <si>
    <t>免疫学</t>
  </si>
  <si>
    <r>
      <t>    </t>
    </r>
    <r>
      <rPr>
        <sz val="9"/>
        <color indexed="8"/>
        <rFont val="Microsoft YaHei"/>
        <family val="2"/>
        <charset val="134"/>
      </rPr>
      <t>分子免疫学；细胞免疫学（归入18021）；肿瘤免疫学（归入32067）；免疫病理学（归入31044）；免疫治疗学；疫苗学；免疫遗传学（归入18031）；人体免疫学（归入31034）；免疫学其他学科</t>
    </r>
  </si>
  <si>
    <t>生理学</t>
  </si>
  <si>
    <r>
      <t>    </t>
    </r>
    <r>
      <rPr>
        <sz val="9"/>
        <color indexed="8"/>
        <rFont val="Microsoft YaHei"/>
        <family val="2"/>
        <charset val="134"/>
      </rPr>
      <t>形态生理学；新陈代谢与营养生理学；心血管生理学；呼吸生理学；消化生理学；血液生理学；泌尿生理学；内分泌生理学；感官生理学；生殖生理学；骨骼生理学；肌肉生理学；皮肤生理学；循环生理学；比较生理学；年龄生理学；特殊环境生理学；语言生理学；生理学其他学科</t>
    </r>
  </si>
  <si>
    <t>发育生物学</t>
  </si>
  <si>
    <r>
      <t>    </t>
    </r>
    <r>
      <rPr>
        <sz val="9"/>
        <color indexed="8"/>
        <rFont val="Microsoft YaHei"/>
        <family val="2"/>
        <charset val="134"/>
      </rPr>
      <t>动物发育生物学（归入18057）；植物发育生物学（归入18051）；比较发育生物学；演化发育生物学；繁殖生物学；发育生物学其他学科</t>
    </r>
  </si>
  <si>
    <t>古生物学</t>
  </si>
  <si>
    <r>
      <t>    </t>
    </r>
    <r>
      <rPr>
        <sz val="9"/>
        <color indexed="8"/>
        <rFont val="Microsoft YaHei"/>
        <family val="2"/>
        <charset val="134"/>
      </rPr>
      <t>归入17050</t>
    </r>
  </si>
  <si>
    <t>遗传学</t>
  </si>
  <si>
    <r>
      <t>    </t>
    </r>
    <r>
      <rPr>
        <sz val="9"/>
        <color indexed="8"/>
        <rFont val="Microsoft YaHei"/>
        <family val="2"/>
        <charset val="134"/>
      </rPr>
      <t>数量遗传学；生化遗传学；细胞遗传学；体细胞遗传学；发育遗传学（亦称发生遗传学）；分子遗传学；辐射遗传学；进化遗传学；生态遗传学；免疫遗传学；毒理遗传学；行为遗传学；群体遗传学；表观遗传学；遗传学其他学科</t>
    </r>
  </si>
  <si>
    <t>放射生物学</t>
  </si>
  <si>
    <r>
      <t>    </t>
    </r>
    <r>
      <rPr>
        <sz val="9"/>
        <color indexed="8"/>
        <rFont val="Microsoft YaHei"/>
        <family val="2"/>
        <charset val="134"/>
      </rPr>
      <t>放射生物物理学；细胞放射生物学；放射生理学；分子放射生物学；放射免疫学；放射毒理学；放射生物学其他学科</t>
    </r>
  </si>
  <si>
    <t>分子生物学</t>
  </si>
  <si>
    <r>
      <t>    </t>
    </r>
    <r>
      <rPr>
        <sz val="9"/>
        <color indexed="8"/>
        <rFont val="Microsoft YaHei"/>
        <family val="2"/>
        <charset val="134"/>
      </rPr>
      <t>基因组学（包括结构基因组学、营养基因组学）；核糖核酸组学；蛋白质组学；代谢组学；生物信息学；分子生物学其他学科</t>
    </r>
  </si>
  <si>
    <t>专题生物学研究</t>
  </si>
  <si>
    <r>
      <t>    </t>
    </r>
    <r>
      <rPr>
        <sz val="9"/>
        <color indexed="8"/>
        <rFont val="Microsoft YaHei"/>
        <family val="2"/>
        <charset val="134"/>
      </rPr>
      <t>水生生物学；保护生物学；计算生物学；营养生物学（包括生化营养学、动物营养学、植物营养学、微生物营养学等）；专题生物学研究其他学科</t>
    </r>
  </si>
  <si>
    <t>生物进化论</t>
  </si>
  <si>
    <t>生态学</t>
  </si>
  <si>
    <r>
      <t>    </t>
    </r>
    <r>
      <rPr>
        <sz val="9"/>
        <color indexed="8"/>
        <rFont val="Microsoft YaHei"/>
        <family val="2"/>
        <charset val="134"/>
      </rPr>
      <t>数学生态学；化学生态学；生理生态学；进化生态学；分子生态学；行为生态学；生态毒理学；区域生态学；种群生态学；群落生态学；生态系统生态学；生态工程学；恢复生态学；景观生态学；水生生态学与湖泊生态学；海洋生态学（归入17060）；生态学其他学科</t>
    </r>
  </si>
  <si>
    <t>神经生物学</t>
  </si>
  <si>
    <r>
      <t>    </t>
    </r>
    <r>
      <rPr>
        <sz val="9"/>
        <color indexed="8"/>
        <rFont val="Microsoft YaHei"/>
        <family val="2"/>
        <charset val="134"/>
      </rPr>
      <t>神经生物物理学；神经生物化学；神经形态学；细胞神经生物学；神经生理学；发育神经生物学；分子神经生物学；比较神经生物学；系统神经生物学；神经生物学其他学科</t>
    </r>
  </si>
  <si>
    <t>植物学</t>
  </si>
  <si>
    <r>
      <t>    </t>
    </r>
    <r>
      <rPr>
        <sz val="9"/>
        <color indexed="8"/>
        <rFont val="Microsoft YaHei"/>
        <family val="2"/>
        <charset val="134"/>
      </rPr>
      <t>植物化学；植物生物物理学；植物生物化学；植物形态学；植物解剖学；植物细胞学；植物生理学（包括植物营养学）；植物生殖生物学（原名为“植物胚胎学”）；植物发育学（包括植物孢粉学）；植物遗传学；植物引种驯化；植物生态学；植物病理学（归入21060）；植物地理学；植物群落学；植物分类学；实验植物学；民族植物学；植物寄生虫学；植物学其他学科</t>
    </r>
  </si>
  <si>
    <t>昆虫学</t>
  </si>
  <si>
    <r>
      <t>    </t>
    </r>
    <r>
      <rPr>
        <sz val="9"/>
        <color indexed="8"/>
        <rFont val="Microsoft YaHei"/>
        <family val="2"/>
        <charset val="134"/>
      </rPr>
      <t>昆虫生物化学；昆虫形态学；昆虫组织学；昆虫生理学；昆虫生态学；昆虫病理学；昆虫毒理学；昆虫行为学；昆虫分类学；实验昆虫学；昆虫病毒学；昆虫学其他学科</t>
    </r>
  </si>
  <si>
    <t>动物学</t>
  </si>
  <si>
    <r>
      <t>    </t>
    </r>
    <r>
      <rPr>
        <sz val="9"/>
        <color indexed="8"/>
        <rFont val="Microsoft YaHei"/>
        <family val="2"/>
        <charset val="134"/>
      </rPr>
      <t>动物生物物理学；动物生物化学；动物形态学；动物解剖学；动物组织学；动物细胞学；动物生理学；动物生殖生物学（包括动物繁殖学）；动物生长发育学（包括动物胚胎学）；动物遗传学；动物生态学；动物病理学；动物行为学（含动物驯化学）；动物地理学（含昆虫生物地理学）；动物分类学；实验动物学；动物寄生虫学；动物病毒学；动物学其他学科</t>
    </r>
  </si>
  <si>
    <t>微生物学</t>
  </si>
  <si>
    <r>
      <t>    </t>
    </r>
    <r>
      <rPr>
        <sz val="9"/>
        <color indexed="8"/>
        <rFont val="Microsoft YaHei"/>
        <family val="2"/>
        <charset val="134"/>
      </rPr>
      <t>微生物生物化学；微生物生理学；微生物遗传学；微生物生态学；微生物免疫学；微生物分类学；真菌学；细菌学；应用与环境微生物学（具体应用入有关学科。原名为“应用微生物学”）；微生物学其他学科</t>
    </r>
  </si>
  <si>
    <t>病毒学</t>
  </si>
  <si>
    <r>
      <t>    </t>
    </r>
    <r>
      <rPr>
        <sz val="9"/>
        <color indexed="8"/>
        <rFont val="Microsoft YaHei"/>
        <family val="2"/>
        <charset val="134"/>
      </rPr>
      <t>普通病毒学；病毒生物化学；分子病毒学；病毒生态学；病毒分类学；噬菌体学；植物病毒学（归入21060）；昆虫病毒学（归入18054）；动物病毒学（归入18057）；医学病毒学；病毒学其他学科</t>
    </r>
  </si>
  <si>
    <t>人类学</t>
  </si>
  <si>
    <r>
      <t>    </t>
    </r>
    <r>
      <rPr>
        <sz val="9"/>
        <color indexed="8"/>
        <rFont val="Microsoft YaHei"/>
        <family val="2"/>
        <charset val="134"/>
      </rPr>
      <t>人类起源与演化学；人类形态学；人类遗传学；分子人类学；人类生态学（亦称“人文生态学”）；心理人类学；古人类学；人种学；人体测量学；人类学其他学科</t>
    </r>
  </si>
  <si>
    <t>生物学其他学科</t>
  </si>
  <si>
    <t>心理学</t>
  </si>
  <si>
    <t>心理学史</t>
  </si>
  <si>
    <r>
      <t>    </t>
    </r>
    <r>
      <rPr>
        <sz val="9"/>
        <color indexed="8"/>
        <rFont val="Microsoft YaHei"/>
        <family val="2"/>
        <charset val="134"/>
      </rPr>
      <t>科学心理学（归入63035）；心理学国际传播；心理学理论（包括西方心理学流派）</t>
    </r>
  </si>
  <si>
    <t>认知心理学</t>
  </si>
  <si>
    <r>
      <t>    </t>
    </r>
    <r>
      <rPr>
        <sz val="9"/>
        <color indexed="8"/>
        <rFont val="Microsoft YaHei"/>
        <family val="2"/>
        <charset val="134"/>
      </rPr>
      <t>知觉；阅读心理学；心理语言学；认知神经科学；色彩心理学；认知心理学其他学科</t>
    </r>
  </si>
  <si>
    <t>社会心理学</t>
  </si>
  <si>
    <r>
      <t>    </t>
    </r>
    <r>
      <rPr>
        <sz val="9"/>
        <color indexed="8"/>
        <rFont val="Microsoft YaHei"/>
        <family val="2"/>
        <charset val="134"/>
      </rPr>
      <t>代码原为84051。包括家庭心理学；婚姻心理学；人际心理学；道德心理学；社会心理学其他学科</t>
    </r>
  </si>
  <si>
    <t>实验心理学</t>
  </si>
  <si>
    <r>
      <t>    </t>
    </r>
    <r>
      <rPr>
        <sz val="9"/>
        <color indexed="8"/>
        <rFont val="Microsoft YaHei"/>
        <family val="2"/>
        <charset val="134"/>
      </rPr>
      <t>心理学研究方法；实验心理学其他学科</t>
    </r>
  </si>
  <si>
    <t>发展心理学</t>
  </si>
  <si>
    <r>
      <t>    </t>
    </r>
    <r>
      <rPr>
        <sz val="9"/>
        <color indexed="8"/>
        <rFont val="Microsoft YaHei"/>
        <family val="2"/>
        <charset val="134"/>
      </rPr>
      <t>婴儿心理学；儿童心理学；妇女心理学；老年心理学（包括长寿心理学）；发展心理学其他学科</t>
    </r>
  </si>
  <si>
    <t>医学心理学</t>
  </si>
  <si>
    <r>
      <t>    </t>
    </r>
    <r>
      <rPr>
        <sz val="9"/>
        <color indexed="8"/>
        <rFont val="Microsoft YaHei"/>
        <family val="2"/>
        <charset val="134"/>
      </rPr>
      <t>代码原为31054。包括护理心理学（归入32071）；医患心理学；健康心理学；医学心理学其他学科</t>
    </r>
  </si>
  <si>
    <t>人格心理学</t>
  </si>
  <si>
    <r>
      <t>    </t>
    </r>
    <r>
      <rPr>
        <sz val="9"/>
        <color indexed="8"/>
        <rFont val="Microsoft YaHei"/>
        <family val="2"/>
        <charset val="134"/>
      </rPr>
      <t>异常心理学；人格心理学其他学科</t>
    </r>
  </si>
  <si>
    <t>临床与咨询心理学</t>
  </si>
  <si>
    <r>
      <t>    </t>
    </r>
    <r>
      <rPr>
        <sz val="9"/>
        <color indexed="8"/>
        <rFont val="Microsoft YaHei"/>
        <family val="2"/>
        <charset val="134"/>
      </rPr>
      <t>咨询心理技术；员工援助技术；临床与咨询心理学其他学科</t>
    </r>
  </si>
  <si>
    <t>心理测量</t>
  </si>
  <si>
    <r>
      <t>    </t>
    </r>
    <r>
      <rPr>
        <sz val="9"/>
        <color indexed="8"/>
        <rFont val="Microsoft YaHei"/>
        <family val="2"/>
        <charset val="134"/>
      </rPr>
      <t>心理测量理论；心理测量技术</t>
    </r>
  </si>
  <si>
    <t>心理统计</t>
  </si>
  <si>
    <r>
      <t>    </t>
    </r>
    <r>
      <rPr>
        <sz val="9"/>
        <color indexed="8"/>
        <rFont val="Microsoft YaHei"/>
        <family val="2"/>
        <charset val="134"/>
      </rPr>
      <t>心理统计原理；心理统计方法</t>
    </r>
  </si>
  <si>
    <t>生理心理学</t>
  </si>
  <si>
    <r>
      <t>    </t>
    </r>
    <r>
      <rPr>
        <sz val="9"/>
        <color indexed="8"/>
        <rFont val="Microsoft YaHei"/>
        <family val="2"/>
        <charset val="134"/>
      </rPr>
      <t>感觉心理学；比较心理学；心理神经免疫学；心理药理学；生理心理学其他学科</t>
    </r>
  </si>
  <si>
    <t>工业心理学</t>
  </si>
  <si>
    <r>
      <t>    </t>
    </r>
    <r>
      <rPr>
        <sz val="9"/>
        <color indexed="8"/>
        <rFont val="Microsoft YaHei"/>
        <family val="2"/>
        <charset val="134"/>
      </rPr>
      <t>工效学（归入63050）；工程心理学（归入41045）；交通心理学；安全心理学（归入62025）；消费心理学（参见79063）；营销心理学；劳动心理学（归入84074）；经济心理学（包括市场心理学、投资心理学）；工业心理学其他学科</t>
    </r>
  </si>
  <si>
    <t>管理心理学</t>
  </si>
  <si>
    <r>
      <t>    </t>
    </r>
    <r>
      <rPr>
        <sz val="9"/>
        <color indexed="8"/>
        <rFont val="Microsoft YaHei"/>
        <family val="2"/>
        <charset val="134"/>
      </rPr>
      <t>代码原为63020。包括干部心理学；绩效评估技术；管理心理学其他学科</t>
    </r>
  </si>
  <si>
    <t>应用心理学</t>
  </si>
  <si>
    <r>
      <t>    </t>
    </r>
    <r>
      <rPr>
        <sz val="9"/>
        <color indexed="8"/>
        <rFont val="Microsoft YaHei"/>
        <family val="2"/>
        <charset val="134"/>
      </rPr>
      <t>艺术心理学（归入76010）；宗教心理学（归入73011）；心理人类学；应用心理学其他学科</t>
    </r>
  </si>
  <si>
    <t>教育心理学</t>
  </si>
  <si>
    <r>
      <t>    </t>
    </r>
    <r>
      <rPr>
        <sz val="9"/>
        <color indexed="8"/>
        <rFont val="Microsoft YaHei"/>
        <family val="2"/>
        <charset val="134"/>
      </rPr>
      <t>代码原为88027。包括学习心理学；学校心理学；教育心理学其他学科</t>
    </r>
  </si>
  <si>
    <t>法制心理学</t>
  </si>
  <si>
    <r>
      <t>    </t>
    </r>
    <r>
      <rPr>
        <sz val="9"/>
        <color indexed="8"/>
        <rFont val="Microsoft YaHei"/>
        <family val="2"/>
        <charset val="134"/>
      </rPr>
      <t>罪犯心理学；证人心理学；法制心理学其他学科</t>
    </r>
  </si>
  <si>
    <t>心理学其他学科</t>
  </si>
  <si>
    <t>农学</t>
  </si>
  <si>
    <t>农业史</t>
  </si>
  <si>
    <r>
      <t>    </t>
    </r>
    <r>
      <rPr>
        <sz val="9"/>
        <color indexed="8"/>
        <rFont val="Microsoft YaHei"/>
        <family val="2"/>
        <charset val="134"/>
      </rPr>
      <t>农业科技史；农业经济史（归入79059）；农村社会史（参见84027）；农业文化史；农业史其他学科</t>
    </r>
  </si>
  <si>
    <t>农业基础学科</t>
  </si>
  <si>
    <r>
      <t>    </t>
    </r>
    <r>
      <rPr>
        <sz val="9"/>
        <color indexed="8"/>
        <rFont val="Microsoft YaHei"/>
        <family val="2"/>
        <charset val="134"/>
      </rPr>
      <t>农业数学；农业气象学与农业气候学；农业生物物理学；农业生物化学；农业生态学；农业植物学；农业微生物学；植物营养学；农业基础学科其他学科</t>
    </r>
  </si>
  <si>
    <t>农艺学</t>
  </si>
  <si>
    <r>
      <t>    </t>
    </r>
    <r>
      <rPr>
        <sz val="9"/>
        <color indexed="8"/>
        <rFont val="Microsoft YaHei"/>
        <family val="2"/>
        <charset val="134"/>
      </rPr>
      <t>作物形态学；作物生理学；作物遗传学；作物生态学；种子学；作物育种学（包括航天育种学）；良种繁育学；作物栽培学；作物耕作学；作物种质资源学；农艺学其他学科</t>
    </r>
  </si>
  <si>
    <t>园艺学</t>
  </si>
  <si>
    <r>
      <t>    </t>
    </r>
    <r>
      <rPr>
        <sz val="9"/>
        <color indexed="8"/>
        <rFont val="Microsoft YaHei"/>
        <family val="2"/>
        <charset val="134"/>
      </rPr>
      <t>果树学；瓜果学；蔬菜学；茶学（包括茶加工等）；观赏园艺学；园艺学其他学科</t>
    </r>
  </si>
  <si>
    <t>农产品贮藏与加工</t>
  </si>
  <si>
    <r>
      <t>    </t>
    </r>
    <r>
      <rPr>
        <sz val="9"/>
        <color indexed="8"/>
        <rFont val="Microsoft YaHei"/>
        <family val="2"/>
        <charset val="134"/>
      </rPr>
      <t>农产品贮藏与加工；粮油产品贮藏与加工；果蔬贮藏与加工；畜产品贮藏与加工（归入23020）；土特产品贮藏与加工；农副产品综合利用；农产品贮藏与加工其他学科</t>
    </r>
  </si>
  <si>
    <t>土壤学</t>
  </si>
  <si>
    <r>
      <t>    </t>
    </r>
    <r>
      <rPr>
        <sz val="9"/>
        <color indexed="8"/>
        <rFont val="Microsoft YaHei"/>
        <family val="2"/>
        <charset val="134"/>
      </rPr>
      <t>土壤物理学；土壤化学；土壤地理学；土壤生物学；土壤生态学；土壤耕作学；土壤改良学；土壤肥料学；土壤分类学；土壤环境学（归入61020）；土壤调查与评价；土壤修复；土壤学其他学科</t>
    </r>
  </si>
  <si>
    <t>植物保护学</t>
  </si>
  <si>
    <r>
      <t>    </t>
    </r>
    <r>
      <rPr>
        <sz val="9"/>
        <color indexed="8"/>
        <rFont val="Microsoft YaHei"/>
        <family val="2"/>
        <charset val="134"/>
      </rPr>
      <t>植物检疫学；植物免疫学；植物病理学；植物药理学；农业昆虫学；植物病毒学；植物真菌学；植物细菌学；植物线虫学；农药学；有害生物监测预警（原名为“植物病虫害测报学”）；抗病虫害育种；有害生物化学防治；有害生物生物防治；有害生物综合防治；有害生物生态调控；农业转基因生物安全学；杂草防除（原名为“杂草防治”）；鸟兽、鼠害防治；植物保护学其他学科</t>
    </r>
  </si>
  <si>
    <t>农学其他学科</t>
  </si>
  <si>
    <t>林学</t>
  </si>
  <si>
    <t>林业基础学科</t>
  </si>
  <si>
    <r>
      <t>    </t>
    </r>
    <r>
      <rPr>
        <sz val="9"/>
        <color indexed="8"/>
        <rFont val="Microsoft YaHei"/>
        <family val="2"/>
        <charset val="134"/>
      </rPr>
      <t>森林气象学；森林地理学；森林水文学；森林土壤学；树木生理学；森林生态学；森林植物学；林业基础学科其他学科</t>
    </r>
  </si>
  <si>
    <t>林木遗传育种学</t>
  </si>
  <si>
    <r>
      <t>    </t>
    </r>
    <r>
      <rPr>
        <sz val="9"/>
        <color indexed="8"/>
        <rFont val="Microsoft YaHei"/>
        <family val="2"/>
        <charset val="134"/>
      </rPr>
      <t>林木育种学；林木遗传学；林木遗传育种学其他学科</t>
    </r>
  </si>
  <si>
    <t>森林培育学</t>
  </si>
  <si>
    <r>
      <t>    </t>
    </r>
    <r>
      <rPr>
        <sz val="9"/>
        <color indexed="8"/>
        <rFont val="Microsoft YaHei"/>
        <family val="2"/>
        <charset val="134"/>
      </rPr>
      <t>种苗学；造林学（包括治沙造林学）；水土保持学（归入41650）；森林培育学其他学科</t>
    </r>
  </si>
  <si>
    <t>森林经理学</t>
  </si>
  <si>
    <r>
      <t>    </t>
    </r>
    <r>
      <rPr>
        <sz val="9"/>
        <color indexed="8"/>
        <rFont val="Microsoft YaHei"/>
        <family val="2"/>
        <charset val="134"/>
      </rPr>
      <t>森林测计学；森林测量学；林业遥感；林业信息管理；林业系统工程；森林经理学其他学科</t>
    </r>
  </si>
  <si>
    <t>森林保护学</t>
  </si>
  <si>
    <r>
      <t>    </t>
    </r>
    <r>
      <rPr>
        <sz val="9"/>
        <color indexed="8"/>
        <rFont val="Microsoft YaHei"/>
        <family val="2"/>
        <charset val="134"/>
      </rPr>
      <t>森林病理学；森林昆虫学；森林防火学；森林保护学其他学科</t>
    </r>
  </si>
  <si>
    <t>野生动物保护与管理</t>
  </si>
  <si>
    <t>防护林学</t>
  </si>
  <si>
    <t>经济林学</t>
  </si>
  <si>
    <t>园林学</t>
  </si>
  <si>
    <r>
      <t>    </t>
    </r>
    <r>
      <rPr>
        <sz val="9"/>
        <color indexed="8"/>
        <rFont val="Microsoft YaHei"/>
        <family val="2"/>
        <charset val="134"/>
      </rPr>
      <t>园林植物学；风景园林工程；风景园林经营与管理；园林学其他学科</t>
    </r>
  </si>
  <si>
    <t>林业工程</t>
  </si>
  <si>
    <r>
      <t>    </t>
    </r>
    <r>
      <rPr>
        <sz val="9"/>
        <color indexed="8"/>
        <rFont val="Microsoft YaHei"/>
        <family val="2"/>
        <charset val="134"/>
      </rPr>
      <t>森林采运学；林业机械；林业机械化与电气化；木材学；木材加工与人造板工艺学（包括家具设计与制造等）；木材防腐学；林产化学加工学；林业工程其他学科</t>
    </r>
  </si>
  <si>
    <t>森林统计学</t>
  </si>
  <si>
    <t>林业经济学</t>
  </si>
  <si>
    <t>林学其他学科</t>
  </si>
  <si>
    <t>畜牧、兽医科学</t>
  </si>
  <si>
    <t>畜牧、兽医科学基础学科</t>
  </si>
  <si>
    <r>
      <t>    </t>
    </r>
    <r>
      <rPr>
        <sz val="9"/>
        <color indexed="8"/>
        <rFont val="Microsoft YaHei"/>
        <family val="2"/>
        <charset val="134"/>
      </rPr>
      <t>家畜生物化学；家畜生理学；家畜遗传学；家畜生态学；家畜微生物学；畜牧、兽医科学基础学科其他学科</t>
    </r>
  </si>
  <si>
    <t>畜牧学</t>
  </si>
  <si>
    <r>
      <t>    </t>
    </r>
    <r>
      <rPr>
        <sz val="9"/>
        <color indexed="8"/>
        <rFont val="Microsoft YaHei"/>
        <family val="2"/>
        <charset val="134"/>
      </rPr>
      <t>农业动物资源学；家畜遗传育种学（原名为“家畜育种学”）；家畜繁殖学（参见18057）；动物营养学；饲料学；家畜饲养管理学；特种经济动物饲养学；家畜行为学；家畜卫生学；草原学（包括牧草学、牧草育种学、牧草栽培学、草地生态学、草地保护学等）；畜产品贮藏与加工；畜牧机械化；养禽学；养蜂学；养蚕学；畜牧经济学；畜牧学其他学科</t>
    </r>
  </si>
  <si>
    <t>兽医学</t>
  </si>
  <si>
    <r>
      <t>    </t>
    </r>
    <r>
      <rPr>
        <sz val="9"/>
        <color indexed="8"/>
        <rFont val="Microsoft YaHei"/>
        <family val="2"/>
        <charset val="134"/>
      </rPr>
      <t>预防兽医学；兽医病原学；兽医流行学；家畜解剖学与组织学（原名为“家畜解剖学”）；家畜生理学（归入23010）；家畜组织胚胎学；动物分子病原学；兽医免疫学；家畜病理学（亦称兽医病理学）；兽医药理学与毒理学（原名为“兽医药理学”）；兽医临床学；兽医卫生检疫学；家畜寄生虫学；家畜传染病学；家畜病毒学；中兽医学；兽医器械学；兽医学其他学科</t>
    </r>
  </si>
  <si>
    <t>畜牧、兽医科学其他学科</t>
  </si>
  <si>
    <t>水产学</t>
  </si>
  <si>
    <t>水产学基础学科</t>
  </si>
  <si>
    <r>
      <t>    </t>
    </r>
    <r>
      <rPr>
        <sz val="9"/>
        <color indexed="8"/>
        <rFont val="Microsoft YaHei"/>
        <family val="2"/>
        <charset val="134"/>
      </rPr>
      <t>水产化学；水产地理学；水产生物学；水产遗传育种学；水产动物医学；水域生态学；水产学基础学科其他学科</t>
    </r>
  </si>
  <si>
    <t>水产增殖学</t>
  </si>
  <si>
    <t>水产养殖学</t>
  </si>
  <si>
    <t>水产饲料学</t>
  </si>
  <si>
    <t>水产保护学</t>
  </si>
  <si>
    <t>捕捞学</t>
  </si>
  <si>
    <t>水产品贮藏与加工</t>
  </si>
  <si>
    <t>水产工程学</t>
  </si>
  <si>
    <t>水产资源学</t>
  </si>
  <si>
    <t>水产经济学</t>
  </si>
  <si>
    <t>水产学其他学科</t>
  </si>
  <si>
    <t>基础医学</t>
  </si>
  <si>
    <t>医学史</t>
  </si>
  <si>
    <t>医学生物化学</t>
  </si>
  <si>
    <t>人体解剖学</t>
  </si>
  <si>
    <r>
      <t>    </t>
    </r>
    <r>
      <rPr>
        <sz val="9"/>
        <color indexed="8"/>
        <rFont val="Microsoft YaHei"/>
        <family val="2"/>
        <charset val="134"/>
      </rPr>
      <t>系统解剖学；局部解剖学；人体解剖学其他学科</t>
    </r>
  </si>
  <si>
    <t>医学细胞生物学</t>
  </si>
  <si>
    <t>人体生理学</t>
  </si>
  <si>
    <t>人体组织胚胎学</t>
  </si>
  <si>
    <t>医学遗传学</t>
  </si>
  <si>
    <t>放射医学</t>
  </si>
  <si>
    <t>人体免疫学</t>
  </si>
  <si>
    <t>医学寄生虫学</t>
  </si>
  <si>
    <r>
      <t>    </t>
    </r>
    <r>
      <rPr>
        <sz val="9"/>
        <color indexed="8"/>
        <rFont val="Microsoft YaHei"/>
        <family val="2"/>
        <charset val="134"/>
      </rPr>
      <t>医学寄生虫免疫学；医学昆虫学；医学蠕虫学；医学原虫学；医学寄生虫学其他学科</t>
    </r>
  </si>
  <si>
    <t>医学微生物学</t>
  </si>
  <si>
    <t>医学病毒学</t>
  </si>
  <si>
    <r>
      <t>    </t>
    </r>
    <r>
      <rPr>
        <sz val="9"/>
        <color indexed="8"/>
        <rFont val="Microsoft YaHei"/>
        <family val="2"/>
        <charset val="134"/>
      </rPr>
      <t>归入18064</t>
    </r>
  </si>
  <si>
    <t>病理学</t>
  </si>
  <si>
    <r>
      <t>    </t>
    </r>
    <r>
      <rPr>
        <sz val="9"/>
        <color indexed="8"/>
        <rFont val="Microsoft YaHei"/>
        <family val="2"/>
        <charset val="134"/>
      </rPr>
      <t>病理生物学；病理解剖学；病理生理学；免疫病理学；实验病理学；比较病理学；系统病理学；环境病理学；分子病理学；病理学其他学科</t>
    </r>
  </si>
  <si>
    <t>药理学</t>
  </si>
  <si>
    <r>
      <t>    </t>
    </r>
    <r>
      <rPr>
        <sz val="9"/>
        <color indexed="8"/>
        <rFont val="Microsoft YaHei"/>
        <family val="2"/>
        <charset val="134"/>
      </rPr>
      <t>基础药理学；临床药理学；生化药理学；分子药理学；免疫药理学；药理学其他学科</t>
    </r>
  </si>
  <si>
    <t>医学实验动物学</t>
  </si>
  <si>
    <r>
      <t>    </t>
    </r>
    <r>
      <rPr>
        <sz val="9"/>
        <color indexed="8"/>
        <rFont val="Microsoft YaHei"/>
        <family val="2"/>
        <charset val="134"/>
      </rPr>
      <t>归入19040</t>
    </r>
  </si>
  <si>
    <t>医学统计学</t>
  </si>
  <si>
    <t>基础医学其他学科</t>
  </si>
  <si>
    <t>临床医学</t>
  </si>
  <si>
    <t>临床诊断学</t>
  </si>
  <si>
    <r>
      <t>    </t>
    </r>
    <r>
      <rPr>
        <sz val="9"/>
        <color indexed="8"/>
        <rFont val="Microsoft YaHei"/>
        <family val="2"/>
        <charset val="134"/>
      </rPr>
      <t>症状诊断学；物理诊断学；机能诊断学；医学影像学（包括放射诊断学、同位素诊断学、超声诊断学等）；临床放射学；实验诊断学；临床诊断学其他学科</t>
    </r>
  </si>
  <si>
    <t>保健医学</t>
  </si>
  <si>
    <r>
      <t>    </t>
    </r>
    <r>
      <rPr>
        <sz val="9"/>
        <color indexed="8"/>
        <rFont val="Microsoft YaHei"/>
        <family val="2"/>
        <charset val="134"/>
      </rPr>
      <t>康复医学；运动医学（包括力学运动医学等）；老年医学（包括老年基础医学和老年临床医学）；保健医学其他学科</t>
    </r>
  </si>
  <si>
    <t>理疗学</t>
  </si>
  <si>
    <t>麻醉学</t>
  </si>
  <si>
    <r>
      <t>    </t>
    </r>
    <r>
      <rPr>
        <sz val="9"/>
        <color indexed="8"/>
        <rFont val="Microsoft YaHei"/>
        <family val="2"/>
        <charset val="134"/>
      </rPr>
      <t>麻醉生理学；麻醉药理学；麻醉应用解剖学；麻醉学其他学科</t>
    </r>
  </si>
  <si>
    <t>内科学</t>
  </si>
  <si>
    <r>
      <t>    </t>
    </r>
    <r>
      <rPr>
        <sz val="9"/>
        <color indexed="8"/>
        <rFont val="Microsoft YaHei"/>
        <family val="2"/>
        <charset val="134"/>
      </rPr>
      <t>心血管病学；呼吸病学；结核病学；消化病学（原名为“胃肠病学”）；血液病学；肾脏病学；内分泌病学与代谢病学（原名为“内分泌学”）；风湿病学与自体免疫病学；变态反应学；感染性疾病学；传染病学（代码原为33024）；内科学其他学科</t>
    </r>
  </si>
  <si>
    <t>外科学</t>
  </si>
  <si>
    <r>
      <t>    </t>
    </r>
    <r>
      <rPr>
        <sz val="9"/>
        <color indexed="8"/>
        <rFont val="Microsoft YaHei"/>
        <family val="2"/>
        <charset val="134"/>
      </rPr>
      <t>普通外科学；显微外科学；神经外科学；颅脑外科学；胸外科学；心血管外科学；泌尿外科学；骨外科学；烧伤外科学；整形外科学；器官移植外科学；实验外科学；小儿外科学（包括小儿普通外科学、小儿骨外科学、小儿胸外科学、小儿心血管外科学、小儿烧伤外科学、小儿整形外科学、小儿神经外科学、新生儿外科学等）；外科学其他学科</t>
    </r>
  </si>
  <si>
    <t>妇产科学</t>
  </si>
  <si>
    <r>
      <t>    </t>
    </r>
    <r>
      <rPr>
        <sz val="9"/>
        <color indexed="8"/>
        <rFont val="Microsoft YaHei"/>
        <family val="2"/>
        <charset val="134"/>
      </rPr>
      <t>妇科学；产科学；围产医学（亦称围生医学）；助产学；胎儿学；妇科产科手术学；妇产科学其他学科</t>
    </r>
  </si>
  <si>
    <t>儿科学</t>
  </si>
  <si>
    <r>
      <t>    </t>
    </r>
    <r>
      <rPr>
        <sz val="9"/>
        <color indexed="8"/>
        <rFont val="Microsoft YaHei"/>
        <family val="2"/>
        <charset val="134"/>
      </rPr>
      <t>小儿外科学（归入32027）；；小儿内科学；儿科学其他学科</t>
    </r>
  </si>
  <si>
    <t>眼科学</t>
  </si>
  <si>
    <t>耳鼻咽喉科学</t>
  </si>
  <si>
    <t>口腔医学</t>
  </si>
  <si>
    <r>
      <t>    </t>
    </r>
    <r>
      <rPr>
        <sz val="9"/>
        <color indexed="8"/>
        <rFont val="Microsoft YaHei"/>
        <family val="2"/>
        <charset val="134"/>
      </rPr>
      <t>口腔解剖生理学；口腔组织学与口腔病理学；口腔材料学；口腔影象诊断学；口腔内科学；口腔颌面外科学；口腔矫形学；口腔正畸学；口腔病预防学；口腔医学其他学科</t>
    </r>
  </si>
  <si>
    <t>皮肤病学</t>
  </si>
  <si>
    <t>性医学</t>
  </si>
  <si>
    <t>神经病学</t>
  </si>
  <si>
    <t>精神病学</t>
  </si>
  <si>
    <r>
      <t>    </t>
    </r>
    <r>
      <rPr>
        <sz val="9"/>
        <color indexed="8"/>
        <rFont val="Microsoft YaHei"/>
        <family val="2"/>
        <charset val="134"/>
      </rPr>
      <t>包括精神卫生及行为医学等</t>
    </r>
  </si>
  <si>
    <t>重症医学</t>
  </si>
  <si>
    <t>急诊医学</t>
  </si>
  <si>
    <t>核医学</t>
  </si>
  <si>
    <r>
      <t>    </t>
    </r>
    <r>
      <rPr>
        <sz val="9"/>
        <color indexed="8"/>
        <rFont val="Microsoft YaHei"/>
        <family val="2"/>
        <charset val="134"/>
      </rPr>
      <t>含放射治疗学</t>
    </r>
  </si>
  <si>
    <t>全科医学</t>
  </si>
  <si>
    <t>肿瘤学</t>
  </si>
  <si>
    <r>
      <t>    </t>
    </r>
    <r>
      <rPr>
        <sz val="9"/>
        <color indexed="8"/>
        <rFont val="Microsoft YaHei"/>
        <family val="2"/>
        <charset val="134"/>
      </rPr>
      <t>肿瘤免疫学；肿瘤病因学；肿瘤病理学；肿瘤诊断学；肿瘤治疗学；肿瘤预防学；实验肿瘤学；肿瘤学其他学科</t>
    </r>
  </si>
  <si>
    <t>护理学</t>
  </si>
  <si>
    <r>
      <t>    </t>
    </r>
    <r>
      <rPr>
        <sz val="9"/>
        <color indexed="8"/>
        <rFont val="Microsoft YaHei"/>
        <family val="2"/>
        <charset val="134"/>
      </rPr>
      <t>基础护理学；专科护理学；特殊护理学；护理心理学；护理伦理学；护理管理学；护理学其他学科</t>
    </r>
  </si>
  <si>
    <t>临床医学其他学科</t>
  </si>
  <si>
    <t>预防医学与公共卫生学</t>
  </si>
  <si>
    <r>
      <t>    </t>
    </r>
    <r>
      <rPr>
        <sz val="9"/>
        <color indexed="8"/>
        <rFont val="Microsoft YaHei"/>
        <family val="2"/>
        <charset val="134"/>
      </rPr>
      <t>原名为“预防医学与卫生学”</t>
    </r>
  </si>
  <si>
    <t>营养学</t>
  </si>
  <si>
    <t>毒理学</t>
  </si>
  <si>
    <t>消毒学</t>
  </si>
  <si>
    <t>流行病学</t>
  </si>
  <si>
    <t>媒介生物控制学</t>
  </si>
  <si>
    <t>环境医学</t>
  </si>
  <si>
    <r>
      <t>    </t>
    </r>
    <r>
      <rPr>
        <sz val="9"/>
        <color indexed="8"/>
        <rFont val="Microsoft YaHei"/>
        <family val="2"/>
        <charset val="134"/>
      </rPr>
      <t>亦为环境卫生学</t>
    </r>
  </si>
  <si>
    <t>职业病学</t>
  </si>
  <si>
    <t>地方病学</t>
  </si>
  <si>
    <t>热带医学</t>
  </si>
  <si>
    <t>社会医学</t>
  </si>
  <si>
    <t>卫生检验学</t>
  </si>
  <si>
    <t>食品卫生学</t>
  </si>
  <si>
    <t>儿少与学校卫生学</t>
  </si>
  <si>
    <r>
      <t>    </t>
    </r>
    <r>
      <rPr>
        <sz val="9"/>
        <color indexed="8"/>
        <rFont val="Microsoft YaHei"/>
        <family val="2"/>
        <charset val="134"/>
      </rPr>
      <t>原名为“儿少卫生学”</t>
    </r>
  </si>
  <si>
    <t>妇幼卫生学</t>
  </si>
  <si>
    <t>环境卫生学</t>
  </si>
  <si>
    <t>劳动卫生学</t>
  </si>
  <si>
    <t>放射卫生学</t>
  </si>
  <si>
    <t>卫生工程学</t>
  </si>
  <si>
    <t>卫生经济学</t>
  </si>
  <si>
    <t>卫生统计学</t>
  </si>
  <si>
    <r>
      <t>    </t>
    </r>
    <r>
      <rPr>
        <sz val="9"/>
        <color indexed="8"/>
        <rFont val="Microsoft YaHei"/>
        <family val="2"/>
        <charset val="134"/>
      </rPr>
      <t>从原91040中分离出来</t>
    </r>
  </si>
  <si>
    <t>计划生育学</t>
  </si>
  <si>
    <r>
      <t>    </t>
    </r>
    <r>
      <rPr>
        <sz val="9"/>
        <color indexed="8"/>
        <rFont val="Microsoft YaHei"/>
        <family val="2"/>
        <charset val="134"/>
      </rPr>
      <t>归入84071</t>
    </r>
  </si>
  <si>
    <t>优生学</t>
  </si>
  <si>
    <t>健康促进与健康教育学</t>
  </si>
  <si>
    <r>
      <t>    </t>
    </r>
    <r>
      <rPr>
        <sz val="9"/>
        <color indexed="8"/>
        <rFont val="Microsoft YaHei"/>
        <family val="2"/>
        <charset val="134"/>
      </rPr>
      <t>原名为“健康教育学”</t>
    </r>
  </si>
  <si>
    <t>卫生管理学</t>
  </si>
  <si>
    <r>
      <t>    </t>
    </r>
    <r>
      <rPr>
        <sz val="9"/>
        <color indexed="8"/>
        <rFont val="Microsoft YaHei"/>
        <family val="2"/>
        <charset val="134"/>
      </rPr>
      <t>卫生监督学；卫生政策学；卫生法学（归入82030）；卫生信息管理学；卫生管理学其他学科</t>
    </r>
  </si>
  <si>
    <t>预防医学与公共卫生学其他学科</t>
  </si>
  <si>
    <t>军事医学与特种医学</t>
  </si>
  <si>
    <t>军事医学</t>
  </si>
  <si>
    <r>
      <t>    </t>
    </r>
    <r>
      <rPr>
        <sz val="9"/>
        <color indexed="8"/>
        <rFont val="Microsoft YaHei"/>
        <family val="2"/>
        <charset val="134"/>
      </rPr>
      <t>野战外科学和创伤外科学（原名为“野战外科学”）；军队流行病学；军事环境医学；军队卫生学；军队卫生装备学；军事人机工效学；核武器医学防护学；化学武器医学防护学；生物武器医学防护学；激光与微波医学防护学；军事医学其他学科</t>
    </r>
  </si>
  <si>
    <t>特种医学</t>
  </si>
  <si>
    <r>
      <t>    </t>
    </r>
    <r>
      <rPr>
        <sz val="9"/>
        <color indexed="8"/>
        <rFont val="Microsoft YaHei"/>
        <family val="2"/>
        <charset val="134"/>
      </rPr>
      <t>航空航天医学；潜水医学；航海医学；法医学；高压氧医学；特种医学其他学科</t>
    </r>
  </si>
  <si>
    <t>军事医学与特种医学其他学科</t>
  </si>
  <si>
    <t>药学</t>
  </si>
  <si>
    <t>药物化学</t>
  </si>
  <si>
    <r>
      <t>    </t>
    </r>
    <r>
      <rPr>
        <sz val="9"/>
        <color indexed="8"/>
        <rFont val="Microsoft YaHei"/>
        <family val="2"/>
        <charset val="134"/>
      </rPr>
      <t>包括天然药物化学等</t>
    </r>
  </si>
  <si>
    <t>生物药物学</t>
  </si>
  <si>
    <t>微生物药物学</t>
  </si>
  <si>
    <t>放射性药物学</t>
  </si>
  <si>
    <t>药剂学</t>
  </si>
  <si>
    <t>药效学</t>
  </si>
  <si>
    <t>医药工程</t>
  </si>
  <si>
    <r>
      <t>    </t>
    </r>
    <r>
      <rPr>
        <sz val="9"/>
        <color indexed="8"/>
        <rFont val="Microsoft YaHei"/>
        <family val="2"/>
        <charset val="134"/>
      </rPr>
      <t>归入53064</t>
    </r>
  </si>
  <si>
    <t>药物管理学</t>
  </si>
  <si>
    <t>药物统计学</t>
  </si>
  <si>
    <t>药学其他学科</t>
  </si>
  <si>
    <t>中医学与中药学</t>
  </si>
  <si>
    <t>中医学</t>
  </si>
  <si>
    <r>
      <t>    </t>
    </r>
    <r>
      <rPr>
        <sz val="9"/>
        <color indexed="8"/>
        <rFont val="Microsoft YaHei"/>
        <family val="2"/>
        <charset val="134"/>
      </rPr>
      <t>中医基础理论（包括经络学等）；中医诊断学；中医内科学；中医外科学；中医骨伤科学；中医妇科学；中医儿科学；中医眼科学；中医耳鼻咽喉科学；中医口腔科学；中医老年病学；针灸学（包括针刺镇痛与麻醉等）；按摩推拿学；中医养生康复学（包括气功研究等）；中医护理学；中医食疗学；方剂学；中医文献学（包括难经、内经、伤寒论、金匮要略、腧穴学等）；中医学其他学科</t>
    </r>
  </si>
  <si>
    <t>民族医学</t>
  </si>
  <si>
    <r>
      <t>    </t>
    </r>
    <r>
      <rPr>
        <sz val="9"/>
        <color indexed="8"/>
        <rFont val="Microsoft YaHei"/>
        <family val="2"/>
        <charset val="134"/>
      </rPr>
      <t>藏医药学；蒙医药学；维吾尔医药学；民族草药学；民族医学其他学科</t>
    </r>
  </si>
  <si>
    <t>中西医结合医学</t>
  </si>
  <si>
    <r>
      <t>    </t>
    </r>
    <r>
      <rPr>
        <sz val="9"/>
        <color indexed="8"/>
        <rFont val="Microsoft YaHei"/>
        <family val="2"/>
        <charset val="134"/>
      </rPr>
      <t>中西医结合基础医学；中西医结合医学导论；中西医结合预防医学；中西医结合临床医学；中西医结合护理学；中西医结合康复医学；中西医结合养生保健医学；中西医结合医学其他学科</t>
    </r>
  </si>
  <si>
    <t>中药学</t>
  </si>
  <si>
    <r>
      <t>    </t>
    </r>
    <r>
      <rPr>
        <sz val="9"/>
        <color indexed="8"/>
        <rFont val="Microsoft YaHei"/>
        <family val="2"/>
        <charset val="134"/>
      </rPr>
      <t>中药化学；中药药理学；本草学；药用植物学；中药鉴定学；中药炮制学；中药药剂学；中药资源学；中药管理学；中药学其他学科</t>
    </r>
  </si>
  <si>
    <t>中医学与中药学其他学科</t>
  </si>
  <si>
    <t>工程数学</t>
  </si>
  <si>
    <t>工程控制论</t>
  </si>
  <si>
    <t>工程力学</t>
  </si>
  <si>
    <t>工程物理学</t>
  </si>
  <si>
    <t>工程水文学</t>
  </si>
  <si>
    <r>
      <t>    </t>
    </r>
    <r>
      <rPr>
        <sz val="9"/>
        <color indexed="8"/>
        <rFont val="Microsoft YaHei"/>
        <family val="2"/>
        <charset val="134"/>
      </rPr>
      <t>参见17055</t>
    </r>
  </si>
  <si>
    <t>工程仿生学</t>
  </si>
  <si>
    <r>
      <t>    </t>
    </r>
    <r>
      <rPr>
        <sz val="9"/>
        <color indexed="8"/>
        <rFont val="Microsoft YaHei"/>
        <family val="2"/>
        <charset val="134"/>
      </rPr>
      <t>参见18014</t>
    </r>
  </si>
  <si>
    <t>工程心理学</t>
  </si>
  <si>
    <t>标准科学技术</t>
  </si>
  <si>
    <r>
      <t>    </t>
    </r>
    <r>
      <rPr>
        <sz val="9"/>
        <color indexed="8"/>
        <rFont val="Microsoft YaHei"/>
        <family val="2"/>
        <charset val="134"/>
      </rPr>
      <t>又名标准学。标准原理与方法（包括标准原理、标准体系、标准一致性测试、标准统计方法、标准化认证与认可方法、标准规程与格式等方面的研究）；标准基础学（包括标准化发展史、标准经济学、术语标准化、信息分类编码标准化、图形符号标准化、标准物质研究、标准文献学等）；标准工程与应用（包括标准化机制与体制研究、标准管理学、质量控制与评价标准化、人类工效标准化等）；标准科学技术其他学科</t>
    </r>
  </si>
  <si>
    <t>计量学</t>
  </si>
  <si>
    <t>工程图学</t>
  </si>
  <si>
    <t>勘查技术</t>
  </si>
  <si>
    <t>工程通用技术</t>
  </si>
  <si>
    <r>
      <t>    </t>
    </r>
    <r>
      <rPr>
        <sz val="9"/>
        <color indexed="8"/>
        <rFont val="Microsoft YaHei"/>
        <family val="2"/>
        <charset val="134"/>
      </rPr>
      <t>密封技术；粉末技术；真空技术；薄膜技术；爆破技术；包装技术；照相技术；物料搬运技术；工程通用技术其他学科</t>
    </r>
  </si>
  <si>
    <t>工业工程学</t>
  </si>
  <si>
    <r>
      <t>    </t>
    </r>
    <r>
      <rPr>
        <sz val="9"/>
        <color indexed="8"/>
        <rFont val="Microsoft YaHei"/>
        <family val="2"/>
        <charset val="134"/>
      </rPr>
      <t>亦称工程系统工程</t>
    </r>
  </si>
  <si>
    <t>工程与技术科学基础学科其他学科</t>
  </si>
  <si>
    <t>控制科学与技术</t>
  </si>
  <si>
    <r>
      <t>    </t>
    </r>
    <r>
      <rPr>
        <sz val="9"/>
        <color indexed="8"/>
        <rFont val="Microsoft YaHei"/>
        <family val="2"/>
        <charset val="134"/>
      </rPr>
      <t>自动控制应用理论（包括线性、非线性、随机控制，最优控制、自适应控制系统、分布式控制系统、柔性控制系统等）；指挥与控制系统工程；控制系统仿真技术；导航制导与控制（包括惯性导航与惯性制导）；机电一体化技术；流体传动与控制（归入46045）；自动化仪器仪表与装置；机器人控制；自动化技术应用（具体应用入有关学科）；控制科学与技术其它学科</t>
    </r>
  </si>
  <si>
    <t>仿真科学技术</t>
  </si>
  <si>
    <r>
      <t>    </t>
    </r>
    <r>
      <rPr>
        <sz val="9"/>
        <color indexed="8"/>
        <rFont val="Microsoft YaHei"/>
        <family val="2"/>
        <charset val="134"/>
      </rPr>
      <t>仿真科学技术基础学科；仿真建模理论与技术；仿真系统理论与技术；控制系统仿真技术（归入41310）；仿真应用（具体应用入有关学科）；仿真科学技术其它学科</t>
    </r>
  </si>
  <si>
    <t>信息安全技术</t>
  </si>
  <si>
    <r>
      <t>    </t>
    </r>
    <r>
      <rPr>
        <sz val="9"/>
        <color indexed="8"/>
        <rFont val="Microsoft YaHei"/>
        <family val="2"/>
        <charset val="134"/>
      </rPr>
      <t>密码学；安全协议；系统安全；网络安全；软件安全；信息隐藏；安全测评；信息安全工程；信息安全其他学科</t>
    </r>
  </si>
  <si>
    <t>信息技术系统性应用</t>
  </si>
  <si>
    <r>
      <t>    </t>
    </r>
    <r>
      <rPr>
        <sz val="9"/>
        <color indexed="8"/>
        <rFont val="Microsoft YaHei"/>
        <family val="2"/>
        <charset val="134"/>
      </rPr>
      <t>地理信息系统；全球定位系统；海洋信息技术；信息技术系统性应用其他学科</t>
    </r>
  </si>
  <si>
    <t>信息与系统科学相关工程与技术其他学科</t>
  </si>
  <si>
    <t>物理学相关工程与技术</t>
  </si>
  <si>
    <r>
      <t>    </t>
    </r>
    <r>
      <rPr>
        <sz val="9"/>
        <color indexed="8"/>
        <rFont val="Microsoft YaHei"/>
        <family val="2"/>
        <charset val="134"/>
      </rPr>
      <t>同步辐射及实验技术；物理学相关工程与技术其他学科</t>
    </r>
  </si>
  <si>
    <t>光学工程</t>
  </si>
  <si>
    <t>海洋工程与技术</t>
  </si>
  <si>
    <r>
      <t>    </t>
    </r>
    <r>
      <rPr>
        <sz val="9"/>
        <color indexed="8"/>
        <rFont val="Microsoft YaHei"/>
        <family val="2"/>
        <charset val="134"/>
      </rPr>
      <t>代码原为57050，原名为“海洋工程”。包括海洋工程结构与施工；海底矿产开发；海水资源利用；海洋环境工程；海岸工程；近海工程；深海工程；海洋资源开发利用技术（包括海洋矿产资源、海水资源、海洋生物、海洋能开发技术等）；海洋观测预报技术（包括海洋水下技术、海洋观测技术、海洋遥感技术、海洋预报预测技术等）；海洋环境保护技术；海洋工程与技术其他学科</t>
    </r>
  </si>
  <si>
    <t>生物工程</t>
  </si>
  <si>
    <r>
      <t>    </t>
    </r>
    <r>
      <rPr>
        <sz val="9"/>
        <color indexed="8"/>
        <rFont val="Microsoft YaHei"/>
        <family val="2"/>
        <charset val="134"/>
      </rPr>
      <t>亦称生物技术。代码原为18071。包括基因工程（亦称遗传工程）；细胞工程；蛋白质工程；代谢工程；酶工程；发酵工程（亦称微生物工程）；生物传感技术；纳米生物分析技术；生物工程其他学科</t>
    </r>
  </si>
  <si>
    <t>农业工程</t>
  </si>
  <si>
    <r>
      <t>    </t>
    </r>
    <r>
      <rPr>
        <sz val="9"/>
        <color indexed="8"/>
        <rFont val="Microsoft YaHei"/>
        <family val="2"/>
        <charset val="134"/>
      </rPr>
      <t>代码原为21070。包括农业机械学（包括农业机械制造等）；农业机械化；农业电气化与自动化；农田水利（包括灌溉工程、排水工程等）；水土保持学（包括土壤侵蚀学、水土保持监测、水土保持生态学、水土保持工程、荒漠化防治等）；农田测量；农业环保工程；农业区划（含农业土地利用学）；农业系统工程；农业工程其他学科</t>
    </r>
  </si>
  <si>
    <t>生物医学工程学</t>
  </si>
  <si>
    <r>
      <t>    </t>
    </r>
    <r>
      <rPr>
        <sz val="9"/>
        <color indexed="8"/>
        <rFont val="Microsoft YaHei"/>
        <family val="2"/>
        <charset val="134"/>
      </rPr>
      <t>代码原为31061。包括生物医学电子学；临床工程学；康复工程学；生物医学测量学；人工器官与生物医学材料学；干细胞与组织工程学；医学成像技术；生物医学工程学其他学科</t>
    </r>
  </si>
  <si>
    <t>大地测量技术</t>
  </si>
  <si>
    <r>
      <t>    </t>
    </r>
    <r>
      <rPr>
        <sz val="9"/>
        <color indexed="8"/>
        <rFont val="Microsoft YaHei"/>
        <family val="2"/>
        <charset val="134"/>
      </rPr>
      <t>大地测量定位；重力测量；测量平差；大地测量技术其他学科</t>
    </r>
  </si>
  <si>
    <t>摄影测量与遥感技术</t>
  </si>
  <si>
    <r>
      <t>    </t>
    </r>
    <r>
      <rPr>
        <sz val="9"/>
        <color indexed="8"/>
        <rFont val="Microsoft YaHei"/>
        <family val="2"/>
        <charset val="134"/>
      </rPr>
      <t>地物波谱学；近景摄影测量；航空摄影测量；遥感信息工程；摄影测量与遥感技术其他学科</t>
    </r>
  </si>
  <si>
    <t>地图制图技术</t>
  </si>
  <si>
    <r>
      <t>    </t>
    </r>
    <r>
      <rPr>
        <sz val="9"/>
        <color indexed="8"/>
        <rFont val="Microsoft YaHei"/>
        <family val="2"/>
        <charset val="134"/>
      </rPr>
      <t>地图投影学；地图设计与编绘；图形图象复制技术；地图制图技术其他学科</t>
    </r>
  </si>
  <si>
    <t>工程测量技术</t>
  </si>
  <si>
    <r>
      <t>    </t>
    </r>
    <r>
      <rPr>
        <sz val="9"/>
        <color indexed="8"/>
        <rFont val="Microsoft YaHei"/>
        <family val="2"/>
        <charset val="134"/>
      </rPr>
      <t>地籍测量；精密工程测量；矿山测量（归入44015）；土木建筑工程测量（归入56020）；水利工程测量（归入57015）；工程测量技术其他学科</t>
    </r>
  </si>
  <si>
    <t>海洋测绘</t>
  </si>
  <si>
    <r>
      <t>    </t>
    </r>
    <r>
      <rPr>
        <sz val="9"/>
        <color indexed="8"/>
        <rFont val="Microsoft YaHei"/>
        <family val="2"/>
        <charset val="134"/>
      </rPr>
      <t>海洋大地测量；海洋重力测量；海洋磁力测量；海洋跃层测量；海洋声速测量；海道测量；海底地形测量；海图制图；海洋工程测量；海洋测绘其他学科</t>
    </r>
  </si>
  <si>
    <t>测绘仪器</t>
  </si>
  <si>
    <t>测绘科学技术其他学科</t>
  </si>
  <si>
    <t>材料科学基础学科</t>
  </si>
  <si>
    <r>
      <t>    </t>
    </r>
    <r>
      <rPr>
        <sz val="9"/>
        <color indexed="8"/>
        <rFont val="Microsoft YaHei"/>
        <family val="2"/>
        <charset val="134"/>
      </rPr>
      <t>材料力学；相图与相变（包括合金化等）；材料的组织、结构、缺陷与性能；计算材料学；金属学；陶瓷学；高分子材料学；材料科学基础学科其他学科</t>
    </r>
  </si>
  <si>
    <t>材料表面与界面</t>
  </si>
  <si>
    <r>
      <t>    </t>
    </r>
    <r>
      <rPr>
        <sz val="9"/>
        <color indexed="8"/>
        <rFont val="Microsoft YaHei"/>
        <family val="2"/>
        <charset val="134"/>
      </rPr>
      <t>包括表面优化技术</t>
    </r>
  </si>
  <si>
    <t>材料失效与保护</t>
  </si>
  <si>
    <r>
      <t>    </t>
    </r>
    <r>
      <rPr>
        <sz val="9"/>
        <color indexed="8"/>
        <rFont val="Microsoft YaHei"/>
        <family val="2"/>
        <charset val="134"/>
      </rPr>
      <t>包括材料腐蚀、磨损、老化、断裂及其控制等</t>
    </r>
  </si>
  <si>
    <t>材料检测与分析技术</t>
  </si>
  <si>
    <t>材料实验</t>
  </si>
  <si>
    <t>材料合成与加工工艺</t>
  </si>
  <si>
    <t>金属材料</t>
  </si>
  <si>
    <r>
      <t>    </t>
    </r>
    <r>
      <rPr>
        <sz val="9"/>
        <color indexed="8"/>
        <rFont val="Microsoft YaHei"/>
        <family val="2"/>
        <charset val="134"/>
      </rPr>
      <t>黑色金属及其合金；有色金属及其合金；非晶、微晶金属材料（包括准晶和纳米晶材料等）；低维金属材料（包括薄膜、纤维和零维金属材料等）；特种功能金属材料；金属材料其他学科</t>
    </r>
  </si>
  <si>
    <r>
      <t>    </t>
    </r>
    <r>
      <rPr>
        <sz val="9"/>
        <color indexed="8"/>
        <rFont val="Microsoft YaHei"/>
        <family val="2"/>
        <charset val="134"/>
      </rPr>
      <t>玻璃与非晶无机非金属材料（包括生物玻璃材料）；低维无机非金属材料（包括薄膜、纤维和零维非金属材料等）；人工晶体；陶瓷材料（包括陶瓷膜材料、多孔陶瓷材料、生物陶瓷材料、耐火材料等。原名为“无机陶瓷材料”）；特种功能无机非金属材料；无机非金属材料其他学科</t>
    </r>
  </si>
  <si>
    <t>有机高分子材料</t>
  </si>
  <si>
    <r>
      <t>    </t>
    </r>
    <r>
      <rPr>
        <sz val="9"/>
        <color indexed="8"/>
        <rFont val="Microsoft YaHei"/>
        <family val="2"/>
        <charset val="134"/>
      </rPr>
      <t>塑料、橡胶和纤维；功能高分子材料；高性能高分子材料；高分子液晶材料；有机高分子材料其他学科</t>
    </r>
  </si>
  <si>
    <t>复合材料</t>
  </si>
  <si>
    <r>
      <t>    </t>
    </r>
    <r>
      <rPr>
        <sz val="9"/>
        <color indexed="8"/>
        <rFont val="Microsoft YaHei"/>
        <family val="2"/>
        <charset val="134"/>
      </rPr>
      <t>金属基复合材料（包括多相复合材料等）；无机非金属基复合材料（包括无机多相复合材料等）；聚合物基复合材料（包括有机多相复合材料等）；有机-无机杂化复合材料（又名混杂复合材料）；生物复合材料；功能复合材料；复合材料其他学科</t>
    </r>
  </si>
  <si>
    <t>生物材料</t>
  </si>
  <si>
    <r>
      <t>    </t>
    </r>
    <r>
      <rPr>
        <sz val="9"/>
        <color indexed="8"/>
        <rFont val="Microsoft YaHei"/>
        <family val="2"/>
        <charset val="134"/>
      </rPr>
      <t>组织工程材料；医学工程材料；环境友好材料；生物材料其他学科</t>
    </r>
  </si>
  <si>
    <t>纳米材料</t>
  </si>
  <si>
    <r>
      <t>    </t>
    </r>
    <r>
      <rPr>
        <sz val="9"/>
        <color indexed="8"/>
        <rFont val="Microsoft YaHei"/>
        <family val="2"/>
        <charset val="134"/>
      </rPr>
      <t>包括纳米光电材料、纳米信息材料、纳米存储材料等</t>
    </r>
  </si>
  <si>
    <t>专用材料</t>
  </si>
  <si>
    <r>
      <t>    </t>
    </r>
    <r>
      <rPr>
        <sz val="9"/>
        <color indexed="8"/>
        <rFont val="Microsoft YaHei"/>
        <family val="2"/>
        <charset val="134"/>
      </rPr>
      <t>各专用材料入有关学科</t>
    </r>
  </si>
  <si>
    <t>材料科学其他学科</t>
  </si>
  <si>
    <t>矿山工程技术</t>
  </si>
  <si>
    <t>矿山地质学</t>
  </si>
  <si>
    <t>矿山测量</t>
  </si>
  <si>
    <t>矿山设计</t>
  </si>
  <si>
    <r>
      <t>    </t>
    </r>
    <r>
      <rPr>
        <sz val="9"/>
        <color indexed="8"/>
        <rFont val="Microsoft YaHei"/>
        <family val="2"/>
        <charset val="134"/>
      </rPr>
      <t>地下矿设计；露天矿设计；矿山设计其他学科</t>
    </r>
  </si>
  <si>
    <t>矿山地面工程</t>
  </si>
  <si>
    <t>井巷工程</t>
  </si>
  <si>
    <r>
      <t>    </t>
    </r>
    <r>
      <rPr>
        <sz val="9"/>
        <color indexed="8"/>
        <rFont val="Microsoft YaHei"/>
        <family val="2"/>
        <charset val="134"/>
      </rPr>
      <t>矿山压力工程；矿山支护工程；井巷工程其他学科</t>
    </r>
  </si>
  <si>
    <t>采矿工程</t>
  </si>
  <si>
    <r>
      <t>    </t>
    </r>
    <r>
      <rPr>
        <sz val="9"/>
        <color indexed="8"/>
        <rFont val="Microsoft YaHei"/>
        <family val="2"/>
        <charset val="134"/>
      </rPr>
      <t>煤矿开采；煤及油母页岩地下气化；金属矿开采；非金属矿开采；采矿工程其他学科</t>
    </r>
  </si>
  <si>
    <t>选矿工程</t>
  </si>
  <si>
    <r>
      <t>    </t>
    </r>
    <r>
      <rPr>
        <sz val="9"/>
        <color indexed="8"/>
        <rFont val="Microsoft YaHei"/>
        <family val="2"/>
        <charset val="134"/>
      </rPr>
      <t>选矿理论；选矿技术；矿石处理；选矿工程其他学科</t>
    </r>
  </si>
  <si>
    <t>钻井工程</t>
  </si>
  <si>
    <t>油气田井开发工程</t>
  </si>
  <si>
    <t>石油、天然气储存与运输工程</t>
  </si>
  <si>
    <t>矿山机械工程</t>
  </si>
  <si>
    <r>
      <t>    </t>
    </r>
    <r>
      <rPr>
        <sz val="9"/>
        <color indexed="8"/>
        <rFont val="Microsoft YaHei"/>
        <family val="2"/>
        <charset val="134"/>
      </rPr>
      <t>采矿机械；选矿机械；矿山运输机械；矿山机械工程其他学科</t>
    </r>
  </si>
  <si>
    <t>矿山电气工程</t>
  </si>
  <si>
    <t>采矿环境工程</t>
  </si>
  <si>
    <t>矿山安全</t>
  </si>
  <si>
    <t>矿山综合利用工程</t>
  </si>
  <si>
    <t>矿山工程技术其他学科</t>
  </si>
  <si>
    <t>冶金工程技术</t>
  </si>
  <si>
    <t>冶金物理化学</t>
  </si>
  <si>
    <t>冶金反应工程</t>
  </si>
  <si>
    <t>冶金原料与预处理</t>
  </si>
  <si>
    <t>冶金热能工程</t>
  </si>
  <si>
    <r>
      <t>    </t>
    </r>
    <r>
      <rPr>
        <sz val="9"/>
        <color indexed="8"/>
        <rFont val="Microsoft YaHei"/>
        <family val="2"/>
        <charset val="134"/>
      </rPr>
      <t>冶金燃料；燃烧理论；燃烧计算；冶金分析；冶金热能工程其他学科</t>
    </r>
  </si>
  <si>
    <t>冶金技术</t>
  </si>
  <si>
    <r>
      <t>    </t>
    </r>
    <r>
      <rPr>
        <sz val="9"/>
        <color indexed="8"/>
        <rFont val="Microsoft YaHei"/>
        <family val="2"/>
        <charset val="134"/>
      </rPr>
      <t>提炼冶金；粉末冶金；真空冶金；电磁冶金；原子能冶金；湿法冶金；纤维冶金；卤素冶金；微生物冶金；冶金技术其他学科</t>
    </r>
  </si>
  <si>
    <t>钢铁冶金</t>
  </si>
  <si>
    <r>
      <t>    </t>
    </r>
    <r>
      <rPr>
        <sz val="9"/>
        <color indexed="8"/>
        <rFont val="Microsoft YaHei"/>
        <family val="2"/>
        <charset val="134"/>
      </rPr>
      <t>炼铁；炼钢；铁合金冶炼；钢铁冶金其他学科</t>
    </r>
  </si>
  <si>
    <t>有色金属冶金</t>
  </si>
  <si>
    <t>轧制</t>
  </si>
  <si>
    <t>冶金机械及自动化</t>
  </si>
  <si>
    <t>冶金工程技术其他学科</t>
  </si>
  <si>
    <t>机械史</t>
  </si>
  <si>
    <t>机械学</t>
  </si>
  <si>
    <r>
      <t>    </t>
    </r>
    <r>
      <rPr>
        <sz val="9"/>
        <color indexed="8"/>
        <rFont val="Microsoft YaHei"/>
        <family val="2"/>
        <charset val="134"/>
      </rPr>
      <t>机械原理与机构学；机械动力学与振动；机械强度；机械摩擦、磨损及润滑；机械学其他学科</t>
    </r>
  </si>
  <si>
    <t>机械设计</t>
  </si>
  <si>
    <r>
      <t>    </t>
    </r>
    <r>
      <rPr>
        <sz val="9"/>
        <color indexed="8"/>
        <rFont val="Microsoft YaHei"/>
        <family val="2"/>
        <charset val="134"/>
      </rPr>
      <t>机械设计原理与方法；机械零件及传动；机械公差、配合与技术测量；机械制图；机械设计其他学科；计算机辅助设计（归入52060）</t>
    </r>
  </si>
  <si>
    <t>机械制造工艺与设备</t>
  </si>
  <si>
    <r>
      <t>    </t>
    </r>
    <r>
      <rPr>
        <sz val="9"/>
        <color indexed="8"/>
        <rFont val="Microsoft YaHei"/>
        <family val="2"/>
        <charset val="134"/>
      </rPr>
      <t>铸造工艺与设备；焊接工艺与设备（包括连接工艺与设备）；塑性加工工艺与设备；热处理工艺与设备；切削加工工艺；特种加工工艺；机器装配工艺；非金属加工工艺；机械制造工艺与设备其他学科</t>
    </r>
  </si>
  <si>
    <t>刀具技术</t>
  </si>
  <si>
    <r>
      <t>    </t>
    </r>
    <r>
      <rPr>
        <sz val="9"/>
        <color indexed="8"/>
        <rFont val="Microsoft YaHei"/>
        <family val="2"/>
        <charset val="134"/>
      </rPr>
      <t>切削理论；切削刀具；磨削工具；刀具技术其他学科</t>
    </r>
  </si>
  <si>
    <t>机床技术</t>
  </si>
  <si>
    <r>
      <t>    </t>
    </r>
    <r>
      <rPr>
        <sz val="9"/>
        <color indexed="8"/>
        <rFont val="Microsoft YaHei"/>
        <family val="2"/>
        <charset val="134"/>
      </rPr>
      <t>机床基础理论；金属切削机床；数字控制机床；特种加工机床；机床技术其他学科</t>
    </r>
  </si>
  <si>
    <t>流体传动与控制</t>
  </si>
  <si>
    <r>
      <t>    </t>
    </r>
    <r>
      <rPr>
        <sz val="9"/>
        <color indexed="8"/>
        <rFont val="Microsoft YaHei"/>
        <family val="2"/>
        <charset val="134"/>
      </rPr>
      <t>包括气动液压控制技术等</t>
    </r>
  </si>
  <si>
    <t>机械制造自动化</t>
  </si>
  <si>
    <r>
      <t>    </t>
    </r>
    <r>
      <rPr>
        <sz val="9"/>
        <color indexed="8"/>
        <rFont val="Microsoft YaHei"/>
        <family val="2"/>
        <charset val="134"/>
      </rPr>
      <t>成组技术；数控技术；机器人技术（包括工业机器人、智能机器人、服务机器人）；计算机辅助制造；机械制造自动化其他学科</t>
    </r>
  </si>
  <si>
    <r>
      <t>    </t>
    </r>
    <r>
      <rPr>
        <sz val="9"/>
        <color indexed="8"/>
        <rFont val="Microsoft YaHei"/>
        <family val="2"/>
        <charset val="134"/>
      </rPr>
      <t>工程热力学；工程传热、传质学；燃烧学；多相流动；微尺度热物理学；工程热物理其他学科</t>
    </r>
  </si>
  <si>
    <t>热工学</t>
  </si>
  <si>
    <r>
      <t>    </t>
    </r>
    <r>
      <rPr>
        <sz val="9"/>
        <color indexed="8"/>
        <rFont val="Microsoft YaHei"/>
        <family val="2"/>
        <charset val="134"/>
      </rPr>
      <t>热工测量与仪器仪表；供热工程；工业锅炉；热工学其他学科</t>
    </r>
  </si>
  <si>
    <t>动力机械工程</t>
  </si>
  <si>
    <r>
      <t>    </t>
    </r>
    <r>
      <rPr>
        <sz val="9"/>
        <color indexed="8"/>
        <rFont val="Microsoft YaHei"/>
        <family val="2"/>
        <charset val="134"/>
      </rPr>
      <t>蒸汽工程（包括锅炉、蒸汽机、汽轮机等）；内燃机工程（包括汽油机、柴油机、气体燃料发动机等）；流体机械及流体动力工程；喷气推进机与涡轮机械；微动力工程；动力机械工程其他学科</t>
    </r>
  </si>
  <si>
    <t>制冷与低温工程</t>
  </si>
  <si>
    <r>
      <t>    </t>
    </r>
    <r>
      <rPr>
        <sz val="9"/>
        <color indexed="8"/>
        <rFont val="Microsoft YaHei"/>
        <family val="2"/>
        <charset val="134"/>
      </rPr>
      <t>从原47020中分离出来。包括制冷工程；低温工程；热泵与空调；制冷与低温工程其他学科</t>
    </r>
  </si>
  <si>
    <t>电气工程</t>
  </si>
  <si>
    <r>
      <t>    </t>
    </r>
    <r>
      <rPr>
        <sz val="9"/>
        <color indexed="8"/>
        <rFont val="Microsoft YaHei"/>
        <family val="2"/>
        <charset val="134"/>
      </rPr>
      <t>电工学；电路理论；电磁场理论（归入14015）；电磁测量技术及其仪器（原名为“电气测量技术及其仪器仪表”）；电工材料；电机学；电源技术；电器学；电力电子技术；高电压工程；绝缘技术；电热与高频技术；超导电工技术；发电工程（包括水力、热力、风力、磁流体发电工程等）；输配电工程；电力系统及其自动化；电力拖动及其自动化；用电技术（包括节电技术）；电加工技术（亦可称作微细加工技术）；脉冲功率技术；放电理论与发电等离子体技术；电磁环境与电磁兼容；生物与医学电工技术；可再生能源发电技术；分布式电力技术；电气化交通技术；强磁场技术；电气工程其他学科</t>
    </r>
  </si>
  <si>
    <t>动力与电气工程其他学科</t>
  </si>
  <si>
    <t>能源科学技术</t>
  </si>
  <si>
    <t>能源化学</t>
  </si>
  <si>
    <t>能源地理学</t>
  </si>
  <si>
    <t>能源计算与测量</t>
  </si>
  <si>
    <t>储能技术</t>
  </si>
  <si>
    <t>节能技术</t>
  </si>
  <si>
    <r>
      <t>    </t>
    </r>
    <r>
      <rPr>
        <sz val="9"/>
        <color indexed="8"/>
        <rFont val="Microsoft YaHei"/>
        <family val="2"/>
        <charset val="134"/>
      </rPr>
      <t>包括工业节能、生活节能、建筑节能等</t>
    </r>
  </si>
  <si>
    <t>一次能源</t>
  </si>
  <si>
    <r>
      <t>    </t>
    </r>
    <r>
      <rPr>
        <sz val="9"/>
        <color indexed="8"/>
        <rFont val="Microsoft YaHei"/>
        <family val="2"/>
        <charset val="134"/>
      </rPr>
      <t>煤炭能；石油、天然气能；水能（包括海洋能等）；风能；地热能；生物能；太阳能；生活固体废弃物能（即城市生活垃圾能源）；核能；天然气水合物能；一次能源其他学科</t>
    </r>
  </si>
  <si>
    <t>二次能源</t>
  </si>
  <si>
    <r>
      <t>    </t>
    </r>
    <r>
      <rPr>
        <sz val="9"/>
        <color indexed="8"/>
        <rFont val="Microsoft YaHei"/>
        <family val="2"/>
        <charset val="134"/>
      </rPr>
      <t>煤气能；电能；蒸汽能；沼气能；氢能；激光能；二次能源其他学科</t>
    </r>
  </si>
  <si>
    <t>能源系统工程</t>
  </si>
  <si>
    <t>能源经济学</t>
  </si>
  <si>
    <r>
      <t>    </t>
    </r>
    <r>
      <rPr>
        <sz val="9"/>
        <color indexed="8"/>
        <rFont val="Microsoft YaHei"/>
        <family val="2"/>
        <charset val="134"/>
      </rPr>
      <t>归入79049</t>
    </r>
  </si>
  <si>
    <t>能源科学技术其他学科</t>
  </si>
  <si>
    <t>核科学技术</t>
  </si>
  <si>
    <t>辐射物理与技术</t>
  </si>
  <si>
    <t>核探测技术与核电子学</t>
  </si>
  <si>
    <t>放射性计量学</t>
  </si>
  <si>
    <t>核仪器、仪表</t>
  </si>
  <si>
    <t>核材料与工艺技术</t>
  </si>
  <si>
    <r>
      <t>    </t>
    </r>
    <r>
      <rPr>
        <sz val="9"/>
        <color indexed="8"/>
        <rFont val="Microsoft YaHei"/>
        <family val="2"/>
        <charset val="134"/>
      </rPr>
      <t>核燃料与工艺技术；核材料与工艺技术其他学科</t>
    </r>
  </si>
  <si>
    <t>粒子加速器</t>
  </si>
  <si>
    <r>
      <t>    </t>
    </r>
    <r>
      <rPr>
        <sz val="9"/>
        <color indexed="8"/>
        <rFont val="Microsoft YaHei"/>
        <family val="2"/>
        <charset val="134"/>
      </rPr>
      <t>粒子加速器物理学（归入14070）；粒子加速器工程技术（原名为“粒子加速器工艺”）；粒子加速器应用；粒子加速器其他学科</t>
    </r>
  </si>
  <si>
    <t>裂变堆工程技术</t>
  </si>
  <si>
    <r>
      <t>    </t>
    </r>
    <r>
      <rPr>
        <sz val="9"/>
        <color indexed="8"/>
        <rFont val="Microsoft YaHei"/>
        <family val="2"/>
        <charset val="134"/>
      </rPr>
      <t>裂变堆物理；裂变堆热工与水力；裂变堆控制；裂变堆结构；裂变堆屏蔽与防护；裂变堆建造技术；裂变堆工程技术其他学科</t>
    </r>
  </si>
  <si>
    <t>核聚变工程技术</t>
  </si>
  <si>
    <r>
      <t>    </t>
    </r>
    <r>
      <rPr>
        <sz val="9"/>
        <color indexed="8"/>
        <rFont val="Microsoft YaHei"/>
        <family val="2"/>
        <charset val="134"/>
      </rPr>
      <t>磁约束聚变技术；惯性约束聚变技术；聚变堆工程；聚变裂变混合堆工程；核聚变工程技术其他学科</t>
    </r>
  </si>
  <si>
    <t>核动力工程技术</t>
  </si>
  <si>
    <r>
      <t>    </t>
    </r>
    <r>
      <rPr>
        <sz val="9"/>
        <color indexed="8"/>
        <rFont val="Microsoft YaHei"/>
        <family val="2"/>
        <charset val="134"/>
      </rPr>
      <t>舰船核动力；空间核动力；核电站；核动力运行技术；核动力工程技术其他学科</t>
    </r>
  </si>
  <si>
    <t>同位素技术</t>
  </si>
  <si>
    <r>
      <t>    </t>
    </r>
    <r>
      <rPr>
        <sz val="9"/>
        <color indexed="8"/>
        <rFont val="Microsoft YaHei"/>
        <family val="2"/>
        <charset val="134"/>
      </rPr>
      <t>同位素分离技术；同位素制备技术；同位素应用技术；同位素技术其他学科</t>
    </r>
  </si>
  <si>
    <t>核爆炸工程</t>
  </si>
  <si>
    <t>核安全</t>
  </si>
  <si>
    <r>
      <t>    </t>
    </r>
    <r>
      <rPr>
        <sz val="9"/>
        <color indexed="8"/>
        <rFont val="Microsoft YaHei"/>
        <family val="2"/>
        <charset val="134"/>
      </rPr>
      <t>包括核电站安全</t>
    </r>
  </si>
  <si>
    <t>乏燃料后处理技术</t>
  </si>
  <si>
    <t>辐射防护技术</t>
  </si>
  <si>
    <t>核设施退役技术</t>
  </si>
  <si>
    <t>放射性三废处理、处置技术</t>
  </si>
  <si>
    <t>核科学技术其他学科</t>
  </si>
  <si>
    <r>
      <t>    </t>
    </r>
    <r>
      <rPr>
        <sz val="9"/>
        <color indexed="8"/>
        <rFont val="Microsoft YaHei"/>
        <family val="2"/>
        <charset val="134"/>
      </rPr>
      <t>原名为“电子、通信与自动控制技术”</t>
    </r>
  </si>
  <si>
    <t>电子技术</t>
  </si>
  <si>
    <r>
      <t>    </t>
    </r>
    <r>
      <rPr>
        <sz val="9"/>
        <color indexed="8"/>
        <rFont val="Microsoft YaHei"/>
        <family val="2"/>
        <charset val="134"/>
      </rPr>
      <t>电子电路；天线电波传播；无线电技术；微波技术；敏感电子学；微电子学；仿真技术；超导电子技术；电子元件与器件技术；电子束、离子束技术；红外与夜视技术；电子技术其他学科</t>
    </r>
  </si>
  <si>
    <t>光电子学与激光技术</t>
  </si>
  <si>
    <t>半导体技术</t>
  </si>
  <si>
    <r>
      <t>    </t>
    </r>
    <r>
      <rPr>
        <sz val="9"/>
        <color indexed="8"/>
        <rFont val="Microsoft YaHei"/>
        <family val="2"/>
        <charset val="134"/>
      </rPr>
      <t>半导体测试技术；半导体材料；半导体器件与技术；传感器技术（归入53510）；集成电路技术；半导体加工技术；半导体技术其他学科</t>
    </r>
  </si>
  <si>
    <t>信息处理技术</t>
  </si>
  <si>
    <r>
      <t>    </t>
    </r>
    <r>
      <rPr>
        <sz val="9"/>
        <color indexed="8"/>
        <rFont val="Microsoft YaHei"/>
        <family val="2"/>
        <charset val="134"/>
      </rPr>
      <t>信号检测；参数估计；数据处理；语音处理；图象处理；信息处理技术其他学科</t>
    </r>
  </si>
  <si>
    <t>通信技术</t>
  </si>
  <si>
    <r>
      <t>    </t>
    </r>
    <r>
      <rPr>
        <sz val="9"/>
        <color indexed="8"/>
        <rFont val="Microsoft YaHei"/>
        <family val="2"/>
        <charset val="134"/>
      </rPr>
      <t>有线通信技术；无线通信技术（包括微波通信、卫星通信、激光通信技术等）；光纤通信技术；通信传输技术；通信网络技术；通信终端技术；电信；邮政；邮电通信管理工程；通信技术其他学科</t>
    </r>
  </si>
  <si>
    <t>广播与电视工程技术</t>
  </si>
  <si>
    <t>雷达工程</t>
  </si>
  <si>
    <t>电子与通信技术其他学科</t>
  </si>
  <si>
    <r>
      <t>    </t>
    </r>
    <r>
      <rPr>
        <sz val="9"/>
        <color indexed="8"/>
        <rFont val="Microsoft YaHei"/>
        <family val="2"/>
        <charset val="134"/>
      </rPr>
      <t>原名为“电子、通信与自动控制技术其他学科”</t>
    </r>
  </si>
  <si>
    <t>计算机科学技术基础学科</t>
  </si>
  <si>
    <r>
      <t>    </t>
    </r>
    <r>
      <rPr>
        <sz val="9"/>
        <color indexed="8"/>
        <rFont val="Microsoft YaHei"/>
        <family val="2"/>
        <charset val="134"/>
      </rPr>
      <t>自动机理论；可计算性理论；计算机可靠性理论；算法理论；数据结构；数据安全与计算机安全；计算机科学技术基础学科其他学科</t>
    </r>
  </si>
  <si>
    <t>人工智能</t>
  </si>
  <si>
    <r>
      <t>    </t>
    </r>
    <r>
      <rPr>
        <sz val="9"/>
        <color indexed="8"/>
        <rFont val="Microsoft YaHei"/>
        <family val="2"/>
        <charset val="134"/>
      </rPr>
      <t>人工智能理论；自然语言处理；机器翻译；模式识别；计算机感知；计算机神经网络；知识工程（包括专家系统）；人工智能其他学科</t>
    </r>
  </si>
  <si>
    <t>计算机系统结构</t>
  </si>
  <si>
    <r>
      <t>    </t>
    </r>
    <r>
      <rPr>
        <sz val="9"/>
        <color indexed="8"/>
        <rFont val="Microsoft YaHei"/>
        <family val="2"/>
        <charset val="134"/>
      </rPr>
      <t>计算机系统设计；并行处理；分布式处理系统；计算机网络；计算机运行测试与性能评价；计算机系统结构其他学科</t>
    </r>
  </si>
  <si>
    <t>计算机软件</t>
  </si>
  <si>
    <r>
      <t>    </t>
    </r>
    <r>
      <rPr>
        <sz val="9"/>
        <color indexed="8"/>
        <rFont val="Microsoft YaHei"/>
        <family val="2"/>
        <charset val="134"/>
      </rPr>
      <t>软件理论；操作系统与操作环境；程序设计及其语言；编译系统；数据库；软件开发环境与开发技术；软件工程；计算机软件其他学科</t>
    </r>
  </si>
  <si>
    <t>计算机工程</t>
  </si>
  <si>
    <r>
      <t>    </t>
    </r>
    <r>
      <rPr>
        <sz val="9"/>
        <color indexed="8"/>
        <rFont val="Microsoft YaHei"/>
        <family val="2"/>
        <charset val="134"/>
      </rPr>
      <t>计算机元器件；计算机处理器技术；计算机存储技术；计算机外围设备；计算机制造与检测；计算机高密度组装技术；计算机工程其他学科</t>
    </r>
  </si>
  <si>
    <t>计算机应用</t>
  </si>
  <si>
    <r>
      <t>    </t>
    </r>
    <r>
      <rPr>
        <sz val="9"/>
        <color indexed="8"/>
        <rFont val="Microsoft YaHei"/>
        <family val="2"/>
        <charset val="134"/>
      </rPr>
      <t>具体应用入有关学科。包括中国语言文字信息处理（包括汉字信息处理）；计算机仿真；计算机图形学；计算机图象处理；计算机辅助设计；计算机过程控制；计算机信息管理系统；计算机决策支持系统；计算机应用其他学科</t>
    </r>
  </si>
  <si>
    <t>计算机科学技术其他学科</t>
  </si>
  <si>
    <t>化学工程</t>
  </si>
  <si>
    <t>化学工程基础学科</t>
  </si>
  <si>
    <r>
      <t>    </t>
    </r>
    <r>
      <rPr>
        <sz val="9"/>
        <color indexed="8"/>
        <rFont val="Microsoft YaHei"/>
        <family val="2"/>
        <charset val="134"/>
      </rPr>
      <t>化工热力学；化工流体力学；化工流变学；颗粒学；化学工程基础学科其他学科</t>
    </r>
  </si>
  <si>
    <t>化工测量技术与仪器仪表</t>
  </si>
  <si>
    <t>化工传递过程</t>
  </si>
  <si>
    <t>化学分离工程</t>
  </si>
  <si>
    <r>
      <t>    </t>
    </r>
    <r>
      <rPr>
        <sz val="9"/>
        <color indexed="8"/>
        <rFont val="Microsoft YaHei"/>
        <family val="2"/>
        <charset val="134"/>
      </rPr>
      <t>蒸馏；吸收；萃取；吸附与离子交换；膜分离；蒸发与结晶；干燥；化学分离工程其他学科</t>
    </r>
  </si>
  <si>
    <t>化学反应工程</t>
  </si>
  <si>
    <r>
      <t>    </t>
    </r>
    <r>
      <rPr>
        <sz val="9"/>
        <color indexed="8"/>
        <rFont val="Microsoft YaHei"/>
        <family val="2"/>
        <charset val="134"/>
      </rPr>
      <t>催化反应工程；催化剂工程；固定床反应工程；多相流反应工程；生化反应工程；聚合化学反应工程；电化学反应工程；化学反应工程其他学科</t>
    </r>
  </si>
  <si>
    <t>化工系统工程</t>
  </si>
  <si>
    <r>
      <t>    </t>
    </r>
    <r>
      <rPr>
        <sz val="9"/>
        <color indexed="8"/>
        <rFont val="Microsoft YaHei"/>
        <family val="2"/>
        <charset val="134"/>
      </rPr>
      <t>化工过程动态学；化工过程控制与模拟；化工系统优化；化工系统工程其他学科</t>
    </r>
  </si>
  <si>
    <t>化工机械与设备</t>
  </si>
  <si>
    <t>无机化学工程</t>
  </si>
  <si>
    <r>
      <t>    </t>
    </r>
    <r>
      <rPr>
        <sz val="9"/>
        <color indexed="8"/>
        <rFont val="Microsoft YaHei"/>
        <family val="2"/>
        <charset val="134"/>
      </rPr>
      <t>酸碱盐工程技术；硅酸盐工程技术；放射化工；化肥工程技术；化学冶金；无机化学工程其他学科</t>
    </r>
  </si>
  <si>
    <t>有机化学工程</t>
  </si>
  <si>
    <t>电化学工程</t>
  </si>
  <si>
    <r>
      <t>    </t>
    </r>
    <r>
      <rPr>
        <sz val="9"/>
        <color indexed="8"/>
        <rFont val="Microsoft YaHei"/>
        <family val="2"/>
        <charset val="134"/>
      </rPr>
      <t>电解；电镀；电池；腐蚀与防腐化学；电化学工程其他学科</t>
    </r>
  </si>
  <si>
    <t>高聚物工程</t>
  </si>
  <si>
    <t>煤化学工程</t>
  </si>
  <si>
    <t>石油化学工程</t>
  </si>
  <si>
    <t>天然气化学工程</t>
  </si>
  <si>
    <t>精细化学工程</t>
  </si>
  <si>
    <r>
      <t>    </t>
    </r>
    <r>
      <rPr>
        <sz val="9"/>
        <color indexed="8"/>
        <rFont val="Microsoft YaHei"/>
        <family val="2"/>
        <charset val="134"/>
      </rPr>
      <t>表面活性剂；香料学；化妆品学；染料；颜料与涂料学；粘合剂（亦称胶粘剂）；精细化学工程其他学科</t>
    </r>
  </si>
  <si>
    <t>造纸技术</t>
  </si>
  <si>
    <t>毛皮与制革工程</t>
  </si>
  <si>
    <t>制药工程</t>
  </si>
  <si>
    <r>
      <t>    </t>
    </r>
    <r>
      <rPr>
        <sz val="9"/>
        <color indexed="8"/>
        <rFont val="Microsoft YaHei"/>
        <family val="2"/>
        <charset val="134"/>
      </rPr>
      <t>医药工程；农药工程；兽药工程；制药工程其他学科</t>
    </r>
  </si>
  <si>
    <t>生物化学工程</t>
  </si>
  <si>
    <t>化学工程其他学科</t>
  </si>
  <si>
    <t>产品应用相关工程与技术</t>
  </si>
  <si>
    <t>仪器仪表技术</t>
  </si>
  <si>
    <r>
      <t>    </t>
    </r>
    <r>
      <rPr>
        <sz val="9"/>
        <color indexed="8"/>
        <rFont val="Microsoft YaHei"/>
        <family val="2"/>
        <charset val="134"/>
      </rPr>
      <t>代码原为46040。包括仪器仪表基础理论；仪器仪表材料；传感器技术；精密仪器制造；测试计量仪器；光学技术与仪器；天文仪器；地球科学仪器；大气仪器仪表；仪器仪表技术其他学科</t>
    </r>
  </si>
  <si>
    <t>兵器科学与技术</t>
  </si>
  <si>
    <r>
      <t>    </t>
    </r>
    <r>
      <rPr>
        <sz val="9"/>
        <color indexed="8"/>
        <rFont val="Microsoft YaHei"/>
        <family val="2"/>
        <charset val="134"/>
      </rPr>
      <t>兵器科学与技术基础学科；兵器系统与运用工程；兵器结构、动力、传动与平台技术；弹道学（含发射、推进与毁伤）；兵器识别、导引与控制技术；军用光学与光电子技术；军事信息工程与信息对抗技术；含能材料技术；兵器制造技术；兵器材料科学与工程；兵器测试与实验技术；兵器科学与技术其他学科</t>
    </r>
  </si>
  <si>
    <t>产品应用专用性技术</t>
  </si>
  <si>
    <r>
      <t>   </t>
    </r>
    <r>
      <rPr>
        <sz val="9"/>
        <color indexed="8"/>
        <rFont val="Microsoft YaHei"/>
        <family val="2"/>
        <charset val="134"/>
      </rPr>
      <t>包括印刷、复制技术；产品应用专用性技术其他学科</t>
    </r>
  </si>
  <si>
    <t>产品应用相关工程与技术其他学科</t>
  </si>
  <si>
    <t>纺织科学技术</t>
  </si>
  <si>
    <t>纺织科学技术基础学科</t>
  </si>
  <si>
    <r>
      <t>    </t>
    </r>
    <r>
      <rPr>
        <sz val="9"/>
        <color indexed="8"/>
        <rFont val="Microsoft YaHei"/>
        <family val="2"/>
        <charset val="134"/>
      </rPr>
      <t>纺织化学；纺织美学与色彩学；纺织科学技术基础学科其他学科</t>
    </r>
  </si>
  <si>
    <t>纺织材料</t>
  </si>
  <si>
    <t>纤维制造技术</t>
  </si>
  <si>
    <t>纺织技术</t>
  </si>
  <si>
    <r>
      <t>    </t>
    </r>
    <r>
      <rPr>
        <sz val="9"/>
        <color indexed="8"/>
        <rFont val="Microsoft YaHei"/>
        <family val="2"/>
        <charset val="134"/>
      </rPr>
      <t>纺织品结构与设计；棉纺学；棉织学；麻纺织；毛纺织；丝纺织；化学纤维纺织；新型纺纱、无纺布与特种织物；针织；纺织技术其他学科</t>
    </r>
  </si>
  <si>
    <t>染整技术</t>
  </si>
  <si>
    <r>
      <t>    </t>
    </r>
    <r>
      <rPr>
        <sz val="9"/>
        <color indexed="8"/>
        <rFont val="Microsoft YaHei"/>
        <family val="2"/>
        <charset val="134"/>
      </rPr>
      <t>染炼技术；印花技术；染色技术；整理技术；染整技术其他学科</t>
    </r>
  </si>
  <si>
    <t>服装技术</t>
  </si>
  <si>
    <r>
      <t>    </t>
    </r>
    <r>
      <rPr>
        <sz val="9"/>
        <color indexed="8"/>
        <rFont val="Microsoft YaHei"/>
        <family val="2"/>
        <charset val="134"/>
      </rPr>
      <t>服装设计；服装加工；服装技术其他学科</t>
    </r>
  </si>
  <si>
    <t>纺织机械与设备</t>
  </si>
  <si>
    <r>
      <t>    </t>
    </r>
    <r>
      <rPr>
        <sz val="9"/>
        <color indexed="8"/>
        <rFont val="Microsoft YaHei"/>
        <family val="2"/>
        <charset val="134"/>
      </rPr>
      <t>纺织器材设计与制造；纺织机械设计与制造；纺织机械与设备其他学科</t>
    </r>
  </si>
  <si>
    <t>纺织科学技术其他学科</t>
  </si>
  <si>
    <t>食品科学技术</t>
  </si>
  <si>
    <t>食品科学技术基础学科</t>
  </si>
  <si>
    <r>
      <t>    </t>
    </r>
    <r>
      <rPr>
        <sz val="9"/>
        <color indexed="8"/>
        <rFont val="Microsoft YaHei"/>
        <family val="2"/>
        <charset val="134"/>
      </rPr>
      <t>食品化学（原名为“食品生物化学”）；食品营养学；食品检验学；食品微生物学；食品生物技术；谷物化学；油脂化学；食品科学技术基础学科其他学科</t>
    </r>
  </si>
  <si>
    <t>食品加工技术</t>
  </si>
  <si>
    <r>
      <t>    </t>
    </r>
    <r>
      <rPr>
        <sz val="9"/>
        <color indexed="8"/>
        <rFont val="Microsoft YaHei"/>
        <family val="2"/>
        <charset val="134"/>
      </rPr>
      <t>食用油脂加工技术；制糖技术；肉加工技术；乳加工技术；蛋加工技术；水果、蔬菜加工技术（参见21045）；食品发酵与酿造技术；烘焙食品加工技术（原名为“食品焙烤加工技术”）；调味品加工技术（包括食盐加工技术等）；食品添加剂技术；饮料冷食制造技术；罐头技术；米面制品加工技术（包括其他粮食加工技术）；植物蛋白加工技术；食品加工技术其他学科</t>
    </r>
  </si>
  <si>
    <t>食品包装与储藏</t>
  </si>
  <si>
    <t>食品机械</t>
  </si>
  <si>
    <t>食品加工的副产品加工与利用</t>
  </si>
  <si>
    <t>食品工业企业管理学</t>
  </si>
  <si>
    <t>食品工程与粮油工程</t>
  </si>
  <si>
    <r>
      <t>    </t>
    </r>
    <r>
      <rPr>
        <sz val="9"/>
        <color indexed="8"/>
        <rFont val="Microsoft YaHei"/>
        <family val="2"/>
        <charset val="134"/>
      </rPr>
      <t>食品工程；粮油工程</t>
    </r>
  </si>
  <si>
    <t>食品科学技术其他学科</t>
  </si>
  <si>
    <t>建筑史</t>
  </si>
  <si>
    <t>土木建筑工程基础学科</t>
  </si>
  <si>
    <r>
      <t>    </t>
    </r>
    <r>
      <rPr>
        <sz val="9"/>
        <color indexed="8"/>
        <rFont val="Microsoft YaHei"/>
        <family val="2"/>
        <charset val="134"/>
      </rPr>
      <t>工程数学（归入41010）；工程力学（归入41020）；建筑光学；建筑声学；建筑气象学；土木建筑工程基础学科其他学科</t>
    </r>
  </si>
  <si>
    <t>土木建筑工程测量</t>
  </si>
  <si>
    <t>建筑材料</t>
  </si>
  <si>
    <r>
      <t>    </t>
    </r>
    <r>
      <rPr>
        <sz val="9"/>
        <color indexed="8"/>
        <rFont val="Microsoft YaHei"/>
        <family val="2"/>
        <charset val="134"/>
      </rPr>
      <t>金属建筑材料；非金属建筑材料；复合建筑材料；特种建筑材料（包括隔音、防水、防火、绝热、耐震、防蚀、装修材料等）；建筑材料其他学科</t>
    </r>
  </si>
  <si>
    <t>工程结构</t>
  </si>
  <si>
    <r>
      <t>    </t>
    </r>
    <r>
      <rPr>
        <sz val="9"/>
        <color indexed="8"/>
        <rFont val="Microsoft YaHei"/>
        <family val="2"/>
        <charset val="134"/>
      </rPr>
      <t>杆件结构；薄壳结构；悬索与张拉结构；实体结构；结构设计；工程结构其他学科</t>
    </r>
  </si>
  <si>
    <r>
      <t>    </t>
    </r>
    <r>
      <rPr>
        <sz val="9"/>
        <color indexed="8"/>
        <rFont val="Microsoft YaHei"/>
        <family val="2"/>
        <charset val="134"/>
      </rPr>
      <t>木结构；砖结构；金属结构；混凝土与钢筋混凝土结构；喷锚结构；复合结构；特种结构；土木建筑结构其他学科</t>
    </r>
  </si>
  <si>
    <t>土木建筑工程设计</t>
  </si>
  <si>
    <r>
      <t>    </t>
    </r>
    <r>
      <rPr>
        <sz val="9"/>
        <color indexed="8"/>
        <rFont val="Microsoft YaHei"/>
        <family val="2"/>
        <charset val="134"/>
      </rPr>
      <t>建筑设计方法与理论；城乡规划方法与理论；建筑美学；建筑室内设计；建筑室外环境设计；土木工程设计；土木建筑工程设计其他学科</t>
    </r>
  </si>
  <si>
    <t>土木建筑工程施工</t>
  </si>
  <si>
    <r>
      <t>    </t>
    </r>
    <r>
      <rPr>
        <sz val="9"/>
        <color indexed="8"/>
        <rFont val="Microsoft YaHei"/>
        <family val="2"/>
        <charset val="134"/>
      </rPr>
      <t>地基基础工程；地面工程；地下工程；墙体工程；土木施工电器工程；装饰工程；土木建筑工程施工其他学科</t>
    </r>
  </si>
  <si>
    <t>土木工程机械与设备</t>
  </si>
  <si>
    <r>
      <t>    </t>
    </r>
    <r>
      <rPr>
        <sz val="9"/>
        <color indexed="8"/>
        <rFont val="Microsoft YaHei"/>
        <family val="2"/>
        <charset val="134"/>
      </rPr>
      <t>起重机械；土木工程运输机械；土方机械；桩工机械；石料开采加工机械；钢筋混凝土机械；装修机械；土木工程机械与设备其他学科</t>
    </r>
  </si>
  <si>
    <r>
      <t>    </t>
    </r>
    <r>
      <rPr>
        <sz val="9"/>
        <color indexed="8"/>
        <rFont val="Microsoft YaHei"/>
        <family val="2"/>
        <charset val="134"/>
      </rPr>
      <t>归入22050</t>
    </r>
  </si>
  <si>
    <t>市政工程</t>
  </si>
  <si>
    <r>
      <t>    </t>
    </r>
    <r>
      <rPr>
        <sz val="9"/>
        <color indexed="8"/>
        <rFont val="Microsoft YaHei"/>
        <family val="2"/>
        <charset val="134"/>
      </rPr>
      <t>城市给水排水工程；通风与空调工程；供热与供燃气工程；电讯管道工程；城市系统工程；市政工程其他学科</t>
    </r>
  </si>
  <si>
    <t>建筑经济学</t>
  </si>
  <si>
    <t>土木建筑工程其他学科</t>
  </si>
  <si>
    <t>水利工程</t>
  </si>
  <si>
    <t>水利工程基础学科</t>
  </si>
  <si>
    <r>
      <t>    </t>
    </r>
    <r>
      <rPr>
        <sz val="9"/>
        <color indexed="8"/>
        <rFont val="Microsoft YaHei"/>
        <family val="2"/>
        <charset val="134"/>
      </rPr>
      <t>水力学；河流与海岸动力学；工程水文学（归入41035）；水利工程基础学科其他学科</t>
    </r>
  </si>
  <si>
    <t>水利工程测量</t>
  </si>
  <si>
    <t>水工材料</t>
  </si>
  <si>
    <t>水工结构</t>
  </si>
  <si>
    <r>
      <t>    </t>
    </r>
    <r>
      <rPr>
        <sz val="9"/>
        <color indexed="8"/>
        <rFont val="Microsoft YaHei"/>
        <family val="2"/>
        <charset val="134"/>
      </rPr>
      <t>亦称水工建筑物。包括一般水工建筑物；专门水工建筑物；水工结构其他学科</t>
    </r>
  </si>
  <si>
    <t>水力机械</t>
  </si>
  <si>
    <t>水利工程施工</t>
  </si>
  <si>
    <r>
      <t>    </t>
    </r>
    <r>
      <rPr>
        <sz val="9"/>
        <color indexed="8"/>
        <rFont val="Microsoft YaHei"/>
        <family val="2"/>
        <charset val="134"/>
      </rPr>
      <t>水利建筑工程施工；水工设备安装（包括水工金属结构安装等）；水利工程施工其他学科</t>
    </r>
  </si>
  <si>
    <t>水处理</t>
  </si>
  <si>
    <r>
      <t>    </t>
    </r>
    <r>
      <rPr>
        <sz val="9"/>
        <color indexed="8"/>
        <rFont val="Microsoft YaHei"/>
        <family val="2"/>
        <charset val="134"/>
      </rPr>
      <t>不包括废水处理。包括给水处理，水处理其他学科</t>
    </r>
  </si>
  <si>
    <t>河流泥沙工程学</t>
  </si>
  <si>
    <r>
      <t>    </t>
    </r>
    <r>
      <rPr>
        <sz val="9"/>
        <color indexed="8"/>
        <rFont val="Microsoft YaHei"/>
        <family val="2"/>
        <charset val="134"/>
      </rPr>
      <t>水沙动力学；河工学；河流泥沙工程学其他学科</t>
    </r>
  </si>
  <si>
    <t>农田水利</t>
  </si>
  <si>
    <r>
      <t>    </t>
    </r>
    <r>
      <rPr>
        <sz val="9"/>
        <color indexed="8"/>
        <rFont val="Microsoft YaHei"/>
        <family val="2"/>
        <charset val="134"/>
      </rPr>
      <t>归入41650</t>
    </r>
  </si>
  <si>
    <t>水土保持学</t>
  </si>
  <si>
    <t>环境水利</t>
  </si>
  <si>
    <r>
      <t>    </t>
    </r>
    <r>
      <rPr>
        <sz val="9"/>
        <color indexed="8"/>
        <rFont val="Microsoft YaHei"/>
        <family val="2"/>
        <charset val="134"/>
      </rPr>
      <t>环境水利与评价（包括水资源评价；水环境评价）；区域环境水利；水资源保护；环境水利其他学科</t>
    </r>
  </si>
  <si>
    <t>水利管理</t>
  </si>
  <si>
    <r>
      <t>    </t>
    </r>
    <r>
      <rPr>
        <sz val="9"/>
        <color indexed="8"/>
        <rFont val="Microsoft YaHei"/>
        <family val="2"/>
        <charset val="134"/>
      </rPr>
      <t>水利工程管理（包括水利调度、水利施工管理、养护等）；水利工程检查观测；水利管理自动化系统；水利管理其他学科</t>
    </r>
  </si>
  <si>
    <t>防洪工程</t>
  </si>
  <si>
    <r>
      <t>    </t>
    </r>
    <r>
      <rPr>
        <sz val="9"/>
        <color indexed="8"/>
        <rFont val="Microsoft YaHei"/>
        <family val="2"/>
        <charset val="134"/>
      </rPr>
      <t>防洪；防汛；防凌；防洪工程其他学科</t>
    </r>
  </si>
  <si>
    <t>水利经济学</t>
  </si>
  <si>
    <t>水利工程其他学科</t>
  </si>
  <si>
    <r>
      <t>    </t>
    </r>
    <r>
      <rPr>
        <sz val="9"/>
        <color indexed="8"/>
        <rFont val="Microsoft YaHei"/>
        <family val="2"/>
        <charset val="134"/>
      </rPr>
      <t>路基工程；桥涵工程；隧道工程；道路工程其他学科</t>
    </r>
  </si>
  <si>
    <t>公路运输</t>
  </si>
  <si>
    <r>
      <t>    </t>
    </r>
    <r>
      <rPr>
        <sz val="9"/>
        <color indexed="8"/>
        <rFont val="Microsoft YaHei"/>
        <family val="2"/>
        <charset val="134"/>
      </rPr>
      <t>车辆工程；公路标志、信号、监控工程；公路运输管理；公路运输其他学科</t>
    </r>
  </si>
  <si>
    <t>铁路运输</t>
  </si>
  <si>
    <r>
      <t>    </t>
    </r>
    <r>
      <rPr>
        <sz val="9"/>
        <color indexed="8"/>
        <rFont val="Microsoft YaHei"/>
        <family val="2"/>
        <charset val="134"/>
      </rPr>
      <t>铁路电气化工程；铁路通信信号工程；铁路机车车辆工程；铁路运输管理；铁路运输其他学科</t>
    </r>
  </si>
  <si>
    <t>水路运输</t>
  </si>
  <si>
    <r>
      <t>    </t>
    </r>
    <r>
      <rPr>
        <sz val="9"/>
        <color indexed="8"/>
        <rFont val="Microsoft YaHei"/>
        <family val="2"/>
        <charset val="134"/>
      </rPr>
      <t>航海技术与装备工程（原名为“航海学”）；船舶通信与导航工程（原名为“导航建筑物与航标工程”）；航道工程；港口工程；疏浚工程；水路运输管理；救助、打捞与潜水作业工程；海事技术与装备工程；水路运输其他学科</t>
    </r>
  </si>
  <si>
    <t>船舶、舰船工程</t>
  </si>
  <si>
    <t>航空运输</t>
  </si>
  <si>
    <r>
      <t>    </t>
    </r>
    <r>
      <rPr>
        <sz val="9"/>
        <color indexed="8"/>
        <rFont val="Microsoft YaHei"/>
        <family val="2"/>
        <charset val="134"/>
      </rPr>
      <t>机场工程；航空运输管理；航空运输其他学科</t>
    </r>
  </si>
  <si>
    <t>交通运输系统工程</t>
  </si>
  <si>
    <r>
      <t>    </t>
    </r>
    <r>
      <rPr>
        <sz val="9"/>
        <color indexed="8"/>
        <rFont val="Microsoft YaHei"/>
        <family val="2"/>
        <charset val="134"/>
      </rPr>
      <t>归入79061</t>
    </r>
  </si>
  <si>
    <t>航空、航天科学技术</t>
  </si>
  <si>
    <t>航空、航天科学技术基础学科</t>
  </si>
  <si>
    <r>
      <t>    </t>
    </r>
    <r>
      <rPr>
        <sz val="9"/>
        <color indexed="8"/>
        <rFont val="Microsoft YaHei"/>
        <family val="2"/>
        <charset val="134"/>
      </rPr>
      <t>大气层飞行力学；空气动力学（归入13025）；航天动力学；飞行器结构力学；热力学（归入14025）；传热学（归入14025）；燃烧学（归入47010）；航天摩擦学（又称空间摩擦学）；飞行原理；航空、航天科学技术基础学科其他学科</t>
    </r>
  </si>
  <si>
    <t>航空器结构与设计</t>
  </si>
  <si>
    <r>
      <t>    </t>
    </r>
    <r>
      <rPr>
        <sz val="9"/>
        <color indexed="8"/>
        <rFont val="Microsoft YaHei"/>
        <family val="2"/>
        <charset val="134"/>
      </rPr>
      <t>气球、飞艇；定翼机；旋翼机；航空器结构与设计其他学科</t>
    </r>
  </si>
  <si>
    <t>航天器结构与设计</t>
  </si>
  <si>
    <r>
      <t>    </t>
    </r>
    <r>
      <rPr>
        <sz val="9"/>
        <color indexed="8"/>
        <rFont val="Microsoft YaHei"/>
        <family val="2"/>
        <charset val="134"/>
      </rPr>
      <t>火箭、导弹；人造地球卫星；空间探测器；宇宙飞船；航天站；航天飞机；航天器结构与设计其他学科</t>
    </r>
  </si>
  <si>
    <t>航空、航天推进系统</t>
  </si>
  <si>
    <t>飞行器仪表、设备</t>
  </si>
  <si>
    <t>飞行器控制、导航技术</t>
  </si>
  <si>
    <t>航空、航天材料</t>
  </si>
  <si>
    <r>
      <t>    </t>
    </r>
    <r>
      <rPr>
        <sz val="9"/>
        <color indexed="8"/>
        <rFont val="Microsoft YaHei"/>
        <family val="2"/>
        <charset val="134"/>
      </rPr>
      <t>航空、航天金属材料；航空、航天非金属材料；航空、航天复合材料；航空、航天燃料与润滑剂；航空、航天材料失效与保护；航空、航天材料其他学科</t>
    </r>
  </si>
  <si>
    <t>飞行器制造技术</t>
  </si>
  <si>
    <r>
      <t>    </t>
    </r>
    <r>
      <rPr>
        <sz val="9"/>
        <color indexed="8"/>
        <rFont val="Microsoft YaHei"/>
        <family val="2"/>
        <charset val="134"/>
      </rPr>
      <t>航空器制造工艺；航天器制造工艺；飞行器制造技术其他学科</t>
    </r>
  </si>
  <si>
    <t>飞行器试验技术</t>
  </si>
  <si>
    <r>
      <t>    </t>
    </r>
    <r>
      <rPr>
        <sz val="9"/>
        <color indexed="8"/>
        <rFont val="Microsoft YaHei"/>
        <family val="2"/>
        <charset val="134"/>
      </rPr>
      <t>航空器地面试验；航空器飞行试验；航天器地面试验；航天器飞行试验；飞行器试验技术其他学科</t>
    </r>
  </si>
  <si>
    <t>飞行器发射与回收、飞行技术</t>
  </si>
  <si>
    <r>
      <t>    </t>
    </r>
    <r>
      <rPr>
        <sz val="9"/>
        <color indexed="8"/>
        <rFont val="Microsoft YaHei"/>
        <family val="2"/>
        <charset val="134"/>
      </rPr>
      <t>原名为“飞行器发射、飞行技术”。包括 飞行技术；飞行器发射与回收（原名为“飞行器发射、飞行事故”）；飞行事故；飞行器发射与回收、飞行技术其他学科</t>
    </r>
  </si>
  <si>
    <t>航空航天地面设施、技术保障</t>
  </si>
  <si>
    <r>
      <t>    </t>
    </r>
    <r>
      <rPr>
        <sz val="9"/>
        <color indexed="8"/>
        <rFont val="Microsoft YaHei"/>
        <family val="2"/>
        <charset val="134"/>
      </rPr>
      <t>原名为“航天地面设施、技术保障”。包括发射场、试验场；航天测控系统；航空地面设施；航空地面技术保障；航空航天地面设施、技术保障其他学科</t>
    </r>
  </si>
  <si>
    <t>航空、航天系统工程</t>
  </si>
  <si>
    <r>
      <t>    </t>
    </r>
    <r>
      <rPr>
        <sz val="9"/>
        <color indexed="8"/>
        <rFont val="Microsoft YaHei"/>
        <family val="2"/>
        <charset val="134"/>
      </rPr>
      <t>航空系统工程；航天系统工程；航空、航天可靠性工程；航空、航天系统工程其他学科</t>
    </r>
  </si>
  <si>
    <t>航空、航天科学技术其他学科</t>
  </si>
  <si>
    <r>
      <t>    </t>
    </r>
    <r>
      <rPr>
        <sz val="9"/>
        <color indexed="8"/>
        <rFont val="Microsoft YaHei"/>
        <family val="2"/>
        <charset val="134"/>
      </rPr>
      <t>原名为“环境科学技术”</t>
    </r>
  </si>
  <si>
    <t>环境科学技术基础学科</t>
  </si>
  <si>
    <r>
      <t>    </t>
    </r>
    <r>
      <rPr>
        <sz val="9"/>
        <color indexed="8"/>
        <rFont val="Microsoft YaHei"/>
        <family val="2"/>
        <charset val="134"/>
      </rPr>
      <t>环境物理学（包括环境声学等）；环境化学；环境生物学；环境气象学；环境地学（包括环境地球化学、环境地质学等）；环境生态学；环境毒理学；环境医学（归入33031）；自然环境保护学；环境管理学；环境经济学（归入79051）；环境法学（归入82030）；环境科学技术基础学科其他学科</t>
    </r>
  </si>
  <si>
    <t>环境学</t>
  </si>
  <si>
    <r>
      <t>    </t>
    </r>
    <r>
      <rPr>
        <sz val="9"/>
        <color indexed="8"/>
        <rFont val="Microsoft YaHei"/>
        <family val="2"/>
        <charset val="134"/>
      </rPr>
      <t>大气环境学；水体环境学（包括海洋环境学）；土壤环境学；区域环境学；城市环境学；环境学其他学科</t>
    </r>
  </si>
  <si>
    <t>环境工程学</t>
  </si>
  <si>
    <r>
      <t>    </t>
    </r>
    <r>
      <rPr>
        <sz val="9"/>
        <color indexed="8"/>
        <rFont val="Microsoft YaHei"/>
        <family val="2"/>
        <charset val="134"/>
      </rPr>
      <t>环境保护工程；大气污染防治工程；水污染防治工程；固体污染防治工程；三废处理与综合利用；噪声与震动控制；环境质量监测与评价；环境规划；环境系统工程；环境修复工程（包括水环境修复工程）；环境工程学其他学科</t>
    </r>
  </si>
  <si>
    <t>资源科学技术</t>
  </si>
  <si>
    <r>
      <t>    </t>
    </r>
    <r>
      <rPr>
        <sz val="9"/>
        <color indexed="8"/>
        <rFont val="Microsoft YaHei"/>
        <family val="2"/>
        <charset val="134"/>
      </rPr>
      <t>包括资源管理</t>
    </r>
  </si>
  <si>
    <t>环境科学技术及资源科学技术其他学科</t>
  </si>
  <si>
    <r>
      <t>    </t>
    </r>
    <r>
      <rPr>
        <sz val="9"/>
        <color indexed="8"/>
        <rFont val="Microsoft YaHei"/>
        <family val="2"/>
        <charset val="134"/>
      </rPr>
      <t>原名为“环境科学技术其他学科”</t>
    </r>
  </si>
  <si>
    <t>安全科学技术</t>
  </si>
  <si>
    <t>安全科学技术基础学科</t>
  </si>
  <si>
    <r>
      <t>    </t>
    </r>
    <r>
      <rPr>
        <sz val="9"/>
        <color indexed="8"/>
        <rFont val="Microsoft YaHei"/>
        <family val="2"/>
        <charset val="134"/>
      </rPr>
      <t>安全哲学；安全史；安全科学学；灾害学（包括灾害物理、灾害化学、灾害毒理等）；安全学；安全科学技术基础学科其他学科</t>
    </r>
  </si>
  <si>
    <t>安全社会科学</t>
  </si>
  <si>
    <r>
      <t>    </t>
    </r>
    <r>
      <rPr>
        <sz val="9"/>
        <color indexed="8"/>
        <rFont val="Microsoft YaHei"/>
        <family val="2"/>
        <charset val="134"/>
      </rPr>
      <t>安全社会学；安全法学（归入82030，包括安全法规体系研究）；安全经济学；安全管理学；安全教育学；安全伦理学；安全文化学；安全社会科学其他学科</t>
    </r>
  </si>
  <si>
    <t>安全物质学</t>
  </si>
  <si>
    <t>安全人体学</t>
  </si>
  <si>
    <r>
      <t>    </t>
    </r>
    <r>
      <rPr>
        <sz val="9"/>
        <color indexed="8"/>
        <rFont val="Microsoft YaHei"/>
        <family val="2"/>
        <charset val="134"/>
      </rPr>
      <t>安全生理学；安全心理学；安全人机学；安全人体学其他学科</t>
    </r>
  </si>
  <si>
    <t>安全系统学</t>
  </si>
  <si>
    <r>
      <t>    </t>
    </r>
    <r>
      <rPr>
        <sz val="9"/>
        <color indexed="8"/>
        <rFont val="Microsoft YaHei"/>
        <family val="2"/>
        <charset val="134"/>
      </rPr>
      <t>从原62020中分离出来。包括安全运筹学；安全信息论；安全控制论；安全模拟与安全仿真学；安全系统学其他学科</t>
    </r>
  </si>
  <si>
    <t>安全工程技术科学</t>
  </si>
  <si>
    <r>
      <t>    </t>
    </r>
    <r>
      <rPr>
        <sz val="9"/>
        <color indexed="8"/>
        <rFont val="Microsoft YaHei"/>
        <family val="2"/>
        <charset val="134"/>
      </rPr>
      <t>原名为“安全工程”。包括安全工程理论；火灾科学与消防工程（原名为“消防工程”）；爆炸安全工程；安全设备工程（含安全特种设备工程）；安全机械工程；安全电气工程；安全人机工程；安全系统工程（含安全运筹工程、安全控制工程、安全信息工程）；安全工程技术科学其他学科</t>
    </r>
  </si>
  <si>
    <t>安全卫生工程技术</t>
  </si>
  <si>
    <r>
      <t>    </t>
    </r>
    <r>
      <rPr>
        <sz val="9"/>
        <color indexed="8"/>
        <rFont val="Microsoft YaHei"/>
        <family val="2"/>
        <charset val="134"/>
      </rPr>
      <t>原名为“职业卫生工程”。包括防尘工程技术；防毒工程技术；通风与空调工程（归入56055）；噪声与振动控制；辐射防护技术（归入49075）；个体防护工程；安全卫生工程技术其他学科（原名为“职业卫生工程其他学科”）</t>
    </r>
  </si>
  <si>
    <t>安全社会工程</t>
  </si>
  <si>
    <r>
      <t>    </t>
    </r>
    <r>
      <rPr>
        <sz val="9"/>
        <color indexed="8"/>
        <rFont val="Microsoft YaHei"/>
        <family val="2"/>
        <charset val="134"/>
      </rPr>
      <t>安全管理工程（代码原为62050）；安全经济工程；安全教育工程；安全社会工程其他学科</t>
    </r>
  </si>
  <si>
    <t>部门安全工程理论</t>
  </si>
  <si>
    <r>
      <t>    </t>
    </r>
    <r>
      <rPr>
        <sz val="9"/>
        <color indexed="8"/>
        <rFont val="Microsoft YaHei"/>
        <family val="2"/>
        <charset val="134"/>
      </rPr>
      <t>各部门安全工程入有关学科</t>
    </r>
  </si>
  <si>
    <t>公共安全</t>
  </si>
  <si>
    <r>
      <t>    </t>
    </r>
    <r>
      <rPr>
        <sz val="9"/>
        <color indexed="8"/>
        <rFont val="Microsoft YaHei"/>
        <family val="2"/>
        <charset val="134"/>
      </rPr>
      <t>公共安全信息工程；公共安全风险评估与规划（原名称为“风险评价与失效分析”）；公共安全检测检验；公共安全监测监控；公共安全预测预警；应急决策指挥；应急救援；公共安全其他学科</t>
    </r>
  </si>
  <si>
    <t>安全科学技术其他学科</t>
  </si>
  <si>
    <t>管理思想史</t>
  </si>
  <si>
    <t>管理理论</t>
  </si>
  <si>
    <r>
      <t>    </t>
    </r>
    <r>
      <rPr>
        <sz val="9"/>
        <color indexed="8"/>
        <rFont val="Microsoft YaHei"/>
        <family val="2"/>
        <charset val="134"/>
      </rPr>
      <t>管理哲学；组织理论；行为科学；决策理论；系统管理理论；管理理论其他学科</t>
    </r>
  </si>
  <si>
    <r>
      <t>    </t>
    </r>
    <r>
      <rPr>
        <sz val="9"/>
        <color indexed="8"/>
        <rFont val="Microsoft YaHei"/>
        <family val="2"/>
        <charset val="134"/>
      </rPr>
      <t>归入19060</t>
    </r>
  </si>
  <si>
    <t>管理计量学</t>
  </si>
  <si>
    <t>管理经济学</t>
  </si>
  <si>
    <r>
      <t>    </t>
    </r>
    <r>
      <rPr>
        <sz val="9"/>
        <color indexed="8"/>
        <rFont val="Microsoft YaHei"/>
        <family val="2"/>
        <charset val="134"/>
      </rPr>
      <t>归入79033</t>
    </r>
  </si>
  <si>
    <t>部门经济管理</t>
  </si>
  <si>
    <r>
      <t>    </t>
    </r>
    <r>
      <rPr>
        <sz val="9"/>
        <color indexed="8"/>
        <rFont val="Microsoft YaHei"/>
        <family val="2"/>
        <charset val="134"/>
      </rPr>
      <t>各部门经济管理入有关学科</t>
    </r>
  </si>
  <si>
    <t>区域经济管理</t>
  </si>
  <si>
    <t>科学学与科技管理</t>
  </si>
  <si>
    <r>
      <t>    </t>
    </r>
    <r>
      <rPr>
        <sz val="9"/>
        <color indexed="8"/>
        <rFont val="Microsoft YaHei"/>
        <family val="2"/>
        <charset val="134"/>
      </rPr>
      <t>科学社会学；科技政策学；科学体系学；科学心理学；科学计量学；科技管理学；科学学与科技管理其他学科</t>
    </r>
  </si>
  <si>
    <t>企业管理</t>
  </si>
  <si>
    <r>
      <t>    </t>
    </r>
    <r>
      <rPr>
        <sz val="9"/>
        <color indexed="8"/>
        <rFont val="Microsoft YaHei"/>
        <family val="2"/>
        <charset val="134"/>
      </rPr>
      <t>生产管理；经营管理；财务管理；成本管理；劳动人事管理；技术管理；营销管理；物资管理；设备管理；质量管理；企业管理其他学科</t>
    </r>
  </si>
  <si>
    <t>公共管理</t>
  </si>
  <si>
    <r>
      <t>    </t>
    </r>
    <r>
      <rPr>
        <sz val="9"/>
        <color indexed="8"/>
        <rFont val="Microsoft YaHei"/>
        <family val="2"/>
        <charset val="134"/>
      </rPr>
      <t>行政管理（代码原为63045）；危机管理（也称“应急管理”）；公共管理其他学科</t>
    </r>
  </si>
  <si>
    <t>管理工程</t>
  </si>
  <si>
    <r>
      <t>    </t>
    </r>
    <r>
      <rPr>
        <sz val="9"/>
        <color indexed="8"/>
        <rFont val="Microsoft YaHei"/>
        <family val="2"/>
        <charset val="134"/>
      </rPr>
      <t>生产系统管理；研究与开发管理；质量控制与可靠性管理；物流系统管理；战略管理；决策分析；决策支持系统；管理信息系统；管理系统仿真；工效学；部门管理工程（各部门管理工程入有关学科）；管理工程其他学科</t>
    </r>
  </si>
  <si>
    <t>人力资源开发与管理</t>
  </si>
  <si>
    <r>
      <t>    </t>
    </r>
    <r>
      <rPr>
        <sz val="9"/>
        <color indexed="8"/>
        <rFont val="Microsoft YaHei"/>
        <family val="2"/>
        <charset val="134"/>
      </rPr>
      <t>人力资源开发战略；人才学；人力资源开发与管理其他学科</t>
    </r>
  </si>
  <si>
    <t>未来学</t>
  </si>
  <si>
    <r>
      <t>    </t>
    </r>
    <r>
      <rPr>
        <sz val="9"/>
        <color indexed="8"/>
        <rFont val="Microsoft YaHei"/>
        <family val="2"/>
        <charset val="134"/>
      </rPr>
      <t>理论预测学；预测评价学；技术评估学；全球未来学；未来学其他学科</t>
    </r>
  </si>
  <si>
    <t>可持续发展管理</t>
  </si>
  <si>
    <t>管理学其他学科</t>
  </si>
  <si>
    <t>马、恩、列、斯思想研究</t>
  </si>
  <si>
    <t>毛泽东思想研究</t>
  </si>
  <si>
    <t>马克思主义思想史</t>
  </si>
  <si>
    <t>科学社会主义</t>
  </si>
  <si>
    <t>社会主义运动史</t>
  </si>
  <si>
    <r>
      <t>    </t>
    </r>
    <r>
      <rPr>
        <sz val="9"/>
        <color indexed="8"/>
        <rFont val="Microsoft YaHei"/>
        <family val="2"/>
        <charset val="134"/>
      </rPr>
      <t>包括国际共产主义运动</t>
    </r>
  </si>
  <si>
    <t>国外马克思主义研究</t>
  </si>
  <si>
    <t>马克思主义哲学</t>
  </si>
  <si>
    <r>
      <t>    </t>
    </r>
    <r>
      <rPr>
        <sz val="9"/>
        <color indexed="8"/>
        <rFont val="Microsoft YaHei"/>
        <family val="2"/>
        <charset val="134"/>
      </rPr>
      <t>辩证唯物主义；历史唯物主义；马克思主义哲学史；马克思主义哲学其他学科</t>
    </r>
  </si>
  <si>
    <t>自然辩证法</t>
  </si>
  <si>
    <r>
      <t>    </t>
    </r>
    <r>
      <rPr>
        <sz val="9"/>
        <color indexed="8"/>
        <rFont val="Microsoft YaHei"/>
        <family val="2"/>
        <charset val="134"/>
      </rPr>
      <t>亦称科学技术哲学。包括自然观；科学哲学；技术哲学；专门自然科学哲学（包括人工智能哲学、数学哲学、物理哲学等）；自然辩证法其他学科</t>
    </r>
  </si>
  <si>
    <r>
      <t>    </t>
    </r>
    <r>
      <rPr>
        <sz val="9"/>
        <color indexed="8"/>
        <rFont val="Microsoft YaHei"/>
        <family val="2"/>
        <charset val="134"/>
      </rPr>
      <t>先秦哲学；秦汉哲学；魏晋南北朝哲学；隋唐五代哲学；宋元明清哲学；中国近代哲学；中国现代哲学；中国少数民族哲学思想；中国哲学史其他学科</t>
    </r>
  </si>
  <si>
    <t>东方哲学史</t>
  </si>
  <si>
    <r>
      <t>    </t>
    </r>
    <r>
      <rPr>
        <sz val="9"/>
        <color indexed="8"/>
        <rFont val="Microsoft YaHei"/>
        <family val="2"/>
        <charset val="134"/>
      </rPr>
      <t>印度哲学；伊斯兰哲学；日本哲学；东方哲学史其他学科</t>
    </r>
  </si>
  <si>
    <t>西方哲学史</t>
  </si>
  <si>
    <r>
      <t>    </t>
    </r>
    <r>
      <rPr>
        <sz val="9"/>
        <color indexed="8"/>
        <rFont val="Microsoft YaHei"/>
        <family val="2"/>
        <charset val="134"/>
      </rPr>
      <t>古希腊罗马哲学；中世纪哲学；文艺复兴时期哲学；十七、十八世纪欧洲哲学；德国古典哲学；俄国哲学（包括俄国革命民主主义者的哲学）；西方哲学史其他学科</t>
    </r>
  </si>
  <si>
    <t>现代外国哲学</t>
  </si>
  <si>
    <r>
      <t>    </t>
    </r>
    <r>
      <rPr>
        <sz val="9"/>
        <color indexed="8"/>
        <rFont val="Microsoft YaHei"/>
        <family val="2"/>
        <charset val="134"/>
      </rPr>
      <t>十九世纪末至二十世纪中叶西方哲学；分析哲学；欧洲大陆人文哲学；解释学；符号学；实用主义哲学；现代外国哲学其他学科</t>
    </r>
  </si>
  <si>
    <t>逻辑学</t>
  </si>
  <si>
    <r>
      <t>    </t>
    </r>
    <r>
      <rPr>
        <sz val="9"/>
        <color indexed="8"/>
        <rFont val="Microsoft YaHei"/>
        <family val="2"/>
        <charset val="134"/>
      </rPr>
      <t>逻辑史（包括中国逻辑史、西方逻辑史、印度逻辑史等）；形式逻辑（亦称传统逻辑）；数理逻辑（归入11014）；哲理逻辑（包括模态、多值、构造、时态、模糊逻辑等）；语言逻辑；归纳逻辑；辩证逻辑；逻辑学其他学科</t>
    </r>
  </si>
  <si>
    <t>伦理学</t>
  </si>
  <si>
    <r>
      <t>    </t>
    </r>
    <r>
      <rPr>
        <sz val="9"/>
        <color indexed="8"/>
        <rFont val="Microsoft YaHei"/>
        <family val="2"/>
        <charset val="134"/>
      </rPr>
      <t>伦理学原理；中国伦理思想史；东方伦理思想史；西方伦理思想史；马克思主义伦理思想史；职业伦理学；医学伦理学；教育伦理学；政治伦理学；家庭伦理学；生命伦理学；生态伦理学；环境伦理学；伦理学其他学科</t>
    </r>
  </si>
  <si>
    <t>美学</t>
  </si>
  <si>
    <r>
      <t>    </t>
    </r>
    <r>
      <rPr>
        <sz val="9"/>
        <color indexed="8"/>
        <rFont val="Microsoft YaHei"/>
        <family val="2"/>
        <charset val="134"/>
      </rPr>
      <t>美学原理；中国美学史；东方美学史；西方美学史；西方现代美学；马克思主义美学；艺术美学（包括音乐、影视美学、建筑美学等）；技术美学；美学其他学科</t>
    </r>
  </si>
  <si>
    <t>哲学其他学科</t>
  </si>
  <si>
    <t>宗教学</t>
  </si>
  <si>
    <t>宗教学理论</t>
  </si>
  <si>
    <r>
      <t>    </t>
    </r>
    <r>
      <rPr>
        <sz val="9"/>
        <color indexed="8"/>
        <rFont val="Microsoft YaHei"/>
        <family val="2"/>
        <charset val="134"/>
      </rPr>
      <t>马克思主义宗教学；宗教史学；宗教哲学；宗教社会学；宗教心理学；比较宗教学；宗教地理学；宗教文学艺术；宗教文献学；神话学；宗教学理论其他学科</t>
    </r>
  </si>
  <si>
    <t>无神论</t>
  </si>
  <si>
    <r>
      <t>    </t>
    </r>
    <r>
      <rPr>
        <sz val="9"/>
        <color indexed="8"/>
        <rFont val="Microsoft YaHei"/>
        <family val="2"/>
        <charset val="134"/>
      </rPr>
      <t>无神论史；中国无神论；外国无神论；无神论其他学科</t>
    </r>
  </si>
  <si>
    <t>原始宗教</t>
  </si>
  <si>
    <t>古代宗教</t>
  </si>
  <si>
    <r>
      <t>    </t>
    </r>
    <r>
      <rPr>
        <sz val="9"/>
        <color indexed="8"/>
        <rFont val="Microsoft YaHei"/>
        <family val="2"/>
        <charset val="134"/>
      </rPr>
      <t>中国古代宗教；外国古代宗教；古代宗教其他学科</t>
    </r>
  </si>
  <si>
    <t>佛教</t>
  </si>
  <si>
    <r>
      <t>    </t>
    </r>
    <r>
      <rPr>
        <sz val="9"/>
        <color indexed="8"/>
        <rFont val="Microsoft YaHei"/>
        <family val="2"/>
        <charset val="134"/>
      </rPr>
      <t>佛教哲学；佛教因明；佛教艺术；佛教文献；佛教史；佛教宗派学；佛教其他学科</t>
    </r>
  </si>
  <si>
    <t>基督教</t>
  </si>
  <si>
    <r>
      <t>    </t>
    </r>
    <r>
      <rPr>
        <sz val="9"/>
        <color indexed="8"/>
        <rFont val="Microsoft YaHei"/>
        <family val="2"/>
        <charset val="134"/>
      </rPr>
      <t>圣经学；基督教哲学；基督教伦理学；基督教史；基督教艺术；基督教其他学科</t>
    </r>
  </si>
  <si>
    <t>伊斯兰教</t>
  </si>
  <si>
    <r>
      <t>    </t>
    </r>
    <r>
      <rPr>
        <sz val="9"/>
        <color indexed="8"/>
        <rFont val="Microsoft YaHei"/>
        <family val="2"/>
        <charset val="134"/>
      </rPr>
      <t>伊斯兰教义学；伊斯兰教法学；伊斯兰教哲学；古兰学；圣训学；伊斯兰教史；伊斯兰教艺术；伊斯兰教其他学科</t>
    </r>
  </si>
  <si>
    <t>道教</t>
  </si>
  <si>
    <r>
      <t>    </t>
    </r>
    <r>
      <rPr>
        <sz val="9"/>
        <color indexed="8"/>
        <rFont val="Microsoft YaHei"/>
        <family val="2"/>
        <charset val="134"/>
      </rPr>
      <t>道教哲学；道教文献；道教艺术；道教史；道教其他学科</t>
    </r>
  </si>
  <si>
    <t>印度教</t>
  </si>
  <si>
    <t>犹太教</t>
  </si>
  <si>
    <t>袄教</t>
  </si>
  <si>
    <t>摩尼教</t>
  </si>
  <si>
    <t>锡克教</t>
  </si>
  <si>
    <t>耆那教</t>
  </si>
  <si>
    <t>神道教</t>
  </si>
  <si>
    <t>中国民间宗教与民间信仰</t>
  </si>
  <si>
    <t>中国少数民族宗教</t>
  </si>
  <si>
    <t>当代宗教</t>
  </si>
  <si>
    <r>
      <t>    </t>
    </r>
    <r>
      <rPr>
        <sz val="9"/>
        <color indexed="8"/>
        <rFont val="Microsoft YaHei"/>
        <family val="2"/>
        <charset val="134"/>
      </rPr>
      <t>中国当代宗教；世界当代宗教；新兴宗教；当代宗教其他学科</t>
    </r>
  </si>
  <si>
    <t>宗教学其他学科</t>
  </si>
  <si>
    <t>普通语言学</t>
  </si>
  <si>
    <r>
      <t>    </t>
    </r>
    <r>
      <rPr>
        <sz val="9"/>
        <color indexed="8"/>
        <rFont val="Microsoft YaHei"/>
        <family val="2"/>
        <charset val="134"/>
      </rPr>
      <t>语音学；语法学；语义学；词汇学；语用学；方言学；修辞学；文字学；语源学；普通语言学其他学科</t>
    </r>
  </si>
  <si>
    <t>比较语言学</t>
  </si>
  <si>
    <r>
      <t>    </t>
    </r>
    <r>
      <rPr>
        <sz val="9"/>
        <color indexed="8"/>
        <rFont val="Microsoft YaHei"/>
        <family val="2"/>
        <charset val="134"/>
      </rPr>
      <t>历史比较语言学；类型比较语言学；双语对比语言学；比较语言学其他学科</t>
    </r>
  </si>
  <si>
    <t>语言地理学</t>
  </si>
  <si>
    <t>社会语言学</t>
  </si>
  <si>
    <t>应用语言学</t>
  </si>
  <si>
    <r>
      <t>    </t>
    </r>
    <r>
      <rPr>
        <sz val="9"/>
        <color indexed="8"/>
        <rFont val="Microsoft YaHei"/>
        <family val="2"/>
        <charset val="134"/>
      </rPr>
      <t>语言教学；话语语言学；实验语音学；数理语言学；计算语言学；翻译学；术语学；应用语言学其他学科</t>
    </r>
  </si>
  <si>
    <t>汉语研究</t>
  </si>
  <si>
    <r>
      <t>    </t>
    </r>
    <r>
      <rPr>
        <sz val="9"/>
        <color indexed="8"/>
        <rFont val="Microsoft YaHei"/>
        <family val="2"/>
        <charset val="134"/>
      </rPr>
      <t>普通话；汉语方言；汉语语音；汉语音韵；汉语语法；汉语词汇；汉语训诂；汉语修辞；汉字规范；汉语史；汉语研究其他学科</t>
    </r>
  </si>
  <si>
    <t>中国少数民族语言文字</t>
  </si>
  <si>
    <r>
      <t>    </t>
    </r>
    <r>
      <rPr>
        <sz val="9"/>
        <color indexed="8"/>
        <rFont val="Microsoft YaHei"/>
        <family val="2"/>
        <charset val="134"/>
      </rPr>
      <t>蒙古语文；藏语文；维吾尔语文；哈萨克语文；满语文；朝鲜语文；傣族语文；彝族语文；壮语文；苗语文；瑶语文；柯尔克孜语文；锡伯语文；中国少数民族语言文字其他学科</t>
    </r>
  </si>
  <si>
    <t>外国语言</t>
  </si>
  <si>
    <r>
      <t>    </t>
    </r>
    <r>
      <rPr>
        <sz val="9"/>
        <color indexed="8"/>
        <rFont val="Microsoft YaHei"/>
        <family val="2"/>
        <charset val="134"/>
      </rPr>
      <t>英语；德语；瑞典语；丹麦语、挪威语、冰岛语；拉丁语；意大利语；法语；西班牙语、葡萄牙语；罗马尼亚语；俄语；波兰语、捷克语；塞尔维亚语、保加利亚语；希腊语；阿尔巴尼亚语；匈牙利语；芬兰语；爱沙尼亚语、拉脱维亚语、立陶宛语；梵语、印地语、乌尔都语、僧伽罗语；波斯语；土耳其语；阿拉伯语；希伯莱语；豪萨语；斯瓦希里语；越南语、柬埔寨语；印度尼西亚语、菲律宾国语、马来语；缅甸语；泰语、老挝语；日语；朝鲜语和韩国语；世界语；外国语言其他学科</t>
    </r>
  </si>
  <si>
    <t>语言学其他学科</t>
  </si>
  <si>
    <t>文学理论</t>
  </si>
  <si>
    <t>文艺美学</t>
  </si>
  <si>
    <t>文学批评</t>
  </si>
  <si>
    <t>比较文学</t>
  </si>
  <si>
    <t>中国古代文学</t>
  </si>
  <si>
    <r>
      <t>    </t>
    </r>
    <r>
      <rPr>
        <sz val="9"/>
        <color indexed="8"/>
        <rFont val="Microsoft YaHei"/>
        <family val="2"/>
        <charset val="134"/>
      </rPr>
      <t>原名为“中国古代文学史”。包括周秦汉文学；魏晋文学；南北朝文学；隋唐五代文学；宋代文学；辽金文学；元代文学；明代文学；清代文学；中国古代文学其他学科（原名为“中国古代文学史其他学科”）</t>
    </r>
  </si>
  <si>
    <t>中国近代文学</t>
  </si>
  <si>
    <r>
      <t>    </t>
    </r>
    <r>
      <rPr>
        <sz val="9"/>
        <color indexed="8"/>
        <rFont val="Microsoft YaHei"/>
        <family val="2"/>
        <charset val="134"/>
      </rPr>
      <t>原名为“中国近代文学史”</t>
    </r>
  </si>
  <si>
    <t>中国现代文学</t>
  </si>
  <si>
    <r>
      <t>    </t>
    </r>
    <r>
      <rPr>
        <sz val="9"/>
        <color indexed="8"/>
        <rFont val="Microsoft YaHei"/>
        <family val="2"/>
        <charset val="134"/>
      </rPr>
      <t>包括当代文学。原名为“中国现代文学史”</t>
    </r>
  </si>
  <si>
    <t>中国各体文学</t>
  </si>
  <si>
    <r>
      <t>    </t>
    </r>
    <r>
      <rPr>
        <sz val="9"/>
        <color indexed="8"/>
        <rFont val="Microsoft YaHei"/>
        <family val="2"/>
        <charset val="134"/>
      </rPr>
      <t>中国诗歌文学；中国戏剧文学；中国小说文学；中国散文文学；中国各体文学其他学科</t>
    </r>
  </si>
  <si>
    <t>中国民间文学</t>
  </si>
  <si>
    <t>中国儿童文学</t>
  </si>
  <si>
    <t>中国少数民族文学</t>
  </si>
  <si>
    <r>
      <t>    </t>
    </r>
    <r>
      <rPr>
        <sz val="9"/>
        <color indexed="8"/>
        <rFont val="Microsoft YaHei"/>
        <family val="2"/>
        <charset val="134"/>
      </rPr>
      <t>蒙古族文学；藏族文学；维吾尔族文学；哈萨克族文学；朝鲜族文学；中国少数民族文学其他学科</t>
    </r>
  </si>
  <si>
    <t>世界文学史</t>
  </si>
  <si>
    <r>
      <t>    </t>
    </r>
    <r>
      <rPr>
        <sz val="9"/>
        <color indexed="8"/>
        <rFont val="Microsoft YaHei"/>
        <family val="2"/>
        <charset val="134"/>
      </rPr>
      <t>古代世界文学史；中世纪世界文学史；近代世界文学史；现代世界文学史（包括当代世界文学史）；世界文学史其他学科</t>
    </r>
  </si>
  <si>
    <t>东方文学</t>
  </si>
  <si>
    <r>
      <t>    </t>
    </r>
    <r>
      <rPr>
        <sz val="9"/>
        <color indexed="8"/>
        <rFont val="Microsoft YaHei"/>
        <family val="2"/>
        <charset val="134"/>
      </rPr>
      <t>印度文学；日本文学；东方文学其他学科</t>
    </r>
  </si>
  <si>
    <t>俄国文学</t>
  </si>
  <si>
    <r>
      <t>    </t>
    </r>
    <r>
      <rPr>
        <sz val="9"/>
        <color indexed="8"/>
        <rFont val="Microsoft YaHei"/>
        <family val="2"/>
        <charset val="134"/>
      </rPr>
      <t>包括原苏联文学</t>
    </r>
  </si>
  <si>
    <t>英国文学</t>
  </si>
  <si>
    <t>法国文学</t>
  </si>
  <si>
    <t>德国文学</t>
  </si>
  <si>
    <t>意大利文学</t>
  </si>
  <si>
    <t>北欧文学</t>
  </si>
  <si>
    <t>东欧文学</t>
  </si>
  <si>
    <t>拉美文学</t>
  </si>
  <si>
    <t>非洲文学</t>
  </si>
  <si>
    <t>大洋洲文学</t>
  </si>
  <si>
    <t>文学其他学科</t>
  </si>
  <si>
    <t>艺术美学</t>
  </si>
  <si>
    <r>
      <t>    </t>
    </r>
    <r>
      <rPr>
        <sz val="9"/>
        <color indexed="8"/>
        <rFont val="Microsoft YaHei"/>
        <family val="2"/>
        <charset val="134"/>
      </rPr>
      <t>归入72050</t>
    </r>
  </si>
  <si>
    <t>艺术心理学</t>
  </si>
  <si>
    <r>
      <t>    </t>
    </r>
    <r>
      <rPr>
        <sz val="9"/>
        <color indexed="8"/>
        <rFont val="Microsoft YaHei"/>
        <family val="2"/>
        <charset val="134"/>
      </rPr>
      <t>包括绘画心理学、书法心理学、音乐心理学</t>
    </r>
  </si>
  <si>
    <t>音乐</t>
  </si>
  <si>
    <r>
      <t>    </t>
    </r>
    <r>
      <rPr>
        <sz val="9"/>
        <color indexed="8"/>
        <rFont val="Microsoft YaHei"/>
        <family val="2"/>
        <charset val="134"/>
      </rPr>
      <t>音乐学（包括音乐史、音乐美学等）；作曲与作曲理论；音乐表演艺术；音乐其他学科</t>
    </r>
  </si>
  <si>
    <t>戏剧</t>
  </si>
  <si>
    <r>
      <t>    </t>
    </r>
    <r>
      <rPr>
        <sz val="9"/>
        <color indexed="8"/>
        <rFont val="Microsoft YaHei"/>
        <family val="2"/>
        <charset val="134"/>
      </rPr>
      <t>戏剧史；戏剧理论；戏剧其他学科</t>
    </r>
  </si>
  <si>
    <t>戏曲</t>
  </si>
  <si>
    <r>
      <t>    </t>
    </r>
    <r>
      <rPr>
        <sz val="9"/>
        <color indexed="8"/>
        <rFont val="Microsoft YaHei"/>
        <family val="2"/>
        <charset val="134"/>
      </rPr>
      <t>戏曲史；戏曲理论；戏曲表演；戏曲其他学科</t>
    </r>
  </si>
  <si>
    <t>舞蹈</t>
  </si>
  <si>
    <r>
      <t>    </t>
    </r>
    <r>
      <rPr>
        <sz val="9"/>
        <color indexed="8"/>
        <rFont val="Microsoft YaHei"/>
        <family val="2"/>
        <charset val="134"/>
      </rPr>
      <t>舞蹈史；舞蹈理论；舞蹈编导；舞蹈表演；舞蹈其他学科</t>
    </r>
  </si>
  <si>
    <t>电影</t>
  </si>
  <si>
    <r>
      <t>    </t>
    </r>
    <r>
      <rPr>
        <sz val="9"/>
        <color indexed="8"/>
        <rFont val="Microsoft YaHei"/>
        <family val="2"/>
        <charset val="134"/>
      </rPr>
      <t>电影史；电影理论；电影艺术；电影其他学科</t>
    </r>
  </si>
  <si>
    <t>广播电视文艺</t>
  </si>
  <si>
    <t>美术</t>
  </si>
  <si>
    <r>
      <t>    </t>
    </r>
    <r>
      <rPr>
        <sz val="9"/>
        <color indexed="8"/>
        <rFont val="Microsoft YaHei"/>
        <family val="2"/>
        <charset val="134"/>
      </rPr>
      <t>美术史；美术理论；绘画艺术；雕塑艺术；美术其他学科</t>
    </r>
  </si>
  <si>
    <t>工艺美术</t>
  </si>
  <si>
    <r>
      <t>    </t>
    </r>
    <r>
      <rPr>
        <sz val="9"/>
        <color indexed="8"/>
        <rFont val="Microsoft YaHei"/>
        <family val="2"/>
        <charset val="134"/>
      </rPr>
      <t>工艺美术史；工艺美术理论；环境艺术；工艺美术其他学科</t>
    </r>
  </si>
  <si>
    <t>书法</t>
  </si>
  <si>
    <r>
      <t>    </t>
    </r>
    <r>
      <rPr>
        <sz val="9"/>
        <color indexed="8"/>
        <rFont val="Microsoft YaHei"/>
        <family val="2"/>
        <charset val="134"/>
      </rPr>
      <t>书法史；书法理论；书法其他学科</t>
    </r>
  </si>
  <si>
    <t>摄影</t>
  </si>
  <si>
    <r>
      <t>    </t>
    </r>
    <r>
      <rPr>
        <sz val="9"/>
        <color indexed="8"/>
        <rFont val="Microsoft YaHei"/>
        <family val="2"/>
        <charset val="134"/>
      </rPr>
      <t>摄影史；摄影理论；摄影其他学科</t>
    </r>
  </si>
  <si>
    <t>艺术学其他学科</t>
  </si>
  <si>
    <t>历史学</t>
  </si>
  <si>
    <t>史学史</t>
  </si>
  <si>
    <r>
      <t>    </t>
    </r>
    <r>
      <rPr>
        <sz val="9"/>
        <color indexed="8"/>
        <rFont val="Microsoft YaHei"/>
        <family val="2"/>
        <charset val="134"/>
      </rPr>
      <t>中国史学史；外国史学史</t>
    </r>
  </si>
  <si>
    <t>史学理论</t>
  </si>
  <si>
    <r>
      <t>    </t>
    </r>
    <r>
      <rPr>
        <sz val="9"/>
        <color indexed="8"/>
        <rFont val="Microsoft YaHei"/>
        <family val="2"/>
        <charset val="134"/>
      </rPr>
      <t>马克思主义史学理论；中国传统史学理论；外国史学理论</t>
    </r>
  </si>
  <si>
    <t>历史文献学</t>
  </si>
  <si>
    <t>中国通史</t>
  </si>
  <si>
    <t>中国古代史</t>
  </si>
  <si>
    <r>
      <t>    </t>
    </r>
    <r>
      <rPr>
        <sz val="9"/>
        <color indexed="8"/>
        <rFont val="Microsoft YaHei"/>
        <family val="2"/>
        <charset val="134"/>
      </rPr>
      <t>先秦史；秦汉史；魏晋南北朝史；隋唐五代十国史；宋史；辽金史；元史；明史；清史；中国古文字（包括甲骨文、金文等）；中国古代契约文书（包括敦煌学、明清契约文书研究、鱼鳞册研究等）；中国古代史其他学科</t>
    </r>
  </si>
  <si>
    <t>中国近代史、现代史</t>
  </si>
  <si>
    <r>
      <t>    </t>
    </r>
    <r>
      <rPr>
        <sz val="9"/>
        <color indexed="8"/>
        <rFont val="Microsoft YaHei"/>
        <family val="2"/>
        <charset val="134"/>
      </rPr>
      <t>鸦片战争史；太平天国史；洋务运动史；戊戌政变史；义和团运动史；晚清政治史；辛亥革命史；五四运动史；新民主主义革命史；抗日战争史；中国共产党史；中国国民党史；中国民主党派史；中华民国史；中华人民共和国史；近代经济史；近代思想文化史；近代社会史；中国近代史、现代史其他学科</t>
    </r>
  </si>
  <si>
    <t>世界通史</t>
  </si>
  <si>
    <r>
      <t>    </t>
    </r>
    <r>
      <rPr>
        <sz val="9"/>
        <color indexed="8"/>
        <rFont val="Microsoft YaHei"/>
        <family val="2"/>
        <charset val="134"/>
      </rPr>
      <t>原始社会史；世界古代史；世界中世纪史；世界近代史；世界现代史；国际关系史（归入81040）；世界通史其他学科</t>
    </r>
  </si>
  <si>
    <t>亚洲史</t>
  </si>
  <si>
    <r>
      <t>    </t>
    </r>
    <r>
      <rPr>
        <sz val="9"/>
        <color indexed="8"/>
        <rFont val="Microsoft YaHei"/>
        <family val="2"/>
        <charset val="134"/>
      </rPr>
      <t>日本史；印度史；东北亚史；东南亚史；南亚史；中亚史；西亚史；亚洲史其他学科</t>
    </r>
  </si>
  <si>
    <t>非洲史</t>
  </si>
  <si>
    <r>
      <t>    </t>
    </r>
    <r>
      <rPr>
        <sz val="9"/>
        <color indexed="8"/>
        <rFont val="Microsoft YaHei"/>
        <family val="2"/>
        <charset val="134"/>
      </rPr>
      <t>北非史；撒哈拉以南非洲史；埃及史；南非联邦史；非洲史其他学科</t>
    </r>
  </si>
  <si>
    <t>美洲史</t>
  </si>
  <si>
    <r>
      <t>    </t>
    </r>
    <r>
      <rPr>
        <sz val="9"/>
        <color indexed="8"/>
        <rFont val="Microsoft YaHei"/>
        <family val="2"/>
        <charset val="134"/>
      </rPr>
      <t>美洲古代文明史；美国史；加拿大史；拉丁美洲史；美洲史其他学科</t>
    </r>
  </si>
  <si>
    <t>欧洲史</t>
  </si>
  <si>
    <r>
      <t>    </t>
    </r>
    <r>
      <rPr>
        <sz val="9"/>
        <color indexed="8"/>
        <rFont val="Microsoft YaHei"/>
        <family val="2"/>
        <charset val="134"/>
      </rPr>
      <t>俄国史（包括原苏联史）；英国史；法国史；德国史；意大利史；西班牙史；中东欧国家史（原名为“东欧国家史”）；北欧国家史；欧洲史其他学科</t>
    </r>
  </si>
  <si>
    <t>澳洲、大洋洲史</t>
  </si>
  <si>
    <t>专门史</t>
  </si>
  <si>
    <r>
      <t>    </t>
    </r>
    <r>
      <rPr>
        <sz val="9"/>
        <color indexed="8"/>
        <rFont val="Microsoft YaHei"/>
        <family val="2"/>
        <charset val="134"/>
      </rPr>
      <t>经济史（归入79027）；政治史；思想史；文化史；科技史；社会史；城市史；中外文化交流史；中外关系史；军事史（归入83015）；历史地理学；方志学；人物研究；谱牒学；专门史其他学科</t>
    </r>
  </si>
  <si>
    <t>历史学其他学科</t>
  </si>
  <si>
    <r>
      <t>    </t>
    </r>
    <r>
      <rPr>
        <sz val="9"/>
        <color indexed="8"/>
        <rFont val="Microsoft YaHei"/>
        <family val="2"/>
        <charset val="134"/>
      </rPr>
      <t>简帛学</t>
    </r>
  </si>
  <si>
    <t>考古学</t>
  </si>
  <si>
    <t>考古理论</t>
  </si>
  <si>
    <t>考古学史</t>
  </si>
  <si>
    <t>考古技术</t>
  </si>
  <si>
    <r>
      <t>    </t>
    </r>
    <r>
      <rPr>
        <sz val="9"/>
        <color indexed="8"/>
        <rFont val="Microsoft YaHei"/>
        <family val="2"/>
        <charset val="134"/>
      </rPr>
      <t>考古发掘；考古修复；考古年代测定；考古技术其他学科</t>
    </r>
  </si>
  <si>
    <t>中国考古</t>
  </si>
  <si>
    <r>
      <t>    </t>
    </r>
    <r>
      <rPr>
        <sz val="9"/>
        <color indexed="8"/>
        <rFont val="Microsoft YaHei"/>
        <family val="2"/>
        <charset val="134"/>
      </rPr>
      <t>旧石器时代考古；新石器时代考古；商周考古；秦汉考古；三国两晋、南北朝、隋唐考古；宋元明考古；中国考古其他学科</t>
    </r>
  </si>
  <si>
    <t>外国考古</t>
  </si>
  <si>
    <r>
      <t>    </t>
    </r>
    <r>
      <rPr>
        <sz val="9"/>
        <color indexed="8"/>
        <rFont val="Microsoft YaHei"/>
        <family val="2"/>
        <charset val="134"/>
      </rPr>
      <t>亚洲考古；欧洲考古；非洲考古；美洲考古；大洋洲考古；外国考古其他学科</t>
    </r>
  </si>
  <si>
    <t>专门考古</t>
  </si>
  <si>
    <r>
      <t>    </t>
    </r>
    <r>
      <rPr>
        <sz val="9"/>
        <color indexed="8"/>
        <rFont val="Microsoft YaHei"/>
        <family val="2"/>
        <charset val="134"/>
      </rPr>
      <t>金石学；铭刻学；甲骨学；古钱学；古陶瓷学；美术考古；宗教考古；水下考古；专门考古其他学科</t>
    </r>
  </si>
  <si>
    <t>考古学其他学科</t>
  </si>
  <si>
    <t>政治经济学</t>
  </si>
  <si>
    <r>
      <t>    </t>
    </r>
    <r>
      <rPr>
        <sz val="9"/>
        <color indexed="8"/>
        <rFont val="Microsoft YaHei"/>
        <family val="2"/>
        <charset val="134"/>
      </rPr>
      <t>资本主义政治经济学；社会主义政治经济学；政治经济学其他学科</t>
    </r>
  </si>
  <si>
    <t>宏观经济学</t>
  </si>
  <si>
    <r>
      <t>    </t>
    </r>
    <r>
      <rPr>
        <sz val="9"/>
        <color indexed="8"/>
        <rFont val="Microsoft YaHei"/>
        <family val="2"/>
        <charset val="134"/>
      </rPr>
      <t>西方宏观经济学；社会主义宏观经济学</t>
    </r>
  </si>
  <si>
    <t>微观经济学</t>
  </si>
  <si>
    <r>
      <t>    </t>
    </r>
    <r>
      <rPr>
        <sz val="9"/>
        <color indexed="8"/>
        <rFont val="Microsoft YaHei"/>
        <family val="2"/>
        <charset val="134"/>
      </rPr>
      <t>西方微观经济学；社会主义微观经济学</t>
    </r>
  </si>
  <si>
    <t>比较经济学</t>
  </si>
  <si>
    <t>经济地理学</t>
  </si>
  <si>
    <r>
      <t>    </t>
    </r>
    <r>
      <rPr>
        <sz val="9"/>
        <color indexed="8"/>
        <rFont val="Microsoft YaHei"/>
        <family val="2"/>
        <charset val="134"/>
      </rPr>
      <t>包括工业地理学、农业地理学等</t>
    </r>
  </si>
  <si>
    <t>发展经济学</t>
  </si>
  <si>
    <t>生产力经济学</t>
  </si>
  <si>
    <t>经济思想史</t>
  </si>
  <si>
    <r>
      <t>    </t>
    </r>
    <r>
      <rPr>
        <sz val="9"/>
        <color indexed="8"/>
        <rFont val="Microsoft YaHei"/>
        <family val="2"/>
        <charset val="134"/>
      </rPr>
      <t>中国经济思想史；外国经济思想史；马克思主义经济思想史；经济思想史其他学科</t>
    </r>
  </si>
  <si>
    <t>经济史</t>
  </si>
  <si>
    <r>
      <t>    </t>
    </r>
    <r>
      <rPr>
        <sz val="9"/>
        <color indexed="8"/>
        <rFont val="Microsoft YaHei"/>
        <family val="2"/>
        <charset val="134"/>
      </rPr>
      <t>世界经济史；中国经济史；经济史其他学科</t>
    </r>
  </si>
  <si>
    <t>世界经济学</t>
  </si>
  <si>
    <r>
      <t>    </t>
    </r>
    <r>
      <rPr>
        <sz val="9"/>
        <color indexed="8"/>
        <rFont val="Microsoft YaHei"/>
        <family val="2"/>
        <charset val="134"/>
      </rPr>
      <t>亦称国际经济学。包括国际经济关系；国际贸易学（包括国际市场营销学、国际商品学）；国际货币经济学；国际金融学；国际投资学；国际收支理论；美国经济；日本经济；德国经济；法国经济；英国经济；俄罗斯经济；欧洲经济；中东欧经济；北美经济；亚太经济；拉美经济；非洲经济；中亚经济；西亚经济；世界经济统计；世界经济学其他学科</t>
    </r>
  </si>
  <si>
    <t>国民经济学</t>
  </si>
  <si>
    <r>
      <t>    </t>
    </r>
    <r>
      <rPr>
        <sz val="9"/>
        <color indexed="8"/>
        <rFont val="Microsoft YaHei"/>
        <family val="2"/>
        <charset val="134"/>
      </rPr>
      <t>国民经济计划学；区域经济学；消费经济学；投资经济学；国民经济学其他学科</t>
    </r>
  </si>
  <si>
    <t>数量经济学</t>
  </si>
  <si>
    <r>
      <t>    </t>
    </r>
    <r>
      <rPr>
        <sz val="9"/>
        <color indexed="8"/>
        <rFont val="Microsoft YaHei"/>
        <family val="2"/>
        <charset val="134"/>
      </rPr>
      <t>数理经济学；经济计量学；数量经济学其他学科</t>
    </r>
  </si>
  <si>
    <t>会计学</t>
  </si>
  <si>
    <r>
      <t>    </t>
    </r>
    <r>
      <rPr>
        <sz val="9"/>
        <color indexed="8"/>
        <rFont val="Microsoft YaHei"/>
        <family val="2"/>
        <charset val="134"/>
      </rPr>
      <t>工业会计学；农业会计学；商业会计学；银行会计学；交通运输会计学；会计学其他学科</t>
    </r>
  </si>
  <si>
    <t>审计学</t>
  </si>
  <si>
    <t>技术经济学</t>
  </si>
  <si>
    <r>
      <t>    </t>
    </r>
    <r>
      <rPr>
        <sz val="9"/>
        <color indexed="8"/>
        <rFont val="Microsoft YaHei"/>
        <family val="2"/>
        <charset val="134"/>
      </rPr>
      <t>技术经济理论与方法；工程经济学；工业技术经济学；农业技术经济学；能源技术经济学；交通运输技术经济学；建筑技术经济学；物流技术经济学（原名为“商业与物流技术经济学”）；贸易技术经济学；技术进步经济学；资源开发利用技术经济学；环境保护技术经济学；生产力布局技术经济学；消费技术经济学；服务业技术经济学；技术经济学其他学科</t>
    </r>
  </si>
  <si>
    <t>生态经济学</t>
  </si>
  <si>
    <r>
      <t>    </t>
    </r>
    <r>
      <rPr>
        <sz val="9"/>
        <color indexed="8"/>
        <rFont val="Microsoft YaHei"/>
        <family val="2"/>
        <charset val="134"/>
      </rPr>
      <t>农业生态经济学（归入79059）；森林生态经济学；草原生态经济学；水域生态经济学；城市生态经济学；区域生态经济学；生态经济学其他学科</t>
    </r>
  </si>
  <si>
    <t>劳动经济学</t>
  </si>
  <si>
    <r>
      <t>    </t>
    </r>
    <r>
      <rPr>
        <sz val="9"/>
        <color indexed="8"/>
        <rFont val="Microsoft YaHei"/>
        <family val="2"/>
        <charset val="134"/>
      </rPr>
      <t>就业经济学（包括劳动市场经济学）；教育经济学（归入88031）；健康经济学；劳动经济史；劳动经济学其他学科</t>
    </r>
  </si>
  <si>
    <t>城市经济学</t>
  </si>
  <si>
    <r>
      <t>    </t>
    </r>
    <r>
      <rPr>
        <sz val="9"/>
        <color indexed="8"/>
        <rFont val="Microsoft YaHei"/>
        <family val="2"/>
        <charset val="134"/>
      </rPr>
      <t>城市经济管理学（含城市经济理论）；城市土地经济学；市政经济学；房地产经济学（原名为“住宅经济学”）；城郊经济学；城市经济学其他学科</t>
    </r>
  </si>
  <si>
    <r>
      <t>    </t>
    </r>
    <r>
      <rPr>
        <sz val="9"/>
        <color indexed="8"/>
        <rFont val="Microsoft YaHei"/>
        <family val="2"/>
        <charset val="134"/>
      </rPr>
      <t>海洋资源经济学；生物资源经济学；矿产资源经济学；能源经济学；资源开发与利用；资源经济学其他学科</t>
    </r>
  </si>
  <si>
    <t>环境经济学</t>
  </si>
  <si>
    <t>可持续发展经济学</t>
  </si>
  <si>
    <t>物流经济学</t>
  </si>
  <si>
    <r>
      <t>    </t>
    </r>
    <r>
      <rPr>
        <sz val="9"/>
        <color indexed="8"/>
        <rFont val="Microsoft YaHei"/>
        <family val="2"/>
        <charset val="134"/>
      </rPr>
      <t>物流经济理论；物流管理学；物流经济学其他学科</t>
    </r>
  </si>
  <si>
    <t>工业经济学</t>
  </si>
  <si>
    <r>
      <t>    </t>
    </r>
    <r>
      <rPr>
        <sz val="9"/>
        <color indexed="8"/>
        <rFont val="Microsoft YaHei"/>
        <family val="2"/>
        <charset val="134"/>
      </rPr>
      <t>工业发展经济学；工业企业经营管理学；工业经济地理；工业部门经济学；工业经济史；工业经济学其他学科</t>
    </r>
  </si>
  <si>
    <r>
      <t>    </t>
    </r>
    <r>
      <rPr>
        <sz val="9"/>
        <color indexed="8"/>
        <rFont val="Microsoft YaHei"/>
        <family val="2"/>
        <charset val="134"/>
      </rPr>
      <t>农村宏观经济学；农村产业经济学；农村区域经济学；农村经济学其他学科</t>
    </r>
  </si>
  <si>
    <t>农业经济学</t>
  </si>
  <si>
    <r>
      <t>    </t>
    </r>
    <r>
      <rPr>
        <sz val="9"/>
        <color indexed="8"/>
        <rFont val="Microsoft YaHei"/>
        <family val="2"/>
        <charset val="134"/>
      </rPr>
      <t>农业生态经济学；农业生产经济学；土地经济学（包括国土经济学、农业资源经济学等）；农业经济史；农业企业经营管理；合作经济；世界农业经济；农业区划（归入41650）；林业经济学（归入22065）；畜牧经济学（归入23020）；水产经济学（归入24055）；种植业经济学；农业经济学其他学科</t>
    </r>
  </si>
  <si>
    <r>
      <t>    </t>
    </r>
    <r>
      <rPr>
        <sz val="9"/>
        <color indexed="8"/>
        <rFont val="Microsoft YaHei"/>
        <family val="2"/>
        <charset val="134"/>
      </rPr>
      <t>城市运输经济学；铁路运输经济学；航空运输经济学；公路运输经济学；水路运输经济学；综合运输经济学；交通运输经济学其他学科</t>
    </r>
  </si>
  <si>
    <r>
      <t>    </t>
    </r>
    <r>
      <rPr>
        <sz val="9"/>
        <color indexed="8"/>
        <rFont val="Microsoft YaHei"/>
        <family val="2"/>
        <charset val="134"/>
      </rPr>
      <t>归入56060</t>
    </r>
  </si>
  <si>
    <t>商业经济学</t>
  </si>
  <si>
    <r>
      <t>    </t>
    </r>
    <r>
      <rPr>
        <sz val="9"/>
        <color indexed="8"/>
        <rFont val="Microsoft YaHei"/>
        <family val="2"/>
        <charset val="134"/>
      </rPr>
      <t>商业经济学原理；商业企业管理学；商品流通经济学；市场学；商业心理学；商业社会学；商品学（包括商品包装与技术）；商业物流学；商业经济史；广告学；服务经济学；商业经济学其他学科</t>
    </r>
  </si>
  <si>
    <t>价格学</t>
  </si>
  <si>
    <r>
      <t>    </t>
    </r>
    <r>
      <rPr>
        <sz val="9"/>
        <color indexed="8"/>
        <rFont val="Microsoft YaHei"/>
        <family val="2"/>
        <charset val="134"/>
      </rPr>
      <t>价格学原理；部门价格学；广义价格学；成本管理学；价格史；比较价格学；价格学其他学科</t>
    </r>
  </si>
  <si>
    <t>旅游经济学</t>
  </si>
  <si>
    <r>
      <t>    </t>
    </r>
    <r>
      <rPr>
        <sz val="9"/>
        <color indexed="8"/>
        <rFont val="Microsoft YaHei"/>
        <family val="2"/>
        <charset val="134"/>
      </rPr>
      <t>旅游经济学理论；旅游经济管理学；旅游企业管理学；旅游事业史；旅游经济学其他学科</t>
    </r>
  </si>
  <si>
    <t>信息经济学</t>
  </si>
  <si>
    <t>财政学</t>
  </si>
  <si>
    <r>
      <t>    </t>
    </r>
    <r>
      <rPr>
        <sz val="9"/>
        <color indexed="8"/>
        <rFont val="Microsoft YaHei"/>
        <family val="2"/>
        <charset val="134"/>
      </rPr>
      <t>理论财政学；比较财政学；财政思想史；财政史；财政管理学；税务管理学；财政学其他学科</t>
    </r>
  </si>
  <si>
    <t>金融学</t>
  </si>
  <si>
    <r>
      <t>    </t>
    </r>
    <r>
      <rPr>
        <sz val="9"/>
        <color indexed="8"/>
        <rFont val="Microsoft YaHei"/>
        <family val="2"/>
        <charset val="134"/>
      </rPr>
      <t>原名为“货币银行学”。包括货币经济学（原名为“货币理论”）；货币史（含国际货币体系史）；货币思想史（原名为“货币学说史”）；银行学；金融风险管理学；金融资产管理学（原名为“银行经营管理学”）；信贷理论；投资理论（含金融投资学）；金融市场（含货币市场学、资本市场学、国际金融市场学）；公司金融学；房地产金融学；农村金融学；开发性金融学；国际金融学（归入79029）；金融史、银行史（含金融法制史）；金融发展学；金融工程学（又可称为结构金融学）；金融制度学（含金融体制比较）；金融学其他学科（原名为“货币银行学其他学科”）</t>
    </r>
  </si>
  <si>
    <t>保险学</t>
  </si>
  <si>
    <r>
      <t>    </t>
    </r>
    <r>
      <rPr>
        <sz val="9"/>
        <color indexed="8"/>
        <rFont val="Microsoft YaHei"/>
        <family val="2"/>
        <charset val="134"/>
      </rPr>
      <t>保险史（含保险思想史）；保险管理；保险学其他学科</t>
    </r>
  </si>
  <si>
    <t>国防经济学</t>
  </si>
  <si>
    <t>经济学其他学科</t>
  </si>
  <si>
    <t>政治学理论</t>
  </si>
  <si>
    <r>
      <t>    </t>
    </r>
    <r>
      <rPr>
        <sz val="9"/>
        <color indexed="8"/>
        <rFont val="Microsoft YaHei"/>
        <family val="2"/>
        <charset val="134"/>
      </rPr>
      <t>比较政治学；政治社会学；政治心理学；地缘政治学；中外政治学说史；政治学方法论；政治学理论其他学科</t>
    </r>
  </si>
  <si>
    <t>政治制度</t>
  </si>
  <si>
    <r>
      <t>    </t>
    </r>
    <r>
      <rPr>
        <sz val="9"/>
        <color indexed="8"/>
        <rFont val="Microsoft YaHei"/>
        <family val="2"/>
        <charset val="134"/>
      </rPr>
      <t>政治制度理论；议会制度；行政制度；司法制度；政党制度；选举制度；中国政治制度；外国政治制度；比较政治制度；中国政治制度史；外国政治制度史；政治制度其他学科</t>
    </r>
  </si>
  <si>
    <t>行政学</t>
  </si>
  <si>
    <r>
      <t>    </t>
    </r>
    <r>
      <rPr>
        <sz val="9"/>
        <color indexed="8"/>
        <rFont val="Microsoft YaHei"/>
        <family val="2"/>
        <charset val="134"/>
      </rPr>
      <t>行政理论；行政组织；人事行政；财务行政；行政决策；行政学其他学科</t>
    </r>
  </si>
  <si>
    <t>国际政治学</t>
  </si>
  <si>
    <r>
      <t>    </t>
    </r>
    <r>
      <rPr>
        <sz val="9"/>
        <color indexed="8"/>
        <rFont val="Microsoft YaHei"/>
        <family val="2"/>
        <charset val="134"/>
      </rPr>
      <t>国际关系理论；国际关系史；国际组织；外交学；外交史；国际比较政治；美国政治；英国政治；法国政治；德国政治；日本政治；俄罗斯政治；欧洲政治；中东欧政治；北美政治；亚太政治；拉美政治；非洲政治；中亚政治；西亚政治；国际政治学其他学科</t>
    </r>
  </si>
  <si>
    <t>政治学其他学科</t>
  </si>
  <si>
    <t>法学</t>
  </si>
  <si>
    <t>理论法学</t>
  </si>
  <si>
    <r>
      <t>    </t>
    </r>
    <r>
      <rPr>
        <sz val="9"/>
        <color indexed="8"/>
        <rFont val="Microsoft YaHei"/>
        <family val="2"/>
        <charset val="134"/>
      </rPr>
      <t>法理学；法哲学；比较法学；法社会学；立法学；法律逻辑学；法律教育学；法律心理学（参见19075）；理论法学其他学科</t>
    </r>
  </si>
  <si>
    <t>法律史学</t>
  </si>
  <si>
    <r>
      <t>    </t>
    </r>
    <r>
      <rPr>
        <sz val="9"/>
        <color indexed="8"/>
        <rFont val="Microsoft YaHei"/>
        <family val="2"/>
        <charset val="134"/>
      </rPr>
      <t>中国法律思想史；外国法律思想史；法律制度史；法律史学其他学科</t>
    </r>
  </si>
  <si>
    <t>部门法学</t>
  </si>
  <si>
    <r>
      <t>    </t>
    </r>
    <r>
      <rPr>
        <sz val="9"/>
        <color indexed="8"/>
        <rFont val="Microsoft YaHei"/>
        <family val="2"/>
        <charset val="134"/>
      </rPr>
      <t>宪法学；行政法学；民法学；经济法学；劳动法学；婚姻法学；民事诉讼法学；行政诉讼法学；刑事诉讼法学；刑法学；刑事侦查学；司法鉴定学；军事法学；卫生法学；环境法学；安全法学；知识产权法学；宗教法学；部门法学其他学科</t>
    </r>
  </si>
  <si>
    <t>国际法学</t>
  </si>
  <si>
    <r>
      <t>    </t>
    </r>
    <r>
      <rPr>
        <sz val="9"/>
        <color indexed="8"/>
        <rFont val="Microsoft YaHei"/>
        <family val="2"/>
        <charset val="134"/>
      </rPr>
      <t>国际公法学；国际私法学；国际刑法学；国际经济法学；国际环境法学；国际知识产权法学；国际法学其他学科</t>
    </r>
  </si>
  <si>
    <t>法学其他学科</t>
  </si>
  <si>
    <t>军事学</t>
  </si>
  <si>
    <t>军事理论</t>
  </si>
  <si>
    <r>
      <t>    </t>
    </r>
    <r>
      <rPr>
        <sz val="9"/>
        <color indexed="8"/>
        <rFont val="Microsoft YaHei"/>
        <family val="2"/>
        <charset val="134"/>
      </rPr>
      <t>马、恩、列、斯军事理论；毛泽东军事思想；军事理论其他学科</t>
    </r>
  </si>
  <si>
    <t>军事史</t>
  </si>
  <si>
    <r>
      <t>    </t>
    </r>
    <r>
      <rPr>
        <sz val="9"/>
        <color indexed="8"/>
        <rFont val="Microsoft YaHei"/>
        <family val="2"/>
        <charset val="134"/>
      </rPr>
      <t>中国古代战争史；中国近代战争史；中国现代战争史；世界战争史；军事思想史；军事技术史；军事史其他学科</t>
    </r>
  </si>
  <si>
    <t>军事心理学</t>
  </si>
  <si>
    <t>战略学</t>
  </si>
  <si>
    <r>
      <t>    </t>
    </r>
    <r>
      <rPr>
        <sz val="9"/>
        <color indexed="8"/>
        <rFont val="Microsoft YaHei"/>
        <family val="2"/>
        <charset val="134"/>
      </rPr>
      <t>战略学理论；核战略学；战略学其他学科</t>
    </r>
  </si>
  <si>
    <t>战役学</t>
  </si>
  <si>
    <r>
      <t>    </t>
    </r>
    <r>
      <rPr>
        <sz val="9"/>
        <color indexed="8"/>
        <rFont val="Microsoft YaHei"/>
        <family val="2"/>
        <charset val="134"/>
      </rPr>
      <t>合同战役学；海军战役学；空军战役学；导弹部队战役学；陆军战役学（包括炮兵战役学、装甲兵战役学）；战役学其他学科</t>
    </r>
  </si>
  <si>
    <t>战术学</t>
  </si>
  <si>
    <r>
      <t>    </t>
    </r>
    <r>
      <rPr>
        <sz val="9"/>
        <color indexed="8"/>
        <rFont val="Microsoft YaHei"/>
        <family val="2"/>
        <charset val="134"/>
      </rPr>
      <t>合同战术学；陆军战术学（包括炮兵战术学、装甲兵战术学、工程兵战术学、通信兵战术学、防化兵战术学等）；海军战术学；空军战术学；导弹部队战术学；战术学其他学科</t>
    </r>
  </si>
  <si>
    <t>军队指挥学</t>
  </si>
  <si>
    <r>
      <t>    </t>
    </r>
    <r>
      <rPr>
        <sz val="9"/>
        <color indexed="8"/>
        <rFont val="Microsoft YaHei"/>
        <family val="2"/>
        <charset val="134"/>
      </rPr>
      <t>作战指挥；军事系统工程（亦称军事运筹学）；军事通信学；军事情报学；密码学（归入41320）；军队指挥学其他学科</t>
    </r>
  </si>
  <si>
    <t>军制学</t>
  </si>
  <si>
    <r>
      <t>    </t>
    </r>
    <r>
      <rPr>
        <sz val="9"/>
        <color indexed="8"/>
        <rFont val="Microsoft YaHei"/>
        <family val="2"/>
        <charset val="134"/>
      </rPr>
      <t>军事组织体制；军事装备学；军队管理学；军制学其他学科</t>
    </r>
  </si>
  <si>
    <t>军队政治工作学</t>
  </si>
  <si>
    <r>
      <t>    </t>
    </r>
    <r>
      <rPr>
        <sz val="9"/>
        <color indexed="8"/>
        <rFont val="Microsoft YaHei"/>
        <family val="2"/>
        <charset val="134"/>
      </rPr>
      <t>军队思想教育工作学；军队组织工作学；军队政治工作学其他学科</t>
    </r>
  </si>
  <si>
    <t>军事后勤学</t>
  </si>
  <si>
    <r>
      <t>    </t>
    </r>
    <r>
      <rPr>
        <sz val="9"/>
        <color indexed="8"/>
        <rFont val="Microsoft YaHei"/>
        <family val="2"/>
        <charset val="134"/>
      </rPr>
      <t>后勤组织指挥；后方专业勤务军事后勤学其他学科</t>
    </r>
  </si>
  <si>
    <t>军事地学</t>
  </si>
  <si>
    <r>
      <t>    </t>
    </r>
    <r>
      <rPr>
        <sz val="9"/>
        <color indexed="8"/>
        <rFont val="Microsoft YaHei"/>
        <family val="2"/>
        <charset val="134"/>
      </rPr>
      <t>中国军事地理；世界军事地理；军事地形学；军事测绘学；军事气象学；军事水文学；军事地学其他学科</t>
    </r>
  </si>
  <si>
    <t>军事技术</t>
  </si>
  <si>
    <t>军事学其他学科</t>
  </si>
  <si>
    <t>社会学史</t>
  </si>
  <si>
    <r>
      <t>    </t>
    </r>
    <r>
      <rPr>
        <sz val="9"/>
        <color indexed="8"/>
        <rFont val="Microsoft YaHei"/>
        <family val="2"/>
        <charset val="134"/>
      </rPr>
      <t>中国社会学史；外国社会学史；社会学史其他学科</t>
    </r>
  </si>
  <si>
    <t>社会学理论</t>
  </si>
  <si>
    <r>
      <t>    </t>
    </r>
    <r>
      <rPr>
        <sz val="9"/>
        <color indexed="8"/>
        <rFont val="Microsoft YaHei"/>
        <family val="2"/>
        <charset val="134"/>
      </rPr>
      <t>社会学原理；社会思想史；社会学理论其他学科</t>
    </r>
  </si>
  <si>
    <t>社会学方法</t>
  </si>
  <si>
    <r>
      <t>    </t>
    </r>
    <r>
      <rPr>
        <sz val="9"/>
        <color indexed="8"/>
        <rFont val="Microsoft YaHei"/>
        <family val="2"/>
        <charset val="134"/>
      </rPr>
      <t>社会调查方法；社会统计学（归入91040）；社会学方法其他学科</t>
    </r>
  </si>
  <si>
    <t>实验社会学</t>
  </si>
  <si>
    <t>数理社会学</t>
  </si>
  <si>
    <t>应用社会学</t>
  </si>
  <si>
    <r>
      <t>    </t>
    </r>
    <r>
      <rPr>
        <sz val="9"/>
        <color indexed="8"/>
        <rFont val="Microsoft YaHei"/>
        <family val="2"/>
        <charset val="134"/>
      </rPr>
      <t>职业社会学；工业社会学；劳动社会学（归入84074）；医学社会学；教育社会学（归入88024）；商业社会学（归入79063）；城市社会学；农村社会学；环境社会学；家庭社会学；青年社会学；老年社会学；犯罪社会学；越轨社会学；妇女问题研究；种族问题研究；社会问题研究；社会群体及分层问题研究；社区研究；社会保障研究；社会工作；应用社会学其他学科</t>
    </r>
  </si>
  <si>
    <t>比较社会学</t>
  </si>
  <si>
    <t>社会地理学</t>
  </si>
  <si>
    <t>政治社会学</t>
  </si>
  <si>
    <r>
      <t>    </t>
    </r>
    <r>
      <rPr>
        <sz val="9"/>
        <color indexed="8"/>
        <rFont val="Microsoft YaHei"/>
        <family val="2"/>
        <charset val="134"/>
      </rPr>
      <t>归入81010</t>
    </r>
  </si>
  <si>
    <t>文化社会学</t>
  </si>
  <si>
    <r>
      <t>    </t>
    </r>
    <r>
      <rPr>
        <sz val="9"/>
        <color indexed="8"/>
        <rFont val="Microsoft YaHei"/>
        <family val="2"/>
        <charset val="134"/>
      </rPr>
      <t>艺术社会学；知识社会学；宗教社会学（归入73011）；法社会学（归入82010）；道德社会学；文化社会学其他学科</t>
    </r>
  </si>
  <si>
    <t>历史社会学</t>
  </si>
  <si>
    <t>科学社会学</t>
  </si>
  <si>
    <r>
      <t>    </t>
    </r>
    <r>
      <rPr>
        <sz val="9"/>
        <color indexed="8"/>
        <rFont val="Microsoft YaHei"/>
        <family val="2"/>
        <charset val="134"/>
      </rPr>
      <t>归入63035</t>
    </r>
  </si>
  <si>
    <t>经济社会学</t>
  </si>
  <si>
    <t>军事社会学</t>
  </si>
  <si>
    <r>
      <t>    </t>
    </r>
    <r>
      <rPr>
        <sz val="9"/>
        <color indexed="8"/>
        <rFont val="Microsoft YaHei"/>
        <family val="2"/>
        <charset val="134"/>
      </rPr>
      <t>归入19020</t>
    </r>
  </si>
  <si>
    <t>公共关系学</t>
  </si>
  <si>
    <t>社会人类学</t>
  </si>
  <si>
    <t>组织社会学</t>
  </si>
  <si>
    <t>发展社会学</t>
  </si>
  <si>
    <t>福利社会学</t>
  </si>
  <si>
    <t>人口学</t>
  </si>
  <si>
    <r>
      <t>    </t>
    </r>
    <r>
      <rPr>
        <sz val="9"/>
        <color indexed="8"/>
        <rFont val="Microsoft YaHei"/>
        <family val="2"/>
        <charset val="134"/>
      </rPr>
      <t>人口理论（原名为“人口学原理”）；人口经济学；人口社会学（包括老年人口学、妇女人口学、发展人口学等）；人口学说史；历史人口（原名为“人口史”）；人口统计学（归入91045）；人口地理学；人口生态学；区域人口学；人口系统工程；人口预测学；人口规划学；人口政策（原名为“人口政策学”）；计划生育学；人口学其他学科</t>
    </r>
  </si>
  <si>
    <t>劳动科学</t>
  </si>
  <si>
    <r>
      <t>    </t>
    </r>
    <r>
      <rPr>
        <sz val="9"/>
        <color indexed="8"/>
        <rFont val="Microsoft YaHei"/>
        <family val="2"/>
        <charset val="134"/>
      </rPr>
      <t>劳动经济学（归入79045）；劳动管理学；劳动统计学；劳动社会学；劳动心理学；社会保险学；职业安全卫生科学技术；劳动科学其他学科</t>
    </r>
  </si>
  <si>
    <t>社会学其他学科</t>
  </si>
  <si>
    <r>
      <t>    </t>
    </r>
    <r>
      <rPr>
        <sz val="9"/>
        <color indexed="8"/>
        <rFont val="Microsoft YaHei"/>
        <family val="2"/>
        <charset val="134"/>
      </rPr>
      <t>原名为“民族学”</t>
    </r>
  </si>
  <si>
    <t>民族问题理论</t>
  </si>
  <si>
    <t>民族问题与民族政策；民族关系；民族经济；民族教育；民族法制；民族心理学；少数民族政治制度；民族问题理论其他学科</t>
  </si>
  <si>
    <t>民族史学</t>
  </si>
  <si>
    <r>
      <t>    </t>
    </r>
    <r>
      <rPr>
        <sz val="9"/>
        <color indexed="8"/>
        <rFont val="Microsoft YaHei"/>
        <family val="2"/>
        <charset val="134"/>
      </rPr>
      <t>民族史；民族关系史；民族史学其他学科</t>
    </r>
  </si>
  <si>
    <r>
      <t>    </t>
    </r>
    <r>
      <rPr>
        <sz val="9"/>
        <color indexed="8"/>
        <rFont val="Microsoft YaHei"/>
        <family val="2"/>
        <charset val="134"/>
      </rPr>
      <t>归入74045</t>
    </r>
  </si>
  <si>
    <t>蒙古学</t>
  </si>
  <si>
    <t>藏学</t>
  </si>
  <si>
    <t>新疆民族研究</t>
  </si>
  <si>
    <r>
      <t>    </t>
    </r>
    <r>
      <rPr>
        <sz val="9"/>
        <color indexed="8"/>
        <rFont val="Microsoft YaHei"/>
        <family val="2"/>
        <charset val="134"/>
      </rPr>
      <t>含维吾尔学</t>
    </r>
  </si>
  <si>
    <t>文化人类学与民俗学</t>
  </si>
  <si>
    <t>世界民族研究</t>
  </si>
  <si>
    <t>文化学</t>
  </si>
  <si>
    <r>
      <t>    </t>
    </r>
    <r>
      <rPr>
        <sz val="9"/>
        <color indexed="8"/>
        <rFont val="Microsoft YaHei"/>
        <family val="2"/>
        <charset val="134"/>
      </rPr>
      <t>文化发展史（归入77070）；文化地理学；文化心理学；文化遗产学；文化学其他学科</t>
    </r>
  </si>
  <si>
    <t>民族和文化学其他学科</t>
  </si>
  <si>
    <r>
      <t>    </t>
    </r>
    <r>
      <rPr>
        <sz val="9"/>
        <color indexed="8"/>
        <rFont val="Microsoft YaHei"/>
        <family val="2"/>
        <charset val="134"/>
      </rPr>
      <t>原名为“民族学其他学科”</t>
    </r>
  </si>
  <si>
    <t>新闻理论</t>
  </si>
  <si>
    <r>
      <t>    </t>
    </r>
    <r>
      <rPr>
        <sz val="9"/>
        <color indexed="8"/>
        <rFont val="Microsoft YaHei"/>
        <family val="2"/>
        <charset val="134"/>
      </rPr>
      <t>新闻学；马克思主义新闻理论；西方新闻理论；新闻法；舆论学；新闻伦理学；新闻社会学；新闻心理学；比较新闻学；新闻理论其他学科</t>
    </r>
  </si>
  <si>
    <t>新闻史</t>
  </si>
  <si>
    <r>
      <t>    </t>
    </r>
    <r>
      <rPr>
        <sz val="9"/>
        <color indexed="8"/>
        <rFont val="Microsoft YaHei"/>
        <family val="2"/>
        <charset val="134"/>
      </rPr>
      <t>中国新闻事业史；世界新闻事业史；新闻思想史；传播技术史；新闻史其他学科</t>
    </r>
  </si>
  <si>
    <t>新闻业务</t>
  </si>
  <si>
    <r>
      <t>    </t>
    </r>
    <r>
      <rPr>
        <sz val="9"/>
        <color indexed="8"/>
        <rFont val="Microsoft YaHei"/>
        <family val="2"/>
        <charset val="134"/>
      </rPr>
      <t>新闻采访；新闻写作；新闻编辑；新闻评论；新闻摄影；新闻业务其他学科</t>
    </r>
  </si>
  <si>
    <t>新闻事业经营管理</t>
  </si>
  <si>
    <r>
      <t>    </t>
    </r>
    <r>
      <rPr>
        <sz val="9"/>
        <color indexed="8"/>
        <rFont val="Microsoft YaHei"/>
        <family val="2"/>
        <charset val="134"/>
      </rPr>
      <t>传媒经济；传媒管理；新闻事业经营管理其他学科</t>
    </r>
  </si>
  <si>
    <t>广播与电视</t>
  </si>
  <si>
    <r>
      <t>    </t>
    </r>
    <r>
      <rPr>
        <sz val="9"/>
        <color indexed="8"/>
        <rFont val="Microsoft YaHei"/>
        <family val="2"/>
        <charset val="134"/>
      </rPr>
      <t>广播电视史；广播电视理论；广播电视业务（包括广播电视采访、写作、编辑等）；广播电视播音；广播与电视其他学科</t>
    </r>
  </si>
  <si>
    <t>传播学</t>
  </si>
  <si>
    <r>
      <t>    </t>
    </r>
    <r>
      <rPr>
        <sz val="9"/>
        <color indexed="8"/>
        <rFont val="Microsoft YaHei"/>
        <family val="2"/>
        <charset val="134"/>
      </rPr>
      <t>传播史；传播理论；传播技术；组织传播学；传播与社会发展；人际传播；国际传播；跨文化传播；网络传播；新媒介传播；传播学其他学科</t>
    </r>
  </si>
  <si>
    <t>新闻学与传播学其他学科</t>
  </si>
  <si>
    <t>图书馆、情报与文献学</t>
  </si>
  <si>
    <t>图书馆学</t>
  </si>
  <si>
    <r>
      <t>    </t>
    </r>
    <r>
      <rPr>
        <sz val="9"/>
        <color indexed="8"/>
        <rFont val="Microsoft YaHei"/>
        <family val="2"/>
        <charset val="134"/>
      </rPr>
      <t>图书馆学史（包括图书馆事业史）；比较图书馆学；图书馆社会学；图书馆管理学（包括图书馆统计学、图书馆经济学等）；图书馆建筑学；图书采访学；图书分类学；图书编目学（包括目录组织法、文献著录方法、计算机编目等）；目录学（包括普通目录学、专科目录、目录学史等）；图书馆服务学（包括读者心理学、读者咨询学等）；图书馆学其他学科</t>
    </r>
  </si>
  <si>
    <t>文献学</t>
  </si>
  <si>
    <r>
      <t>    </t>
    </r>
    <r>
      <rPr>
        <sz val="9"/>
        <color indexed="8"/>
        <rFont val="Microsoft YaHei"/>
        <family val="2"/>
        <charset val="134"/>
      </rPr>
      <t>文献类型学；文献计量学；文献检索学；图书史；版本学；校勘学；文献学其他学科</t>
    </r>
  </si>
  <si>
    <t>情报学</t>
  </si>
  <si>
    <r>
      <t>    </t>
    </r>
    <r>
      <rPr>
        <sz val="9"/>
        <color indexed="8"/>
        <rFont val="Microsoft YaHei"/>
        <family val="2"/>
        <charset val="134"/>
      </rPr>
      <t>情报学史（包括情报事业史）；情报社会学；比较情报学；情报计量学；情报心理学；情报管理学；情报服务学（包括情报用户研究等）；情报经济学；情报检索学（包括情报检索语言等）；情报系统理论（包括情报系统分析与设计、情报网络建设理论等）；情报技术；科学技术情报学；社会科学情报学；情报学其他学科</t>
    </r>
  </si>
  <si>
    <t>档案学</t>
  </si>
  <si>
    <r>
      <t>    </t>
    </r>
    <r>
      <rPr>
        <sz val="9"/>
        <color indexed="8"/>
        <rFont val="Microsoft YaHei"/>
        <family val="2"/>
        <charset val="134"/>
      </rPr>
      <t>档案学史（包括档案事业史）；档案管理学；档案保护技术学；档案编纂学；档案学其他学科</t>
    </r>
  </si>
  <si>
    <t>博物馆学</t>
  </si>
  <si>
    <t>图书馆、情报与文献学其他学科</t>
  </si>
  <si>
    <t>教育史</t>
  </si>
  <si>
    <r>
      <t>    </t>
    </r>
    <r>
      <rPr>
        <sz val="9"/>
        <color indexed="8"/>
        <rFont val="Microsoft YaHei"/>
        <family val="2"/>
        <charset val="134"/>
      </rPr>
      <t>包括中国教育史、外国教育史等</t>
    </r>
  </si>
  <si>
    <t>教育学原理</t>
  </si>
  <si>
    <t>教学论</t>
  </si>
  <si>
    <t>德育原理</t>
  </si>
  <si>
    <t>教育社会学</t>
  </si>
  <si>
    <r>
      <t>    </t>
    </r>
    <r>
      <rPr>
        <sz val="9"/>
        <color indexed="8"/>
        <rFont val="Microsoft YaHei"/>
        <family val="2"/>
        <charset val="134"/>
      </rPr>
      <t>归入19070</t>
    </r>
  </si>
  <si>
    <t>教育经济学</t>
  </si>
  <si>
    <t>教育统计学</t>
  </si>
  <si>
    <r>
      <t>    </t>
    </r>
    <r>
      <rPr>
        <sz val="9"/>
        <color indexed="8"/>
        <rFont val="Microsoft YaHei"/>
        <family val="2"/>
        <charset val="134"/>
      </rPr>
      <t>归入91040</t>
    </r>
  </si>
  <si>
    <t>教育管理学</t>
  </si>
  <si>
    <t>比较教育学</t>
  </si>
  <si>
    <t>教育技术学</t>
  </si>
  <si>
    <t>军事教育学</t>
  </si>
  <si>
    <t>学前教育学</t>
  </si>
  <si>
    <t>普通教育学</t>
  </si>
  <si>
    <r>
      <t>    </t>
    </r>
    <r>
      <rPr>
        <sz val="9"/>
        <color indexed="8"/>
        <rFont val="Microsoft YaHei"/>
        <family val="2"/>
        <charset val="134"/>
      </rPr>
      <t>包括初等教育学、中等教育学等</t>
    </r>
  </si>
  <si>
    <t>高等教育学</t>
  </si>
  <si>
    <t>成人教育学</t>
  </si>
  <si>
    <t>职业技术教育学</t>
  </si>
  <si>
    <t>特殊教育学</t>
  </si>
  <si>
    <t>教育学其他学科</t>
  </si>
  <si>
    <t>体育史</t>
  </si>
  <si>
    <t>体育理论</t>
  </si>
  <si>
    <t>运动生物力学</t>
  </si>
  <si>
    <r>
      <t>    </t>
    </r>
    <r>
      <rPr>
        <sz val="9"/>
        <color indexed="8"/>
        <rFont val="Microsoft YaHei"/>
        <family val="2"/>
        <charset val="134"/>
      </rPr>
      <t>包括运动解剖学等</t>
    </r>
  </si>
  <si>
    <t>运动生理学</t>
  </si>
  <si>
    <t>运动心理学</t>
  </si>
  <si>
    <t>运动生物化学</t>
  </si>
  <si>
    <t>体育保健学</t>
  </si>
  <si>
    <t>运动训练学</t>
  </si>
  <si>
    <t>体育教育学</t>
  </si>
  <si>
    <t>武术理论与方法</t>
  </si>
  <si>
    <t>体育管理学</t>
  </si>
  <si>
    <t>体育经济学</t>
  </si>
  <si>
    <t>体育科学其他学科</t>
  </si>
  <si>
    <t>统计学史</t>
  </si>
  <si>
    <r>
      <t>    </t>
    </r>
    <r>
      <rPr>
        <sz val="9"/>
        <color indexed="8"/>
        <rFont val="Microsoft YaHei"/>
        <family val="2"/>
        <charset val="134"/>
      </rPr>
      <t>归入11067。包括抽样理论（归入11067）；假设检验（归入11067）；非参数统计（归入11067）；方差分析（归入11067）；相关回归分析（归入11067）；统计推断（归入11067）；贝叶斯统计（归入11067）；试验设计（归入11067）；多元分析（归入11067）；统计判决理论（归入11067）；时间序列分析（归入11067）；空间统计（归入11067）</t>
    </r>
  </si>
  <si>
    <r>
      <t>    </t>
    </r>
    <r>
      <rPr>
        <sz val="9"/>
        <color indexed="8"/>
        <rFont val="Microsoft YaHei"/>
        <family val="2"/>
        <charset val="134"/>
      </rPr>
      <t>归入11071。包括统计质量控制（归入11071）；可靠性数学（归入11071）；保险数学（归入11071）；统计计算（归入11071）；统计模拟（归入1107140）</t>
    </r>
  </si>
  <si>
    <t>经济统计学</t>
  </si>
  <si>
    <r>
      <t>    </t>
    </r>
    <r>
      <rPr>
        <sz val="9"/>
        <color indexed="8"/>
        <rFont val="Microsoft YaHei"/>
        <family val="2"/>
        <charset val="134"/>
      </rPr>
      <t>国民经济核算（原名称为“统计核算理论”）；经济统计分析；经济计量学（归入79035）；经济统计学其他学科</t>
    </r>
  </si>
  <si>
    <t>科学技术统计学</t>
  </si>
  <si>
    <t>社会统计学</t>
  </si>
  <si>
    <r>
      <t>    </t>
    </r>
    <r>
      <rPr>
        <sz val="9"/>
        <color indexed="8"/>
        <rFont val="Microsoft YaHei"/>
        <family val="2"/>
        <charset val="134"/>
      </rPr>
      <t>教育统计学；文化与体育统计学；司法统计学；劳动统计学（归入84074）；社会保障统计学（原名为“社会福利与社会保障统计学”）；生活质量统计学；社会统计学其他学科</t>
    </r>
  </si>
  <si>
    <t>人口统计学</t>
  </si>
  <si>
    <t>环境与生态统计学</t>
  </si>
  <si>
    <r>
      <t>    </t>
    </r>
    <r>
      <rPr>
        <sz val="9"/>
        <color indexed="8"/>
        <rFont val="Microsoft YaHei"/>
        <family val="2"/>
        <charset val="134"/>
      </rPr>
      <t>资源统计学（原名为“自然资源统计学”）；环境统计学；生态统计学（原名为“生态平衡统计学”）；环境与生态统计学其他学科</t>
    </r>
  </si>
  <si>
    <t>生物与医学统计学</t>
  </si>
  <si>
    <r>
      <t>    </t>
    </r>
    <r>
      <rPr>
        <sz val="9"/>
        <color indexed="8"/>
        <rFont val="Microsoft YaHei"/>
        <family val="2"/>
        <charset val="134"/>
      </rPr>
      <t>生物统计学；医学统计学（归入31057）；卫生统计学（归入33072）；生物与医学统计学其他学科</t>
    </r>
  </si>
  <si>
    <t>统计学其他学科</t>
  </si>
  <si>
    <t>学科编号</t>
    <phoneticPr fontId="25" type="noConversion"/>
  </si>
  <si>
    <t>学科名称</t>
    <phoneticPr fontId="25" type="noConversion"/>
  </si>
  <si>
    <t>说明</t>
    <phoneticPr fontId="25" type="noConversion"/>
  </si>
  <si>
    <t>一级学科代码</t>
  </si>
  <si>
    <t>一级学科名称</t>
  </si>
  <si>
    <t>农业</t>
  </si>
  <si>
    <t>林业</t>
  </si>
  <si>
    <t>畜牧业</t>
  </si>
  <si>
    <t>渔业</t>
  </si>
  <si>
    <t>农、林、牧、渔服务业</t>
  </si>
  <si>
    <t>煤炭开采和洗选业</t>
  </si>
  <si>
    <t>石油和天然气开采业</t>
  </si>
  <si>
    <t>黑色金属矿采选业</t>
  </si>
  <si>
    <t>有色金属矿采选业</t>
  </si>
  <si>
    <t>非金属矿采选业</t>
  </si>
  <si>
    <t>开采辅助活动</t>
  </si>
  <si>
    <t>其他采矿业</t>
  </si>
  <si>
    <t>农副食品加工业</t>
  </si>
  <si>
    <t>食品制造业</t>
  </si>
  <si>
    <t>酒、饮料和精制茶制造业</t>
  </si>
  <si>
    <t>烟草制品业</t>
  </si>
  <si>
    <t>纺织业</t>
  </si>
  <si>
    <t>纺织服装、服饰业</t>
  </si>
  <si>
    <t>皮革、毛皮、羽毛及其制品和制鞋业</t>
  </si>
  <si>
    <t>木材加工和木、竹、藤、棕、草制品业</t>
  </si>
  <si>
    <t>家具制造业</t>
  </si>
  <si>
    <t>造纸和纸制品业</t>
  </si>
  <si>
    <t>印刷和记录媒介复制业</t>
  </si>
  <si>
    <t>文教、工美、体育和娱乐用品制造业</t>
  </si>
  <si>
    <t>石油加工、炼焦和核燃料加工业</t>
  </si>
  <si>
    <t>化学原料和化学制品制造业</t>
  </si>
  <si>
    <t>医药制造业</t>
  </si>
  <si>
    <t>化学纤维制造业</t>
  </si>
  <si>
    <t>橡胶和塑料制品业</t>
  </si>
  <si>
    <t>非金属矿物制品业</t>
  </si>
  <si>
    <t>黑色金属冶炼和压延加工业</t>
  </si>
  <si>
    <t>有色金属冶炼和压延加工业</t>
  </si>
  <si>
    <t>金属制品业</t>
  </si>
  <si>
    <t>通用设备制造业</t>
  </si>
  <si>
    <t>专用设备制造业</t>
  </si>
  <si>
    <t>汽车制造业</t>
  </si>
  <si>
    <t>铁路、船舶、航空航天和其他运输设备制造业</t>
  </si>
  <si>
    <t>电气机械和器材制造业</t>
  </si>
  <si>
    <t>计算机、通信和其他电子设备制造业</t>
  </si>
  <si>
    <t>仪器仪表制造业</t>
  </si>
  <si>
    <t>其他制造业</t>
  </si>
  <si>
    <t>废弃资源综合利用业</t>
  </si>
  <si>
    <t>金属制品、机械和设备修理业</t>
  </si>
  <si>
    <t>电力、热力生产和供应业</t>
  </si>
  <si>
    <t>燃气生产和供应业</t>
  </si>
  <si>
    <t>水的生产和供应业</t>
  </si>
  <si>
    <t>土木工程建筑业</t>
  </si>
  <si>
    <t>建筑安装业</t>
  </si>
  <si>
    <t>建筑装饰和其他建筑业</t>
  </si>
  <si>
    <t>批发业</t>
  </si>
  <si>
    <t>零售业</t>
  </si>
  <si>
    <t>铁路运输业</t>
  </si>
  <si>
    <t>道路运输业</t>
  </si>
  <si>
    <t>水上运输业</t>
  </si>
  <si>
    <t>航空运输业</t>
  </si>
  <si>
    <t>管道运输业</t>
  </si>
  <si>
    <t>装卸搬运和运输代理业</t>
  </si>
  <si>
    <t>仓储业</t>
  </si>
  <si>
    <t>邮政业</t>
  </si>
  <si>
    <t>住宿业</t>
  </si>
  <si>
    <t>餐饮业</t>
  </si>
  <si>
    <t>电信、广播电视和卫星传输服务</t>
  </si>
  <si>
    <t>互联网和相关服务</t>
  </si>
  <si>
    <t>软件和信息技术服务业</t>
  </si>
  <si>
    <t>货币金融服务</t>
  </si>
  <si>
    <t>资本市场服务</t>
  </si>
  <si>
    <t>保险业</t>
  </si>
  <si>
    <t>其他金融业</t>
  </si>
  <si>
    <t>房地产业</t>
  </si>
  <si>
    <t>租赁业</t>
  </si>
  <si>
    <t>商务服务业</t>
  </si>
  <si>
    <t>研究和试验发展</t>
  </si>
  <si>
    <t>专业技术服务业</t>
  </si>
  <si>
    <t>科技推广和应用服务业</t>
  </si>
  <si>
    <t>水利管理业</t>
  </si>
  <si>
    <t>生态保护和环境治理业</t>
  </si>
  <si>
    <t>公共设施管理业</t>
  </si>
  <si>
    <t>居民服务业</t>
  </si>
  <si>
    <t>机动车、电子产品和日用产品修理业</t>
  </si>
  <si>
    <t>其他服务业</t>
  </si>
  <si>
    <t>教育</t>
  </si>
  <si>
    <t>卫生</t>
  </si>
  <si>
    <t>社会工作</t>
  </si>
  <si>
    <t>新闻和出版业</t>
  </si>
  <si>
    <t>广播、电视、电影和影视录音制作业</t>
  </si>
  <si>
    <t>文化艺术业</t>
  </si>
  <si>
    <t>体育</t>
  </si>
  <si>
    <t>娱乐业</t>
  </si>
  <si>
    <t>中国共产党机关</t>
  </si>
  <si>
    <t>国家机构</t>
  </si>
  <si>
    <t>人民政协、民主党派</t>
  </si>
  <si>
    <t>社会保障</t>
  </si>
  <si>
    <t>群众团体、社会团体和其他成员组织</t>
  </si>
  <si>
    <t>基层群众自治组织</t>
  </si>
  <si>
    <t>国际组织</t>
  </si>
  <si>
    <t>大类代号</t>
    <phoneticPr fontId="25" type="noConversion"/>
  </si>
  <si>
    <t>类别名称</t>
    <phoneticPr fontId="25" type="noConversion"/>
  </si>
  <si>
    <t>B10</t>
  </si>
  <si>
    <t>B11</t>
  </si>
  <si>
    <t>B12</t>
  </si>
  <si>
    <t>C14</t>
  </si>
  <si>
    <t>C15</t>
  </si>
  <si>
    <t>C16</t>
  </si>
  <si>
    <t>C17</t>
  </si>
  <si>
    <t>C18</t>
  </si>
  <si>
    <t>C19</t>
  </si>
  <si>
    <t>C20</t>
  </si>
  <si>
    <t>C21</t>
  </si>
  <si>
    <t>C22</t>
  </si>
  <si>
    <t>C23</t>
  </si>
  <si>
    <t>C24</t>
  </si>
  <si>
    <t>C25</t>
  </si>
  <si>
    <t>C28</t>
  </si>
  <si>
    <t>C29</t>
  </si>
  <si>
    <t>C31</t>
  </si>
  <si>
    <t>C41</t>
  </si>
  <si>
    <t>C42</t>
  </si>
  <si>
    <t>C43</t>
  </si>
  <si>
    <t>D45</t>
  </si>
  <si>
    <t>E49</t>
  </si>
  <si>
    <t>G55</t>
  </si>
  <si>
    <t>G57</t>
  </si>
  <si>
    <t>G58</t>
  </si>
  <si>
    <t>H61</t>
  </si>
  <si>
    <t>H62</t>
  </si>
  <si>
    <t>J66</t>
  </si>
  <si>
    <t>J67</t>
  </si>
  <si>
    <t>J68</t>
  </si>
  <si>
    <t>J69</t>
  </si>
  <si>
    <t>K70</t>
  </si>
  <si>
    <t>L71</t>
  </si>
  <si>
    <t>N78</t>
  </si>
  <si>
    <t>O79</t>
  </si>
  <si>
    <t>O80</t>
  </si>
  <si>
    <t>O81</t>
  </si>
  <si>
    <t>Q83</t>
  </si>
  <si>
    <t>R86</t>
  </si>
  <si>
    <t>S92</t>
  </si>
  <si>
    <t>S94</t>
  </si>
  <si>
    <t>S95</t>
  </si>
  <si>
    <t>T96</t>
  </si>
  <si>
    <t>材料表面强化</t>
  </si>
  <si>
    <t>城市轨道交通电客车制动能量回收系统研究与设计</t>
  </si>
  <si>
    <t>交通信息物理融合系统的体系架构及关键技术研究</t>
  </si>
  <si>
    <t>废弃机油再生沥青关键技术研究</t>
  </si>
  <si>
    <t>干旱半干旱地区地下水-汽二相运移机制</t>
  </si>
  <si>
    <t>绿色浮选理论及其能源化应用</t>
  </si>
  <si>
    <t>工程机械疲劳可靠性</t>
  </si>
  <si>
    <t>面向半刚性基层裂缝抑制的双频合成振动压实关键技术研究</t>
  </si>
  <si>
    <t>地裂缝环境下地下结构的动力灾变及控制</t>
  </si>
  <si>
    <t>混凝土结构抗震与灾变</t>
  </si>
  <si>
    <t>基于机器视觉感知与车路交互的主动交通安全技术研究</t>
  </si>
  <si>
    <t>地球化学动力学与资源成矿</t>
  </si>
  <si>
    <t>典型路面集料特征分析及其沥青混合料优化设计</t>
  </si>
  <si>
    <t>基于光纤测量技术的地裂缝形成及发育机理研究</t>
  </si>
  <si>
    <t>软弱围岩隧道施工过程变形机理及荷载释放特性研究</t>
  </si>
  <si>
    <t>车路协同典型应用场景现场测试技术研究</t>
  </si>
  <si>
    <t>盐湖环境下高延性水泥基复合材料疲劳劣化机制研究</t>
  </si>
  <si>
    <t>MX2/类石墨烯二维异质结构在燃料电池中催化性能的研究</t>
  </si>
  <si>
    <t>水-力作用下黄土三维微结构特征及演化机理研究</t>
  </si>
  <si>
    <t>地震荷载与地裂缝活动耦合作用对地铁隧道影响的动力学解析</t>
  </si>
  <si>
    <t>西部浅地表复杂介质瑞利波波形反演成像与横向不均匀体（洞穴）定量解释技术研究</t>
  </si>
  <si>
    <t>新能源汽车充电运维优化关键技术研究</t>
  </si>
  <si>
    <t>风和汽车荷载联合作用下大跨桥梁极端事件安全评价及设计荷载研究</t>
  </si>
  <si>
    <t>超支化聚合物改性环氧沥青低温增韧机理与强度发展规律</t>
  </si>
  <si>
    <t>基于矿料颗粒体系的沥青混合料施工特性研究</t>
  </si>
  <si>
    <t>基于图像技术的矿质集料几何特性数学表达与评价方法研究</t>
  </si>
  <si>
    <t>基于水力耦合机制的松散堆积体路基变形特性研究</t>
  </si>
  <si>
    <t>智能压电发电路面铺设优化及能量收集技术研究</t>
  </si>
  <si>
    <t>基于FexOy@炭微球草莓化表面结构的吸附-Fenton反应耦合效应及应用</t>
  </si>
  <si>
    <t>点状入渗条件下层状沉积物中水分运动的毛细壁垒和穿透效应</t>
  </si>
  <si>
    <t>智能型磁性印迹复合光催化体系的设计及其可控性能研究</t>
  </si>
  <si>
    <t>自复位中心支撑钢框架结构基于性能的抗震设计与评估方法研究</t>
  </si>
  <si>
    <t>基于车路协同的公路弯道危险预警建模及应用</t>
  </si>
  <si>
    <t>无人驾驶车辆职能测试方法研究</t>
  </si>
  <si>
    <t>城市路网中交叉口群关联度计算与信号协同控制研究</t>
  </si>
  <si>
    <t>面向行车环境感知问题的模式识别与机器学习方法研究</t>
  </si>
  <si>
    <t>秦岭秦王山辉长杂岩体地球化学和年代学</t>
  </si>
  <si>
    <t>岩石标本库的数字化研究与应用——以长安大学地学实验中心为例</t>
  </si>
  <si>
    <t>基于植被群落结构的流域土壤侵蚀遥感评价研究</t>
  </si>
  <si>
    <t>基于微观力学的纤维-水泥基体界面功能设计与调控</t>
  </si>
  <si>
    <t>基于颗粒流程序流固耦合的沥青混合料冲刷机理研究</t>
  </si>
  <si>
    <t>高性能G-FET中高κ栅/石墨烯结构的制备与热稳定性研究</t>
  </si>
  <si>
    <t>利用材料界面促使蛋白质结晶研究</t>
  </si>
  <si>
    <t>Fe基非晶涂层结构调控及其性能研究</t>
  </si>
  <si>
    <t>钛酸锶钡基高介电陶瓷的结构设计与界面调控</t>
  </si>
  <si>
    <t>联合微波预处理的多组分混合废旧塑料浮选分离方法及相关机理研究</t>
  </si>
  <si>
    <t>新型核辐射探测器材料CdMnTe合成与单晶生长</t>
  </si>
  <si>
    <t>环氧沥青聚集态控制与增韧机理研究</t>
  </si>
  <si>
    <t>沥青混合料的沥青砂浆-集料界面损伤特性及其疲劳破坏细观研究</t>
  </si>
  <si>
    <t>基于再生骨料特性的混凝土次生耐久性劣化机理</t>
  </si>
  <si>
    <t>基于流体作用的多孔沥青路面降尘特性研究</t>
  </si>
  <si>
    <t>新型水溶性共轭聚合物的设计合成及其在凝血酶的免标记荧光检测中的应用</t>
  </si>
  <si>
    <t>外延核壳纳米线的应变-微结构双向主动调控及机理研究</t>
  </si>
  <si>
    <t>新型介电高分子聚芳醚腈酮及其在储能薄膜电容器中的应用</t>
  </si>
  <si>
    <t>等离子喷涂发动机气缸保护涂层材料的制备及其结构与性能研究</t>
  </si>
  <si>
    <t>橡胶沥青微观反应机理及性能优化研究</t>
  </si>
  <si>
    <t>巨磁阻传感器材料Eu2CuSi3单晶生长及其GMR机理研究</t>
  </si>
  <si>
    <t>基于超支化聚合物修饰石墨烯的橡胶高性能化机理分析</t>
  </si>
  <si>
    <t>基于超分子凝胶的三维纳米石墨烯材料的制备及应用</t>
  </si>
  <si>
    <t>基于非等应变方法的SiCp/Al复合材料宏微观力学性能耦合研究</t>
  </si>
  <si>
    <t>季节性冻土地区弧脚梯形渠道结构拓扑形状优化研究</t>
  </si>
  <si>
    <t>基于形成过程的黄土结构重建试验研究</t>
  </si>
  <si>
    <t>外水源条件下冻土路基热质传输机制研究</t>
  </si>
  <si>
    <t>基于SfM方法快速获取泾河南岸滑坡地带超高分辨率数值高程模型（DEM）的研究</t>
  </si>
  <si>
    <t>基于重力与重力梯度测量的探测具有特征模式重力信号源的理论研究</t>
  </si>
  <si>
    <t>地铁动荷载在地裂缝场地的传播特征及其灾害效应研究</t>
  </si>
  <si>
    <t>非饱和黄土深基坑桩锚支护结构的稳定性及安全评价研究</t>
  </si>
  <si>
    <t>时频域横波分裂与煤层裂隙预测方法研究</t>
  </si>
  <si>
    <t>利用当前重力卫星数据检验相对论性引力理论的初步研究</t>
  </si>
  <si>
    <t>组合数字相机虚拟影像的颜色传递机理与辐射模型研究</t>
  </si>
  <si>
    <t>等效偏移距在垂直地震剖面中成像研究</t>
  </si>
  <si>
    <t>反倾岩质水库岸坡失稳机理的模型研究</t>
  </si>
  <si>
    <t>页岩气储层测井评价方法研究</t>
  </si>
  <si>
    <t>秦巴山区典型浅层滑坡蠕滑破坏机理研究</t>
  </si>
  <si>
    <t>地裂缝活动环境下砌体结构的破坏机制研究</t>
  </si>
  <si>
    <t>多源SAR数据联合监测高铁线路形变</t>
  </si>
  <si>
    <t>岩质边坡失稳分区分级监测预警研究</t>
  </si>
  <si>
    <t>基于秦巴山区的区域降雨稳定性分析模型研究</t>
  </si>
  <si>
    <t>黄土滑坡中古土壤带的控滑机理研究</t>
  </si>
  <si>
    <t>疏松砂岩储层中的井中声场数值模拟</t>
  </si>
  <si>
    <t>基于微观结构的非饱和黄土力学行为分析</t>
  </si>
  <si>
    <t>地质灾害InSAR监测数据中的误差控制</t>
  </si>
  <si>
    <t>钦杭成矿带东段铜多金属矿床的成矿效率研究</t>
  </si>
  <si>
    <t>基于SCS水文模型的矿渣型泥石流汇流过程研究</t>
  </si>
  <si>
    <t>基于多源异构数据融合的危险品运输车安全预警方法研究</t>
  </si>
  <si>
    <t>GaN基MOS-HEMT器件辐照损伤机理与可靠性研究</t>
  </si>
  <si>
    <t>基于空间信息技术的车辆超速实时监控系统研究</t>
  </si>
  <si>
    <t>基于陀螺仪伺服理论的惯导系统精度优化方法研究</t>
  </si>
  <si>
    <t>密集车联网中基于预测感知的多模干扰控制方法研究</t>
  </si>
  <si>
    <t>面向交通状态辨识与预测的高速公路大数据挖掘方法研究</t>
  </si>
  <si>
    <t>基于空-时自适应压缩感知的无线传感网络数据获取机制研究</t>
  </si>
  <si>
    <t>基于大字符集的文本模式识别研究</t>
  </si>
  <si>
    <t>基于模分复用的多通道光电集成接收机芯片研究</t>
  </si>
  <si>
    <t>基于智能优化算法的汽车非线性主动悬架控制研究</t>
  </si>
  <si>
    <t>深度学习（DL）及卷积神经元网络（CNN）在地质环境灾害特征识别中的应用研究</t>
  </si>
  <si>
    <t>基于信息一致性的无人机近距编队队形保持技术研究</t>
  </si>
  <si>
    <t>基于生命周期成本车辆分担技术的高速公路养护管理费费率的研究</t>
  </si>
  <si>
    <t>“绿色水泥”加固软土路基的研究与应用</t>
  </si>
  <si>
    <t>网格状城市路网信号灯多目标优化系统</t>
  </si>
  <si>
    <t>矩形钢管高强混凝土桁架组合梁极限承载力试验与理论研究</t>
  </si>
  <si>
    <t>基于移动通信数据的城市居民活动及出行特征提取方法研究</t>
  </si>
  <si>
    <t>基于行为理论的城市群商务公务旅客出行方式偏好及服务需求研究</t>
  </si>
  <si>
    <t>水泥沥青胶浆界面的稳定方法与作用机理</t>
  </si>
  <si>
    <t>基于岩石节理剪切过程微凸体损伤的声发射特征研究</t>
  </si>
  <si>
    <t>过火PC梁桥剩余承载能力评价方法研究</t>
  </si>
  <si>
    <t>基于可变限速控制的城市快速路通行能力与安全性改善研究</t>
  </si>
  <si>
    <t>多元混合交通流环境下交叉口群交通设计及管控优化方法研究</t>
  </si>
  <si>
    <t>服役PC刚构桥时变位移精细计算方法</t>
  </si>
  <si>
    <t>高海拔高辐射山区悬索桥桥塔温度场计算模式</t>
  </si>
  <si>
    <t>山区公路纵向桥墩冲刷特征</t>
  </si>
  <si>
    <t>青藏高原寒冷地区冻融作用参数量化与预估研究</t>
  </si>
  <si>
    <t>颗粒材料基层力学及变形的多尺度关联</t>
  </si>
  <si>
    <t>多车道高速公路互通群交通特性及协同优化设计研究</t>
  </si>
  <si>
    <t>温拌沥青混合料流变特性研究</t>
  </si>
  <si>
    <t>基于风洞试验的脚手架等效风荷载研究</t>
  </si>
  <si>
    <t>既有混凝土箱梁桥承载力评估及合理加固方法研究</t>
  </si>
  <si>
    <t>高压旋喷成桩引起土体变形的机理与预测模型研究</t>
  </si>
  <si>
    <t>黄土中结合水对其力学特性的影响机制研究</t>
  </si>
  <si>
    <t>库岸滑坡诱发涌浪灾害的数值模拟研究</t>
  </si>
  <si>
    <t>固体壳有限单元的无穿透列式研究和其在织物悬垂性模拟和布料动态仿真中的应用</t>
  </si>
  <si>
    <t>基于废胶粉复合改性的温拌沥青混合料其细观机理与性能研究</t>
  </si>
  <si>
    <t>离散链式结构的多尺度力学研究</t>
  </si>
  <si>
    <t>千枚岩动力破裂机理研究</t>
  </si>
  <si>
    <t>贝叶斯时间-空间模型对路面基础设施可靠性的动态研究</t>
  </si>
  <si>
    <t>三维无压渗流问题的弱形式求积元分析</t>
  </si>
  <si>
    <t>行车荷载作用下湿软路基变形机理研究</t>
  </si>
  <si>
    <t>渭河河流-地下水交互带中多环芳烃的迁移转化规律研究</t>
  </si>
  <si>
    <t>影响住宅室内邻苯二甲酸酯人群暴露评估准确性的关键参数不确定性研究</t>
  </si>
  <si>
    <t>半干旱黄土区土壤凝结水的形成机制研究</t>
  </si>
  <si>
    <t>黄芪黄酮类化合物抗骨质疏松作用机制研究</t>
  </si>
  <si>
    <t>黄土台塬灌区水文生态系统中生源要素C、N、P驱动机理研究</t>
  </si>
  <si>
    <t>多重驱动下城市型河流与地下水关系及适应性对策</t>
  </si>
  <si>
    <t>城市轨道交通外部效益指标体系构建及测度研究——以西安市为例</t>
  </si>
  <si>
    <t>渭河流域干旱特征及致灾机理研究</t>
  </si>
  <si>
    <t>高性能地源热泵换热孔回填材料的热性能优化模拟与实验研究</t>
  </si>
  <si>
    <t>西北地区节水灌溉模式对地下水的影响</t>
  </si>
  <si>
    <t>斜向荷载作用下钢管混凝土异形柱框架空间节点抗震性能研究</t>
  </si>
  <si>
    <t>高温气体过滤用碳化硅/莫来石多孔陶瓷材料的结构可控制备及过滤机制研究</t>
  </si>
  <si>
    <t>亲缘关系影响川金丝猴社会行为模式机制的研究</t>
  </si>
  <si>
    <t>非理想条件下地下水第二类越流系统井流解的分析及含水层水文地质参数计算</t>
  </si>
  <si>
    <t>明胶多肽基电场响应型智能凝胶的电泳强化原位合成及性能测试</t>
  </si>
  <si>
    <t>磁性埃洛石纳米管表面印迹复合材料选择性分离/富集与测定水溶液中的四环素类抗生素</t>
  </si>
  <si>
    <t>聚合物负载金属有机框架物膜的制备及其吸附水中酚类环境内分泌干扰物的研究</t>
  </si>
  <si>
    <t>基于热力学分析的疲劳损伤与寿命预测研究</t>
  </si>
  <si>
    <t>面向整车性能的多轴大型车辆油气悬架系统的集成化匹配研究</t>
  </si>
  <si>
    <t>面齿轮功率分流传动刚-柔混合动力学建模方法研究</t>
  </si>
  <si>
    <t>基于粒群透筛的振动筛系统动力学与离散颗粒的耦合建模分析</t>
  </si>
  <si>
    <t>装载机传动系载荷谱的测试及疲劳寿命预测研究</t>
  </si>
  <si>
    <t>基于CNC齿轮测量机的弧齿锥齿轮齿面测量误差精确补偿方法研究</t>
  </si>
  <si>
    <t>基于线阵相机高分辨率成像的聚焦形貌恢复技术研究</t>
  </si>
  <si>
    <t>小功率透平式气动马达能量转化效率的研究</t>
  </si>
  <si>
    <t>基于U-K理论的并联机器人扩展层级建模方法研究</t>
  </si>
  <si>
    <t>串联混合动力装载机能量管理与回收策略研究</t>
  </si>
  <si>
    <t>基于协同学的工程项目组合配置优化研究</t>
  </si>
  <si>
    <t>防屈曲钢板组合偏心支撑钢框架抗震性能研究</t>
  </si>
  <si>
    <t>区域新型城镇化发展质量的动态预警管理研究</t>
  </si>
  <si>
    <t>大型基坑平行分区参数及机理研究</t>
  </si>
  <si>
    <t>钢框架结构地震倒塌分析模型与倒塌判别准则研究</t>
  </si>
  <si>
    <t>基于贝叶斯理论的深受弯构件抗剪概率模型研究</t>
  </si>
  <si>
    <t>冷弯薄壁型钢住宅用系列墙体材料开发</t>
  </si>
  <si>
    <t>自密实轻质弹性混凝土制备及性能研究</t>
  </si>
  <si>
    <t>基于性能的站桥合一结构减震控制理论及试验研究</t>
  </si>
  <si>
    <t>新型轻钢组合楼盖平面内受力性能研究</t>
  </si>
  <si>
    <t>集中耗能型自复位墙体填充半刚接钢框架可恢复功能式结构抗震性能研究</t>
  </si>
  <si>
    <t>爆炸荷载下钢管混凝土柱的损伤评估研究</t>
  </si>
  <si>
    <t>盐湿热耦合作用下沥青混合料材料组成与性能特征</t>
  </si>
  <si>
    <t>高流动性条件下建筑工程施工人员安全能力提升路径研究</t>
  </si>
  <si>
    <t>基于CSS理念下西安城市“风景道”+“遗产廊道”耦合模式道路景观设计与评价方法研究</t>
  </si>
  <si>
    <t>清代陕西古迹保护研究</t>
  </si>
  <si>
    <t>陕南秦岭地区城乡空间统筹布局的适宜性评价及优化路径研究</t>
  </si>
  <si>
    <t>物流通道网络体系规划的关键技术研究</t>
  </si>
  <si>
    <t>微波介质陶瓷纳米粉体的制备及介电性能研究</t>
  </si>
  <si>
    <t>半刚性骨架功能配位聚合物的构筑及性能研究</t>
  </si>
  <si>
    <t>移动荷载作用下粘弹性微梁在力-热-磁环境中的非线性振动分析</t>
  </si>
  <si>
    <t>基于非线性弹性波谱的混凝土微损伤识别</t>
  </si>
  <si>
    <t>逐层限制编码长度的多层信息处理算法研究</t>
  </si>
  <si>
    <t>图谱与图中路和圈的计数问题研究</t>
  </si>
  <si>
    <t>干旱半干旱地区土壤水分运动规律研究</t>
  </si>
  <si>
    <t>连续体结构可靠性拓扑优化的元胞自动机方法</t>
  </si>
  <si>
    <t>长杆弹侵彻有界靶的动力学研究</t>
  </si>
  <si>
    <t>基于高分辨率遥感的西咸新区地表覆盖精细制图研究</t>
  </si>
  <si>
    <t>西安地区水源热泵抽灌井热渗耦合模型研究</t>
  </si>
  <si>
    <t>罐式车辆道路运输危险气体泄漏扩散模型与仿真</t>
  </si>
  <si>
    <t>广义及多层广义模糊可靠性模型理论研究及应用</t>
  </si>
  <si>
    <t>物联网驱动的仓储物流实时状态监控研究</t>
  </si>
  <si>
    <t>基于工况识别的纯电动汽车复合电源自适应能量管理算法与优化控制策略研究</t>
  </si>
  <si>
    <t>货车驾驶员坐姿脚部受振试验及其评价方法</t>
  </si>
  <si>
    <t>需求驱动型供应链系统协同仿生建模与优化设计</t>
  </si>
  <si>
    <t>高海拔地区公路运输车辆油耗统计模型与综合控制策略</t>
  </si>
  <si>
    <t>基于车辆运行状态偏离监测的驾驶人认知分心状态检测方法研究</t>
  </si>
  <si>
    <t>苛刻条件下脂润滑汽车轮毂轴承摩擦磨损机理及润滑特性研究</t>
  </si>
  <si>
    <t>基于全量理论的客车侧翻多步碰撞快速算法研究</t>
  </si>
  <si>
    <t>基于多传感器技术的危险驾驶状态辨识</t>
  </si>
  <si>
    <t>基于视频提取技术的道路景观单调性对驾驶安全的影响机理研究</t>
  </si>
  <si>
    <t>山地与平原城市公交客车AMT适应性分析</t>
  </si>
  <si>
    <t>供应商与分销商间关系嵌入的形成机制及作用效果研究——基于我国乘用车市场的样本</t>
  </si>
  <si>
    <t>基于路面湿滑状态辨识的车辆纵向碰撞危险态势预测模式</t>
  </si>
  <si>
    <t>曲柄销轴承流体动力润滑特性与曲轴扭振的耦合分析研究</t>
  </si>
  <si>
    <t>微观交通环境下的无人驾驶智能车辆运动控制研究</t>
  </si>
  <si>
    <t>集装箱多式联运网络优化研究</t>
  </si>
  <si>
    <t>基于模型的智能车辆传感器故障估计研究</t>
  </si>
  <si>
    <t>致密岩频散介电特征研究及测量</t>
  </si>
  <si>
    <t>基于GiD的FDTD-FVTD混合方法研究</t>
  </si>
  <si>
    <t>带移位运算的定点数据通路的形式验证方法研究</t>
  </si>
  <si>
    <t>基于层状结构的探地雷达检测正反演研究</t>
  </si>
  <si>
    <t>基于空谱联合约束优化的压缩高光谱遥感图像快速重建</t>
  </si>
  <si>
    <t>一种超高清3D数字电视拼接墙画面分割器的方案设计与研究</t>
  </si>
  <si>
    <t>基于认知检测技术的物联网传输性能分析</t>
  </si>
  <si>
    <t>复杂城市环境下GPS非视距多径智能实时抑制方法研究</t>
  </si>
  <si>
    <t>顺层岩质边坡模型滑坡多姿态数据测量研究</t>
  </si>
  <si>
    <t>基于图像标记的条件随机场关键技术研究</t>
  </si>
  <si>
    <t>以人为本的流式服务模型对用户出行帮助机制的研究</t>
  </si>
  <si>
    <t>火山岩-侵入岩成因联系：以闽浙沿海云山火山-侵入杂岩为例</t>
  </si>
  <si>
    <t>东昆仑东段新元古代花岗质片麻岩年代学及构造属性研究</t>
  </si>
  <si>
    <t>煤层碳封存中CO2-水-煤相互作用研究</t>
  </si>
  <si>
    <t>智慧城市中开放性公共场所人群数目识别及预警系统研究</t>
  </si>
  <si>
    <t>安徽铜陵狮子山矿田三维地球化学结构与深部找矿预测研究</t>
  </si>
  <si>
    <t>西昆仑麻扎—康西瓦构造带构造属性及向西延展研究</t>
  </si>
  <si>
    <t>四川红格层状岩体中硫化物-金属氧化物包裹体研究</t>
  </si>
  <si>
    <t>地质样品单次溶样Sr-Nd同位素全岩分析方法研究及应用</t>
  </si>
  <si>
    <t>很低级变泥质岩的成岩-变质演化特征及其研究意义</t>
  </si>
  <si>
    <t>伊犁地块北缘古生代岩浆作用对北天山洋盆演化的制约</t>
  </si>
  <si>
    <t>延边赤卫沟金矿碳酸质成矿流体研究</t>
  </si>
  <si>
    <t>河南巩义铝土矿工艺矿物学研究</t>
  </si>
  <si>
    <t>鄂尔多斯盆地巨大构造与油气富集规律研究</t>
  </si>
  <si>
    <t>甘肃北山地区黑山矿床外围镁铁质—超镁铁质岩体岩石成因研究</t>
  </si>
  <si>
    <t>鄂尔多斯盆地西南缘丹霞地貌形成机制研究</t>
  </si>
  <si>
    <t>陕西能源植物黄连木规模化利用的温室气体减排潜力研究</t>
  </si>
  <si>
    <t>陕西省土地市场动态变化分析及对策研究</t>
  </si>
  <si>
    <t>新疆萨尔托海蛇绿岩地幔橄榄岩铂族元素研究</t>
  </si>
  <si>
    <t>渭河盆地多成因天然气气体来源研究</t>
  </si>
  <si>
    <t>华北克拉通中生代岩石圈深部作用过程——来自鲁西地区早白垩世辉石岩捕掳体成因的制约</t>
  </si>
  <si>
    <t>铅锌矿浮选废水回水利用基础研究</t>
  </si>
  <si>
    <t>高寒地区公路建设与养护材料研发</t>
  </si>
  <si>
    <t>李新军</t>
  </si>
  <si>
    <t>王选策</t>
  </si>
  <si>
    <t>朱兴华</t>
  </si>
  <si>
    <t>刘钦</t>
  </si>
  <si>
    <t>安毅生</t>
  </si>
  <si>
    <t>张文雪</t>
  </si>
  <si>
    <t>曹琰波</t>
  </si>
  <si>
    <t>刘妮娜</t>
  </si>
  <si>
    <t>邵广周</t>
  </si>
  <si>
    <t>韩万水</t>
  </si>
  <si>
    <t>李炜光</t>
  </si>
  <si>
    <t>栗培龙</t>
  </si>
  <si>
    <t>刘玉</t>
  </si>
  <si>
    <t>毛雪松</t>
  </si>
  <si>
    <t>白波</t>
  </si>
  <si>
    <t>杨莉</t>
  </si>
  <si>
    <t>熊二刚</t>
  </si>
  <si>
    <t>陈涛</t>
  </si>
  <si>
    <t>宋青松</t>
  </si>
  <si>
    <t>刘军锋</t>
  </si>
  <si>
    <t>汤艳</t>
  </si>
  <si>
    <t>王晓峰</t>
  </si>
  <si>
    <t>王超凡</t>
  </si>
  <si>
    <t>白帆</t>
  </si>
  <si>
    <t>常明丰</t>
  </si>
  <si>
    <t>樊继斌</t>
  </si>
  <si>
    <t>郭云珠</t>
  </si>
  <si>
    <t>李卓</t>
  </si>
  <si>
    <t>栾丽君</t>
  </si>
  <si>
    <t>罗伟华</t>
  </si>
  <si>
    <t>牛冬瑜</t>
  </si>
  <si>
    <t>田晓东</t>
  </si>
  <si>
    <t>王凤燕</t>
  </si>
  <si>
    <t>王红波</t>
  </si>
  <si>
    <t>魏俊基</t>
  </si>
  <si>
    <t>徐鸥明</t>
  </si>
  <si>
    <t>徐义库</t>
  </si>
  <si>
    <t>许培俊</t>
  </si>
  <si>
    <t>晏妮</t>
  </si>
  <si>
    <t>袁战伟</t>
  </si>
  <si>
    <t>安鹏</t>
  </si>
  <si>
    <t>崔福庆</t>
  </si>
  <si>
    <t>黄伟亮</t>
  </si>
  <si>
    <t>巨鹏</t>
  </si>
  <si>
    <t>李亚兰</t>
  </si>
  <si>
    <t>李艳</t>
  </si>
  <si>
    <t>马见青</t>
  </si>
  <si>
    <t>强丽娥</t>
  </si>
  <si>
    <t>任超锋</t>
  </si>
  <si>
    <t>孙乃泉</t>
  </si>
  <si>
    <t>谭维佳</t>
  </si>
  <si>
    <t>王飞</t>
  </si>
  <si>
    <t>熊炜</t>
  </si>
  <si>
    <t>徐强</t>
  </si>
  <si>
    <t>杨成生</t>
  </si>
  <si>
    <t>杨威</t>
  </si>
  <si>
    <t>于宁宇</t>
  </si>
  <si>
    <t>苑伟娜</t>
  </si>
  <si>
    <t>岳崇旺</t>
  </si>
  <si>
    <t>张常亮</t>
  </si>
  <si>
    <t>赵博</t>
  </si>
  <si>
    <t>白璘</t>
  </si>
  <si>
    <t>谷文萍</t>
  </si>
  <si>
    <t>雷剑</t>
  </si>
  <si>
    <t>孟芸</t>
  </si>
  <si>
    <t>钱超</t>
  </si>
  <si>
    <t>姚博彬</t>
  </si>
  <si>
    <t>张懿璞</t>
  </si>
  <si>
    <t>张赞</t>
  </si>
  <si>
    <t>赵丹</t>
  </si>
  <si>
    <t>赵毅</t>
  </si>
  <si>
    <t>朱旭</t>
  </si>
  <si>
    <t>柏强</t>
  </si>
  <si>
    <t>陈锐</t>
  </si>
  <si>
    <t>陈笑</t>
  </si>
  <si>
    <t>程高</t>
  </si>
  <si>
    <t>程小云</t>
  </si>
  <si>
    <t>董治</t>
  </si>
  <si>
    <t>杜少文</t>
  </si>
  <si>
    <t>范祥</t>
  </si>
  <si>
    <t>侯炜</t>
  </si>
  <si>
    <t>李多</t>
  </si>
  <si>
    <t>李源</t>
  </si>
  <si>
    <t>牛艳伟</t>
  </si>
  <si>
    <t>齐洪亮</t>
  </si>
  <si>
    <t>司伟</t>
  </si>
  <si>
    <t>汪帆</t>
  </si>
  <si>
    <t>王春</t>
  </si>
  <si>
    <t>王峰</t>
  </si>
  <si>
    <t>王佳佳</t>
  </si>
  <si>
    <t>王茜</t>
  </si>
  <si>
    <t>王志丰</t>
  </si>
  <si>
    <t>吴谦</t>
  </si>
  <si>
    <t>肖莉丽</t>
  </si>
  <si>
    <t>谢青</t>
  </si>
  <si>
    <t>徐玮</t>
  </si>
  <si>
    <t>徐晓建</t>
  </si>
  <si>
    <t>许江波</t>
  </si>
  <si>
    <t>易慧</t>
  </si>
  <si>
    <t>袁帅</t>
  </si>
  <si>
    <t>陈宇云</t>
  </si>
  <si>
    <t>黄立辉</t>
  </si>
  <si>
    <t>贾志峰</t>
  </si>
  <si>
    <t>孔祥鹤</t>
  </si>
  <si>
    <t>李军媛</t>
  </si>
  <si>
    <t>吕继强</t>
  </si>
  <si>
    <t>宋赪</t>
  </si>
  <si>
    <t>孙东永</t>
  </si>
  <si>
    <t>万蓉</t>
  </si>
  <si>
    <t>王金凤</t>
  </si>
  <si>
    <t>王妮</t>
  </si>
  <si>
    <t>魏玮</t>
  </si>
  <si>
    <t>邢建宇</t>
  </si>
  <si>
    <t>张中杰</t>
  </si>
  <si>
    <t>周美梅</t>
  </si>
  <si>
    <t>封硕</t>
  </si>
  <si>
    <t>古玉锋</t>
  </si>
  <si>
    <t>郭家舜</t>
  </si>
  <si>
    <t>贺朝霞</t>
  </si>
  <si>
    <t>梁佳</t>
  </si>
  <si>
    <t>刘永生</t>
  </si>
  <si>
    <t>夏晓华</t>
  </si>
  <si>
    <t>张宏兵</t>
  </si>
  <si>
    <t>赵睿英</t>
  </si>
  <si>
    <t>白礼彪</t>
  </si>
  <si>
    <t>段留省</t>
  </si>
  <si>
    <t>韩言虎</t>
  </si>
  <si>
    <t>黄沛</t>
  </si>
  <si>
    <t>雷拓</t>
  </si>
  <si>
    <t>刘喜</t>
  </si>
  <si>
    <t>刘云霄</t>
  </si>
  <si>
    <t>马乾瑛</t>
  </si>
  <si>
    <t>吴赛</t>
  </si>
  <si>
    <t>徐晟</t>
  </si>
  <si>
    <t>白骅</t>
  </si>
  <si>
    <t>陈斯亮</t>
  </si>
  <si>
    <t>余侃华</t>
  </si>
  <si>
    <t>付鑫</t>
  </si>
  <si>
    <t>程琳</t>
  </si>
  <si>
    <t>贺燕飞</t>
  </si>
  <si>
    <t>姬楠楠</t>
  </si>
  <si>
    <t>潘红霞</t>
  </si>
  <si>
    <t>王慧</t>
  </si>
  <si>
    <t>王娟</t>
  </si>
  <si>
    <t>吴田军</t>
  </si>
  <si>
    <t>闫峭</t>
  </si>
  <si>
    <t>张锦荣</t>
  </si>
  <si>
    <t>张萌</t>
  </si>
  <si>
    <t>贺伊琳</t>
  </si>
  <si>
    <t>李彬</t>
  </si>
  <si>
    <t>彭朝林</t>
  </si>
  <si>
    <t>王童</t>
  </si>
  <si>
    <t>徐婷</t>
  </si>
  <si>
    <t>闫晟煜</t>
  </si>
  <si>
    <t>杨伟</t>
  </si>
  <si>
    <t>杨炜</t>
  </si>
  <si>
    <t>余宾宴</t>
  </si>
  <si>
    <t>冯笑然</t>
  </si>
  <si>
    <t>郭晨</t>
  </si>
  <si>
    <t>贺之莉</t>
  </si>
  <si>
    <t>李东海</t>
  </si>
  <si>
    <t>李婷</t>
  </si>
  <si>
    <t>刘海英</t>
  </si>
  <si>
    <t>刘晓春</t>
  </si>
  <si>
    <t>刘鑫一</t>
  </si>
  <si>
    <t>王江安</t>
  </si>
  <si>
    <t>徐丽</t>
  </si>
  <si>
    <t>朱依水</t>
  </si>
  <si>
    <t>陈璟元</t>
  </si>
  <si>
    <t>陈有炘</t>
  </si>
  <si>
    <t>高莎莎</t>
  </si>
  <si>
    <t>韩磊</t>
  </si>
  <si>
    <t>林鑫</t>
  </si>
  <si>
    <t>刘成军</t>
  </si>
  <si>
    <t>栾燕</t>
  </si>
  <si>
    <t>王盟</t>
  </si>
  <si>
    <t>王硕</t>
  </si>
  <si>
    <t>王燕</t>
  </si>
  <si>
    <t>王震</t>
  </si>
  <si>
    <t>徐翠玲</t>
  </si>
  <si>
    <t>杨望暾</t>
  </si>
  <si>
    <t>尹芳</t>
  </si>
  <si>
    <t>员学锋</t>
  </si>
  <si>
    <t>张丽敏</t>
  </si>
  <si>
    <t>张雪</t>
  </si>
  <si>
    <t>周群君</t>
  </si>
  <si>
    <t>邓孔书</t>
  </si>
  <si>
    <t>金守峰</t>
  </si>
  <si>
    <t>康志强</t>
  </si>
  <si>
    <t>徐向阳</t>
  </si>
  <si>
    <t>杨清振</t>
  </si>
  <si>
    <t>韩枫</t>
  </si>
  <si>
    <t>郑木莲</t>
  </si>
  <si>
    <t>创新团队支持项目</t>
  </si>
  <si>
    <t>基础研究项目（面向国家自然科学基金预研项目）</t>
  </si>
  <si>
    <t>重点科研平台开放基金项目</t>
  </si>
  <si>
    <t>政治学院</t>
    <phoneticPr fontId="29" type="noConversion"/>
  </si>
  <si>
    <t>理学院</t>
    <phoneticPr fontId="29" type="noConversion"/>
  </si>
  <si>
    <t>外语学院</t>
    <phoneticPr fontId="29" type="noConversion"/>
  </si>
  <si>
    <t>体育系</t>
    <phoneticPr fontId="29" type="noConversion"/>
  </si>
  <si>
    <t>公路学院</t>
    <phoneticPr fontId="29" type="noConversion"/>
  </si>
  <si>
    <t>汽车学院</t>
    <phoneticPr fontId="29" type="noConversion"/>
  </si>
  <si>
    <t>经管学院</t>
    <phoneticPr fontId="29" type="noConversion"/>
  </si>
  <si>
    <t>信息学院</t>
    <phoneticPr fontId="29" type="noConversion"/>
  </si>
  <si>
    <t>机械学院</t>
    <phoneticPr fontId="29" type="noConversion"/>
  </si>
  <si>
    <t>地测学院</t>
    <phoneticPr fontId="29" type="noConversion"/>
  </si>
  <si>
    <t>资源学院</t>
    <phoneticPr fontId="29" type="noConversion"/>
  </si>
  <si>
    <t>建工学院</t>
    <phoneticPr fontId="29" type="noConversion"/>
  </si>
  <si>
    <t>环工学院</t>
    <phoneticPr fontId="29" type="noConversion"/>
  </si>
  <si>
    <t>材料学院</t>
    <phoneticPr fontId="29" type="noConversion"/>
  </si>
  <si>
    <t>电控学院</t>
    <phoneticPr fontId="29" type="noConversion"/>
  </si>
  <si>
    <t>文传学院</t>
    <phoneticPr fontId="29" type="noConversion"/>
  </si>
  <si>
    <t>建筑学院</t>
    <phoneticPr fontId="29" type="noConversion"/>
  </si>
  <si>
    <t>校属</t>
    <phoneticPr fontId="29" type="noConversion"/>
  </si>
  <si>
    <t>公路学院</t>
  </si>
  <si>
    <t>材料学院</t>
  </si>
  <si>
    <t>资源学院</t>
  </si>
  <si>
    <t>环工学院</t>
  </si>
  <si>
    <t>信息学院</t>
  </si>
  <si>
    <t>理学院</t>
  </si>
  <si>
    <t>汽车学院</t>
  </si>
  <si>
    <t>机械学院</t>
  </si>
  <si>
    <t>建工学院</t>
  </si>
  <si>
    <t>电控学院</t>
  </si>
  <si>
    <t>建筑学院</t>
  </si>
  <si>
    <t>PU/EP IPNs改性乳化沥青常温裂缝修补料的组成设计与粘结机理</t>
  </si>
  <si>
    <t>钼合金表面Al, B改性MoSi2涂层的组织及抗氧化机理研究</t>
  </si>
  <si>
    <t>基于Tsunami Squares方法的滑坡-碎屑流灾害三维运动过程数值模拟研究</t>
  </si>
  <si>
    <t>经管学院</t>
  </si>
  <si>
    <t>基于Arc Hydro的数字流域特征提取及水文网络构建研究</t>
  </si>
  <si>
    <t>项目编号</t>
  </si>
  <si>
    <t>林贵宝</t>
  </si>
  <si>
    <t>车联网教育部-中国移动联合实验室</t>
  </si>
  <si>
    <t>高速公路筑养装备与技术教育部工程研究中心</t>
  </si>
  <si>
    <t>国土资源部成矿作用及其动力学开放研究实验室</t>
  </si>
  <si>
    <t>国土资源部岩浆作用成矿与找矿重点实验室</t>
  </si>
  <si>
    <t>建设部给水排水重点实验室</t>
  </si>
  <si>
    <t>陕西省高速公路施工机械重点实验室</t>
  </si>
  <si>
    <t>陕西省早期生命与环境重点实验室</t>
  </si>
  <si>
    <t>陕西省文化产业协同创新研究中心</t>
  </si>
  <si>
    <t>中国特色社会主义理论体系研究中心</t>
  </si>
  <si>
    <t>中华传统文化普及基地</t>
  </si>
  <si>
    <t>请选择：“国家（重点）实验室”、“教育部重点实验室”、“国家文科基础学科人才培养和科学研究基地”、“其他省部级重点实验室”、“省部级以下重点实验室”、“无”。如果由多个实验室承担一个项目，只填写其中一个承担最重要工作的实验室</t>
    <phoneticPr fontId="24" type="noConversion"/>
  </si>
  <si>
    <t>国家重点实验室</t>
    <phoneticPr fontId="25" type="noConversion"/>
  </si>
  <si>
    <t>请选择：“正高级”、“副高级”、“中级”、“其他”</t>
    <phoneticPr fontId="24" type="noConversion"/>
  </si>
  <si>
    <t>1977-05</t>
  </si>
  <si>
    <t>1986-08</t>
  </si>
  <si>
    <t>1983-05</t>
  </si>
  <si>
    <t>1983-04</t>
  </si>
  <si>
    <t>黄文峰</t>
  </si>
  <si>
    <t>1977-07</t>
  </si>
  <si>
    <t>1981-03</t>
  </si>
  <si>
    <t>刘燕</t>
  </si>
  <si>
    <t>1985-04</t>
  </si>
  <si>
    <t>1975-06</t>
  </si>
  <si>
    <t>李宇亮</t>
    <phoneticPr fontId="24" type="noConversion"/>
  </si>
  <si>
    <t>1986-12</t>
  </si>
  <si>
    <t>1979-06</t>
  </si>
  <si>
    <t>1980-05</t>
  </si>
  <si>
    <t>1987-10</t>
  </si>
  <si>
    <t>1986-06</t>
  </si>
  <si>
    <t>1984-10</t>
  </si>
  <si>
    <t>1980-10</t>
  </si>
  <si>
    <t>1984-07</t>
  </si>
  <si>
    <t>1977-10</t>
  </si>
  <si>
    <t>1979-09</t>
  </si>
  <si>
    <t>1982-02</t>
  </si>
  <si>
    <t>1988-04</t>
  </si>
  <si>
    <t>1979-10</t>
  </si>
  <si>
    <t>1983-10</t>
  </si>
  <si>
    <t>1984-09</t>
  </si>
  <si>
    <t>1986-10</t>
  </si>
  <si>
    <t>1987-01</t>
  </si>
  <si>
    <t>1975-03</t>
  </si>
  <si>
    <t>叶珍</t>
  </si>
  <si>
    <t>1981-08</t>
  </si>
  <si>
    <t>1982-11</t>
  </si>
  <si>
    <t>1979-02</t>
  </si>
  <si>
    <t>1978-10</t>
  </si>
  <si>
    <t>1981-06</t>
  </si>
  <si>
    <t>1982-09</t>
  </si>
  <si>
    <t>熊锐</t>
  </si>
  <si>
    <t>1979-07</t>
  </si>
  <si>
    <t>1980-11</t>
  </si>
  <si>
    <t>李辉</t>
    <phoneticPr fontId="24" type="noConversion"/>
  </si>
  <si>
    <t>1982-12</t>
  </si>
  <si>
    <t>1979-01</t>
  </si>
  <si>
    <t>1975-08</t>
  </si>
  <si>
    <t>1977-03</t>
  </si>
  <si>
    <t>1985-07</t>
  </si>
  <si>
    <t>1978-06</t>
  </si>
  <si>
    <t>1987-05</t>
  </si>
  <si>
    <t>1985-03</t>
  </si>
  <si>
    <t>1976-05</t>
  </si>
  <si>
    <t>1984-08</t>
  </si>
  <si>
    <t>1987-12</t>
  </si>
  <si>
    <t>1980-09</t>
  </si>
  <si>
    <t>1984-02</t>
  </si>
  <si>
    <t>1977-04</t>
  </si>
  <si>
    <t>1988-03</t>
  </si>
  <si>
    <t>1983-09</t>
  </si>
  <si>
    <t>1984-01</t>
  </si>
  <si>
    <t>1986-11</t>
  </si>
  <si>
    <t>1982-05</t>
  </si>
  <si>
    <t>1986-02</t>
  </si>
  <si>
    <t>许锐</t>
  </si>
  <si>
    <t>1981-07</t>
  </si>
  <si>
    <t>1988-06</t>
  </si>
  <si>
    <t>1981-12</t>
  </si>
  <si>
    <t>1979-08</t>
  </si>
  <si>
    <t>1983-07</t>
  </si>
  <si>
    <t>1972-12</t>
  </si>
  <si>
    <t>1989-06</t>
  </si>
  <si>
    <t>1989-11</t>
  </si>
  <si>
    <t>1984-11</t>
  </si>
  <si>
    <t>1980-01</t>
  </si>
  <si>
    <t>1982-07</t>
  </si>
  <si>
    <t>1987-08</t>
  </si>
  <si>
    <t>黄观文</t>
  </si>
  <si>
    <t>1985-10</t>
  </si>
  <si>
    <t>杨高学</t>
    <phoneticPr fontId="24" type="noConversion"/>
  </si>
  <si>
    <t>卫新东</t>
  </si>
  <si>
    <t>武永江</t>
  </si>
  <si>
    <t>1979-05</t>
  </si>
  <si>
    <t>1983-11</t>
  </si>
  <si>
    <t>1980-02</t>
  </si>
  <si>
    <t>1986-09</t>
  </si>
  <si>
    <t>王春生</t>
    <phoneticPr fontId="24" type="noConversion"/>
  </si>
  <si>
    <t>1979-11</t>
  </si>
  <si>
    <t>1989-08</t>
  </si>
  <si>
    <t>1981-09</t>
  </si>
  <si>
    <t>1977-09</t>
  </si>
  <si>
    <t>汪海年</t>
    <phoneticPr fontId="24" type="noConversion"/>
  </si>
  <si>
    <t>裴建中</t>
    <phoneticPr fontId="24" type="noConversion"/>
  </si>
  <si>
    <t>1986-01</t>
  </si>
  <si>
    <t>1981-04</t>
  </si>
  <si>
    <t>1985-12</t>
  </si>
  <si>
    <t>1982-10</t>
  </si>
  <si>
    <t>1972-07</t>
  </si>
  <si>
    <t>1979-04</t>
  </si>
  <si>
    <t>1985-05</t>
  </si>
  <si>
    <t>1985-01</t>
  </si>
  <si>
    <t>1978-12</t>
  </si>
  <si>
    <t>1974-04</t>
  </si>
  <si>
    <t>1977-06</t>
  </si>
  <si>
    <t>管宇</t>
  </si>
  <si>
    <t>1988-01</t>
  </si>
  <si>
    <t>1975-12</t>
  </si>
  <si>
    <t>1986-03</t>
  </si>
  <si>
    <t>1974-01</t>
  </si>
  <si>
    <t>毛新华</t>
  </si>
  <si>
    <t>1980-08</t>
  </si>
  <si>
    <t>1981-01</t>
  </si>
  <si>
    <t>刘丹</t>
  </si>
  <si>
    <t>1984-04</t>
  </si>
  <si>
    <t>薛晴</t>
  </si>
  <si>
    <t>伍佳妮</t>
  </si>
  <si>
    <t>1984-06</t>
  </si>
  <si>
    <t>李兆磊</t>
  </si>
  <si>
    <t>李倩</t>
  </si>
  <si>
    <t>1983-02</t>
  </si>
  <si>
    <t>1970-10</t>
  </si>
  <si>
    <t>1983-08</t>
  </si>
  <si>
    <t>综合运输体系技术经济评价理论与方法研究</t>
  </si>
  <si>
    <t>宋京妮</t>
  </si>
  <si>
    <t>1990-02</t>
  </si>
  <si>
    <t>1987-07</t>
  </si>
  <si>
    <t>1974-07</t>
  </si>
  <si>
    <t>1983-12</t>
  </si>
  <si>
    <t>1989-10</t>
  </si>
  <si>
    <t>1988-12</t>
  </si>
  <si>
    <t>1981-10</t>
  </si>
  <si>
    <t>陈朝阳</t>
  </si>
  <si>
    <t>1985-09</t>
  </si>
  <si>
    <t>1983-06</t>
  </si>
  <si>
    <t>1964-06</t>
  </si>
  <si>
    <t>1978-03</t>
  </si>
  <si>
    <t>1981-02</t>
  </si>
  <si>
    <t>1976-11</t>
  </si>
  <si>
    <t>1981-05</t>
  </si>
  <si>
    <t>1975-11</t>
  </si>
  <si>
    <t>1987-11</t>
  </si>
  <si>
    <t>张静晓</t>
  </si>
  <si>
    <t>马飞</t>
  </si>
  <si>
    <t>孙启鹏</t>
  </si>
  <si>
    <t>1976-09</t>
  </si>
  <si>
    <t>1965-01</t>
  </si>
  <si>
    <t>姚志刚</t>
  </si>
  <si>
    <t>1974-11</t>
  </si>
  <si>
    <t>宋鑫华</t>
    <phoneticPr fontId="24" type="noConversion"/>
  </si>
  <si>
    <t>1960-09</t>
  </si>
  <si>
    <t>金栋昌</t>
  </si>
  <si>
    <t>汪治国</t>
  </si>
  <si>
    <t>1983-01</t>
  </si>
  <si>
    <t>杜波</t>
  </si>
  <si>
    <t>乔艳</t>
  </si>
  <si>
    <t>外语学院</t>
  </si>
  <si>
    <t>1973-09</t>
  </si>
  <si>
    <t>1973-08</t>
  </si>
  <si>
    <t>赵武刚</t>
  </si>
  <si>
    <t>1987-03</t>
  </si>
  <si>
    <t>1984-03</t>
  </si>
  <si>
    <t>1984-05</t>
  </si>
  <si>
    <t>项目类别</t>
    <phoneticPr fontId="24" type="noConversion"/>
  </si>
  <si>
    <t>1977-12</t>
  </si>
  <si>
    <t>1988-10</t>
  </si>
  <si>
    <t>地测学院</t>
    <phoneticPr fontId="24" type="noConversion"/>
  </si>
  <si>
    <t>苏进展</t>
  </si>
  <si>
    <t>1978-01</t>
  </si>
  <si>
    <t>常乐浩</t>
  </si>
  <si>
    <t>1960-11</t>
  </si>
  <si>
    <t>1974-05</t>
  </si>
  <si>
    <t>1972-06</t>
  </si>
  <si>
    <t>高涛</t>
  </si>
  <si>
    <t>李东武</t>
  </si>
  <si>
    <t>程鑫</t>
  </si>
  <si>
    <t>马峻岩</t>
  </si>
  <si>
    <t>1976-10</t>
  </si>
  <si>
    <t>序号</t>
  </si>
  <si>
    <t>论文题目</t>
  </si>
  <si>
    <t>作者</t>
  </si>
  <si>
    <t>刊物名称</t>
  </si>
  <si>
    <t>受助课题编号</t>
  </si>
  <si>
    <t>卷、期、文献号</t>
  </si>
  <si>
    <t>著作名称</t>
  </si>
  <si>
    <t>出版单位</t>
  </si>
  <si>
    <t>字数（千字）</t>
  </si>
  <si>
    <t>专利成果</t>
  </si>
  <si>
    <t>专利类型</t>
  </si>
  <si>
    <t>专利名称</t>
  </si>
  <si>
    <t>申请人</t>
  </si>
  <si>
    <t>专利号</t>
  </si>
  <si>
    <t>学院</t>
    <phoneticPr fontId="24" type="noConversion"/>
  </si>
  <si>
    <t>SCI</t>
    <phoneticPr fontId="24" type="noConversion"/>
  </si>
  <si>
    <t>EI</t>
    <phoneticPr fontId="24" type="noConversion"/>
  </si>
  <si>
    <t>省部以上奖励</t>
    <phoneticPr fontId="24" type="noConversion"/>
  </si>
  <si>
    <t>其他论文</t>
    <phoneticPr fontId="24" type="noConversion"/>
  </si>
  <si>
    <t>会议报告</t>
    <phoneticPr fontId="24" type="noConversion"/>
  </si>
  <si>
    <t>A01</t>
    <phoneticPr fontId="25" type="noConversion"/>
  </si>
  <si>
    <t>A02</t>
    <phoneticPr fontId="25" type="noConversion"/>
  </si>
  <si>
    <t>A03</t>
    <phoneticPr fontId="25" type="noConversion"/>
  </si>
  <si>
    <t>A04</t>
    <phoneticPr fontId="25" type="noConversion"/>
  </si>
  <si>
    <t>A05</t>
    <phoneticPr fontId="25" type="noConversion"/>
  </si>
  <si>
    <t>B06</t>
    <phoneticPr fontId="25" type="noConversion"/>
  </si>
  <si>
    <t>B07</t>
    <phoneticPr fontId="25" type="noConversion"/>
  </si>
  <si>
    <t>B08</t>
    <phoneticPr fontId="25" type="noConversion"/>
  </si>
  <si>
    <t>B09</t>
    <phoneticPr fontId="25" type="noConversion"/>
  </si>
  <si>
    <t>学校实验室级别清单</t>
    <phoneticPr fontId="25" type="noConversion"/>
  </si>
  <si>
    <t>学科名称及代码</t>
    <phoneticPr fontId="25" type="noConversion"/>
  </si>
  <si>
    <t>国民经济行业分类代码</t>
    <phoneticPr fontId="25" type="noConversion"/>
  </si>
  <si>
    <t>学院代码</t>
    <phoneticPr fontId="25" type="noConversion"/>
  </si>
  <si>
    <t>族际政治：理论主张与实践模式研究</t>
    <phoneticPr fontId="24" type="noConversion"/>
  </si>
  <si>
    <t>董千里</t>
    <phoneticPr fontId="24" type="noConversion"/>
  </si>
  <si>
    <t>基核物流发展研究</t>
  </si>
  <si>
    <t>王博</t>
  </si>
  <si>
    <t>基于SCP分析范式的互联网约租车产业组织研究</t>
  </si>
  <si>
    <t>创新团队项目(学科点)</t>
  </si>
  <si>
    <t>赵晓妮</t>
  </si>
  <si>
    <t>党建视域下的“四个自信”研究</t>
  </si>
  <si>
    <t>赵文义</t>
  </si>
  <si>
    <t>学术出版转型研究</t>
  </si>
  <si>
    <t>张秀见</t>
  </si>
  <si>
    <t>英美文学跨学科化创新研究</t>
  </si>
  <si>
    <t>交通能源环境基础库与决策支持系统构建研究</t>
  </si>
  <si>
    <t>创新团队项目(智库)</t>
  </si>
  <si>
    <t>周玉琴</t>
  </si>
  <si>
    <t>习近平治国理政新理念新思想新战略研究</t>
  </si>
  <si>
    <t>王立洲</t>
  </si>
  <si>
    <t>人文社科成果质量提升路径和激励机制研究</t>
  </si>
  <si>
    <t>交通在陕西追赶超越中的战略构想</t>
  </si>
  <si>
    <t>“一带一路”运输通道发展研究</t>
  </si>
  <si>
    <t>创新团队项目(平台)</t>
  </si>
  <si>
    <t>常莉</t>
  </si>
  <si>
    <t>陕西民营文化企业做大做强做优研究</t>
  </si>
  <si>
    <t>陈蓉</t>
  </si>
  <si>
    <t xml:space="preserve">陕西省建设文化强省路径研究 </t>
  </si>
  <si>
    <t>张圣忠</t>
  </si>
  <si>
    <t>考虑成员企业偏好的供应链违约风险传染预警与控制</t>
  </si>
  <si>
    <t>重点项目</t>
  </si>
  <si>
    <t>杜强</t>
  </si>
  <si>
    <t>面向“一带一路”的工程项目群协同优化研究</t>
  </si>
  <si>
    <t>城市通勤出行链脆弱性评价与可靠性策略研究</t>
  </si>
  <si>
    <t>面向产业超越发展的陕西省技术创新驱动政策取向研究</t>
  </si>
  <si>
    <t>“一带一路”交通战略体系研究</t>
  </si>
  <si>
    <t>张娜</t>
  </si>
  <si>
    <t>历史视域下的中国陆路交通发展与国家兴衰关系研究</t>
  </si>
  <si>
    <t>孙百亮</t>
  </si>
  <si>
    <t>发达国家交通发展与国家强盛关系研究</t>
  </si>
  <si>
    <t>沈宇为</t>
  </si>
  <si>
    <t>前景理论下的报童模型：基于均值偏向效应的研究</t>
  </si>
  <si>
    <t>青年项目</t>
  </si>
  <si>
    <t>杨慧军</t>
  </si>
  <si>
    <t>外部搜寻战略与合作模式对企业产品、工艺创新的影响</t>
  </si>
  <si>
    <t>陈彧</t>
  </si>
  <si>
    <t>从社会分层和流动理论对中国高等教育入学公平性现状的分析研究</t>
  </si>
  <si>
    <t>刘芳芳</t>
  </si>
  <si>
    <t>美丽中国视阈下的自然价值论研究</t>
  </si>
  <si>
    <t>贾红雨</t>
  </si>
  <si>
    <t>黑格尔哲学的开端问题</t>
  </si>
  <si>
    <t>薛晋蓉</t>
  </si>
  <si>
    <t>钱谦益诗学对清代前、中期诗学的影响</t>
  </si>
  <si>
    <t>张石磊</t>
  </si>
  <si>
    <t>旅游对大学生心理健康影响机制的实证研究</t>
  </si>
  <si>
    <t>学工部</t>
  </si>
  <si>
    <t>张江江</t>
  </si>
  <si>
    <t>高校图书馆特种馆藏—地图资料管理应用研究</t>
  </si>
  <si>
    <t>图书馆</t>
  </si>
  <si>
    <t>汪晓伟</t>
  </si>
  <si>
    <t>高校图书馆学科化服务运行机制研究</t>
  </si>
  <si>
    <t>李洋</t>
  </si>
  <si>
    <t>互联网+时代高校科技期刊发展研究</t>
  </si>
  <si>
    <t>杂志社</t>
  </si>
  <si>
    <t>装配式建筑产业链整合研究：结构、机理与路径</t>
  </si>
  <si>
    <t>一般项目</t>
  </si>
  <si>
    <t>基于物流通道理论的丝绸之路节点城市辐射带动力研究――以西安为例</t>
  </si>
  <si>
    <t>基于超网络的研究生协同创新网络构建</t>
  </si>
  <si>
    <t>矛盾安全态度在流动施工团体中的产生、扩散和影响研究</t>
  </si>
  <si>
    <t>国家公园生态环境系统与区域旅游开发协调度研究</t>
  </si>
  <si>
    <t>“一带一路”交通版图构建与分析</t>
  </si>
  <si>
    <t>农民工举家进城落户政策研究——以西安市为例</t>
  </si>
  <si>
    <t>韩春萍</t>
  </si>
  <si>
    <t>丝绸之路各民族作家“迁徙叙事”的文化意义研究</t>
  </si>
  <si>
    <t>惠阳</t>
  </si>
  <si>
    <t>运用网游平台传播京剧艺术的实证研究</t>
  </si>
  <si>
    <t>冀芳</t>
  </si>
  <si>
    <t>人文社会科学期刊的发展与创新：新媒体视角</t>
  </si>
  <si>
    <t>性别操演理论视阈下的女性身份认知构建研究</t>
  </si>
  <si>
    <t>王翀</t>
  </si>
  <si>
    <t>媒介融合背景下高校宣传思想工作创新策略探析</t>
  </si>
  <si>
    <t>宣传部</t>
  </si>
  <si>
    <t>何红娟</t>
  </si>
  <si>
    <t>社会治理视野下思想政治教育创新研究</t>
  </si>
  <si>
    <t>社会科学处</t>
  </si>
  <si>
    <t>长安大学特色专业大学生就业能力培养体系建设研究</t>
  </si>
  <si>
    <t>学生就业处</t>
  </si>
  <si>
    <t>尹莉</t>
  </si>
  <si>
    <t>陕西省高校智库建设的资源状况及政府扶持政策研究</t>
  </si>
  <si>
    <t>学术期刊微博出版研究</t>
  </si>
  <si>
    <t>孙锡芳</t>
  </si>
  <si>
    <t>清代《左传》学研究</t>
  </si>
  <si>
    <t>后期资助项目</t>
  </si>
  <si>
    <t>汪翠萍</t>
  </si>
  <si>
    <t>现代牧歌：罗伯特·弗罗斯特诗歌研究</t>
  </si>
  <si>
    <t>建设项目社会风险管理机制研究</t>
  </si>
  <si>
    <t>中国建筑业碳排放的时空差异及其影响因素研究</t>
  </si>
  <si>
    <t>激励性资助项目A</t>
  </si>
  <si>
    <t>网络约租车平台的多样性及其政府规制问题</t>
  </si>
  <si>
    <t>刘康乐</t>
  </si>
  <si>
    <t>丝绸之路与宗教传播研究</t>
  </si>
  <si>
    <t>闵军</t>
  </si>
  <si>
    <t>佛教与中国文化关系研究</t>
  </si>
  <si>
    <t>张骞文</t>
  </si>
  <si>
    <t>大学新生质量评价与素质发展研究</t>
  </si>
  <si>
    <t>基于知识管理的供应链信息泄露风险评估与治理</t>
  </si>
  <si>
    <t>激励性资助项目B</t>
  </si>
  <si>
    <t>王婕妤</t>
  </si>
  <si>
    <t>基于融资担保的新兴技术成果产业化研究</t>
  </si>
  <si>
    <t>国际陆港网络化成长机制研究</t>
  </si>
  <si>
    <t>基于信息模型的高速公路路面养护管理</t>
  </si>
  <si>
    <t>叶锐</t>
  </si>
  <si>
    <t>陕西省构建现代公共文化服务体系研究</t>
  </si>
  <si>
    <t>文学翻译与经典建构研究</t>
  </si>
  <si>
    <t>钟耀萍</t>
  </si>
  <si>
    <t>基于语言文字调查研究的纳西族东部地区非物质文化遗产保护</t>
  </si>
  <si>
    <t>陈轶嵩</t>
  </si>
  <si>
    <t>基于系统动力学的新能源汽车产业支持政策研究</t>
  </si>
  <si>
    <t>生态文明视阈下秦巴山区工业园区整合机制与调控模式研究</t>
  </si>
  <si>
    <t>生态环境约束下陕西省新型城镇化路径选择研究</t>
  </si>
  <si>
    <t>激励性资助项目C</t>
  </si>
  <si>
    <t>高硕</t>
  </si>
  <si>
    <t>财政扶持公共文化服务体系建设</t>
  </si>
  <si>
    <t>宋鑫华</t>
  </si>
  <si>
    <t>国家治理时代西部地区民族关系协调发展研究</t>
  </si>
  <si>
    <t>延安时期中共立足陕甘宁边区经济原因分析</t>
  </si>
  <si>
    <t>杨斌</t>
  </si>
  <si>
    <t>我国民生保障和兜底政策制度体系完善研究</t>
  </si>
  <si>
    <t>于力音</t>
  </si>
  <si>
    <t>从新闻传播学角度探寻方言类电视节目主持人用语失范的应对策略</t>
  </si>
  <si>
    <t>李卿慧</t>
  </si>
  <si>
    <t>冷战初期好莱坞黑名单的形成与运行机制</t>
  </si>
  <si>
    <t>李菁</t>
  </si>
  <si>
    <t>长安译场佛经翻译研究</t>
  </si>
  <si>
    <t>大学治理共同体研究</t>
  </si>
  <si>
    <t>陈稳亮</t>
  </si>
  <si>
    <t>汉长安城遗址保护与民生问题研究</t>
  </si>
  <si>
    <t>查方勇</t>
  </si>
  <si>
    <t>当代大学新生关于社会主义核心价值观的认同与践行机制研究</t>
  </si>
  <si>
    <t>思想政治工作专项项目</t>
  </si>
  <si>
    <t>徐研</t>
  </si>
  <si>
    <t>军民融合对产业结构优化升级的路径选择与金融支持</t>
  </si>
  <si>
    <t>青年项目（海内外优秀博士科研启动）</t>
  </si>
  <si>
    <t>主管部门</t>
    <phoneticPr fontId="24" type="noConversion"/>
  </si>
  <si>
    <t>社科处</t>
    <phoneticPr fontId="24" type="noConversion"/>
  </si>
  <si>
    <t>负责人</t>
    <phoneticPr fontId="24" type="noConversion"/>
  </si>
  <si>
    <t>名称</t>
    <phoneticPr fontId="24" type="noConversion"/>
  </si>
  <si>
    <t>立项金额</t>
  </si>
  <si>
    <t>许晓辉</t>
  </si>
  <si>
    <t>沙棘枝条基高吸水性材料的制备及应用</t>
  </si>
  <si>
    <t>徐莹璐</t>
  </si>
  <si>
    <t>节点域箱形加强式工字形柱弱轴连接组合节点抗震性能研究</t>
  </si>
  <si>
    <t>龚芳媛</t>
  </si>
  <si>
    <t>基于矿质集料几何形态的混合料仿真与试验研究</t>
  </si>
  <si>
    <t>基于多源信息融合的动态交通诱导系统研究与实现</t>
  </si>
  <si>
    <t>魏亚妮</t>
  </si>
  <si>
    <t>水作用下黄土微观结构演化及其力学变形机制</t>
  </si>
  <si>
    <t>张在勇</t>
  </si>
  <si>
    <t>旱区包气带水分迁移转化机理及界面动力学研究</t>
  </si>
  <si>
    <t>闫畅</t>
  </si>
  <si>
    <t>泡沫铝复合材料界面特性及增强机理的研究</t>
  </si>
  <si>
    <t>贾洁</t>
  </si>
  <si>
    <t>沥青混合料薄层一次摊铺成型技术研究</t>
  </si>
  <si>
    <t>万一品</t>
  </si>
  <si>
    <t>装载机工作装置载荷谱测试及疲劳性能研究</t>
  </si>
  <si>
    <t>张泽宇</t>
  </si>
  <si>
    <t>工程机械的混合动力传动系统功率匹配节能理论与融合控制方法研究</t>
  </si>
  <si>
    <t>奚凯麟</t>
  </si>
  <si>
    <t>周雪艳</t>
  </si>
  <si>
    <t>沥青混合料用形状记忆环氧树脂的可控制备及其形变回复性能研究</t>
  </si>
  <si>
    <t>蔡军</t>
  </si>
  <si>
    <t>面向海绵城市的生态铺面关键技术研究</t>
  </si>
  <si>
    <t>覃潇</t>
  </si>
  <si>
    <t>姜磊</t>
  </si>
  <si>
    <t>马骥</t>
  </si>
  <si>
    <t>复杂环境下超长隧道贯通测控关键技术研究</t>
  </si>
  <si>
    <t>侯晓坤</t>
  </si>
  <si>
    <t>非饱和黄土湿陷本构模型及其边坡稳定性分析</t>
  </si>
  <si>
    <t>焦佳爽</t>
  </si>
  <si>
    <t>利用大地测量数据检测并解释青藏高原的长期重力变化与旋转运动</t>
  </si>
  <si>
    <t>张名芳</t>
  </si>
  <si>
    <t>基于激光雷达的城市道路环境感知技术研究</t>
  </si>
  <si>
    <t>魏慧</t>
  </si>
  <si>
    <t>高强轻骨料混凝土深受弯构件受剪模型与设计方法研究</t>
  </si>
  <si>
    <t>张玉</t>
  </si>
  <si>
    <t>高强轻骨料混凝土深受弯构件受剪性能分析</t>
  </si>
  <si>
    <t>李得路</t>
  </si>
  <si>
    <t>鲁麟</t>
  </si>
  <si>
    <t>毕研秋</t>
  </si>
  <si>
    <t>基于流变学的自密实沥青混合料设计与数值模拟</t>
  </si>
  <si>
    <t>刘圆圆</t>
  </si>
  <si>
    <t>西部城市群交通走廊的全寿命碳排放测算分析研究</t>
  </si>
  <si>
    <t>张震</t>
  </si>
  <si>
    <t>隐伏型岩溶的发育特征勘察分析及破坏机理研究</t>
  </si>
  <si>
    <t>张凯南</t>
  </si>
  <si>
    <t>定量遥感监测大气颗粒物与土地覆盖变化的关系研究</t>
  </si>
  <si>
    <t>王笑蕾</t>
  </si>
  <si>
    <t>李楠</t>
  </si>
  <si>
    <t>地震作用下滑坡防治微型桩群动态响应研究</t>
  </si>
  <si>
    <t>魏心声</t>
  </si>
  <si>
    <t>斜坡浅层土石混合体非饱和渗流特性及破坏机制研究</t>
  </si>
  <si>
    <t>陈鲁皖</t>
  </si>
  <si>
    <t>田镇</t>
  </si>
  <si>
    <t>基于多元数据的喜马拉雅山中部及邻区构造特征研究</t>
  </si>
  <si>
    <t>郭小花</t>
  </si>
  <si>
    <t>覃小丽</t>
  </si>
  <si>
    <t>鄂尔多斯盆地东部地区上古生界储层特征分析及敏感性评价</t>
  </si>
  <si>
    <t>王峰萍</t>
  </si>
  <si>
    <t>遥感图像中道路提取相关技术研究</t>
  </si>
  <si>
    <t>万晨光</t>
  </si>
  <si>
    <t>基于重载交通的连续钢构桥桥面铺装结构设计与材料优化</t>
  </si>
  <si>
    <t>渭河中下游大型灌区干旱脆弱性评估与干旱预警</t>
  </si>
  <si>
    <t>周娟兰</t>
  </si>
  <si>
    <t>多孔混凝土细观结构特性及其强度形成机制</t>
  </si>
  <si>
    <t>冯蝶静</t>
  </si>
  <si>
    <t>酵母基高吸水性树脂复合材料的制备及应用</t>
  </si>
  <si>
    <t>韩丽丽</t>
  </si>
  <si>
    <t>薛斌</t>
  </si>
  <si>
    <t>颗粒路面材料多尺度视野下的物理机制</t>
  </si>
  <si>
    <t>李宁</t>
  </si>
  <si>
    <t>级配碎石本构模型</t>
  </si>
  <si>
    <t>邱军领</t>
  </si>
  <si>
    <t>黄土区段地貌影响隧道力学机理与试验研究</t>
  </si>
  <si>
    <t>薛翠真</t>
  </si>
  <si>
    <t>建筑垃圾再生利用</t>
  </si>
  <si>
    <t>六盘山盆地白垩系页岩油气地质条件分析及有利区预测</t>
  </si>
  <si>
    <t>付文举</t>
  </si>
  <si>
    <t>李佳佳</t>
  </si>
  <si>
    <t>李甘雨</t>
  </si>
  <si>
    <t>伊宁地块石炭纪火山岩地球化学特征及岩石成因</t>
  </si>
  <si>
    <t>范丽红</t>
  </si>
  <si>
    <t>北斗卫星导航系统空间信号异常监测理论研究</t>
  </si>
  <si>
    <t>李慧</t>
  </si>
  <si>
    <t>葛光环</t>
  </si>
  <si>
    <t>金书鑫</t>
  </si>
  <si>
    <t>基于土地利用性质和出行行为动态反馈机制的道路路权分配研究</t>
  </si>
  <si>
    <t>陈康慷</t>
  </si>
  <si>
    <t>常艳婷</t>
  </si>
  <si>
    <t>沥青路面结构设计</t>
  </si>
  <si>
    <t>闵海根</t>
  </si>
  <si>
    <t>基于机器视觉的无人车高精度定位关键技术研究</t>
  </si>
  <si>
    <t>杨珍</t>
  </si>
  <si>
    <t>黄淑萍</t>
  </si>
  <si>
    <t>罗钰</t>
  </si>
  <si>
    <t>王朋辉</t>
  </si>
  <si>
    <t>沥青路面快速喷补关键技术研究</t>
  </si>
  <si>
    <t>优秀博士学位论文培育资助项目</t>
    <phoneticPr fontId="24" type="noConversion"/>
  </si>
  <si>
    <t>研究生院</t>
    <phoneticPr fontId="24" type="noConversion"/>
  </si>
  <si>
    <t>公路学院创新实践团队</t>
  </si>
  <si>
    <t>雷显锋</t>
  </si>
  <si>
    <t>汽车学院创新实践团队</t>
  </si>
  <si>
    <t>李晓阳</t>
  </si>
  <si>
    <t>机械学院创新实践团队</t>
  </si>
  <si>
    <t>经管学院创新实践团队</t>
  </si>
  <si>
    <t>吴喜梅</t>
  </si>
  <si>
    <t>电控学院创新实践团队</t>
  </si>
  <si>
    <t>信息学院创新实践团队</t>
  </si>
  <si>
    <t>陈晏</t>
  </si>
  <si>
    <t>地测学院创新实践团队</t>
  </si>
  <si>
    <t>滑思忠</t>
  </si>
  <si>
    <t>资源学院创新实践团队</t>
  </si>
  <si>
    <t>荆琳</t>
  </si>
  <si>
    <t>建工学院创新实践团队</t>
  </si>
  <si>
    <t>王树莹</t>
  </si>
  <si>
    <t>环工学院创新实践团队</t>
  </si>
  <si>
    <t>马明芳</t>
  </si>
  <si>
    <t>建筑学院创新实践团队</t>
  </si>
  <si>
    <t>史少鹏</t>
  </si>
  <si>
    <t>材料学院创新实践团队</t>
  </si>
  <si>
    <t>闫秀萍</t>
  </si>
  <si>
    <t>政治学院创新实践团队</t>
  </si>
  <si>
    <t>政治学院</t>
  </si>
  <si>
    <t>宋琳</t>
  </si>
  <si>
    <t>文传学院创新实践团队</t>
  </si>
  <si>
    <t>文传学院</t>
  </si>
  <si>
    <t>范婷</t>
  </si>
  <si>
    <t>理学院创新实践团队</t>
  </si>
  <si>
    <t>闫永刚</t>
  </si>
  <si>
    <t>外语学院创新实践团队</t>
  </si>
  <si>
    <t>路志军</t>
  </si>
  <si>
    <t>体育系创新实践团队</t>
  </si>
  <si>
    <t>体育系</t>
  </si>
  <si>
    <t>陈沛</t>
  </si>
  <si>
    <t>试验班拔尖创新人才</t>
  </si>
  <si>
    <t>工科试验班</t>
  </si>
  <si>
    <t>李小芹</t>
  </si>
  <si>
    <t>校团委拔尖创新人才</t>
  </si>
  <si>
    <t>校团委</t>
  </si>
  <si>
    <t>姬国斌</t>
  </si>
  <si>
    <t>学生创新实践能力提升</t>
  </si>
  <si>
    <t>创新团队培育项目</t>
    <phoneticPr fontId="39" type="noConversion"/>
  </si>
  <si>
    <t>岩浆成矿与遥感技术应用</t>
    <phoneticPr fontId="39" type="noConversion"/>
  </si>
  <si>
    <t>夏昭德</t>
    <phoneticPr fontId="39" type="noConversion"/>
  </si>
  <si>
    <t>黄土灾变力学机制的微细观分析</t>
    <phoneticPr fontId="39" type="noConversion"/>
  </si>
  <si>
    <t>范文</t>
    <phoneticPr fontId="39" type="noConversion"/>
  </si>
  <si>
    <t>公路养护装备电传动与混合传动创新团队</t>
    <phoneticPr fontId="39" type="noConversion"/>
  </si>
  <si>
    <t>叶敏</t>
    <phoneticPr fontId="39" type="noConversion"/>
  </si>
  <si>
    <t>大跨径桥梁灾变机理及修复关键技术研究</t>
    <phoneticPr fontId="39" type="noConversion"/>
  </si>
  <si>
    <t>赵煜</t>
    <phoneticPr fontId="39" type="noConversion"/>
  </si>
  <si>
    <t>公路学院</t>
    <phoneticPr fontId="39" type="noConversion"/>
  </si>
  <si>
    <t>混凝土结构抗震及倒塌</t>
    <phoneticPr fontId="39" type="noConversion"/>
  </si>
  <si>
    <t>黄华</t>
    <phoneticPr fontId="39" type="noConversion"/>
  </si>
  <si>
    <t>钢管RPC组合结构爆炸效应及性能评估研究</t>
    <phoneticPr fontId="39" type="noConversion"/>
  </si>
  <si>
    <t>张常光</t>
    <phoneticPr fontId="39" type="noConversion"/>
  </si>
  <si>
    <t>桌面增强现实的数据感知、交互与呈现关键技术研究</t>
    <phoneticPr fontId="39" type="noConversion"/>
  </si>
  <si>
    <t>柳有权</t>
    <phoneticPr fontId="39" type="noConversion"/>
  </si>
  <si>
    <t>创新团队支持项目</t>
    <phoneticPr fontId="39" type="noConversion"/>
  </si>
  <si>
    <t>现代空间大地测量技术及其在地质灾害检测与防治中的应用研究</t>
    <phoneticPr fontId="39" type="noConversion"/>
  </si>
  <si>
    <t>赵超英</t>
    <phoneticPr fontId="39" type="noConversion"/>
  </si>
  <si>
    <t>路表抗滑性能衰变机理及其表面特征</t>
    <phoneticPr fontId="39" type="noConversion"/>
  </si>
  <si>
    <t>胡力群</t>
    <phoneticPr fontId="39" type="noConversion"/>
  </si>
  <si>
    <t>公路隧道运营期通风环境监测分析与状态感知</t>
    <phoneticPr fontId="39" type="noConversion"/>
  </si>
  <si>
    <t>王永东</t>
    <phoneticPr fontId="39" type="noConversion"/>
  </si>
  <si>
    <t>大跨度软弱围岩隧道围岩力学特性研究</t>
    <phoneticPr fontId="39" type="noConversion"/>
  </si>
  <si>
    <t>翁效林</t>
    <phoneticPr fontId="39" type="noConversion"/>
  </si>
  <si>
    <t>网联汽车与无人车流程化测试技术研究</t>
  </si>
  <si>
    <t>创新团队支持项目（学科建设）</t>
    <phoneticPr fontId="39" type="noConversion"/>
  </si>
  <si>
    <t>高寒高海拔地区改性沥青耐久性及质量控制技术研究</t>
    <phoneticPr fontId="39" type="noConversion"/>
  </si>
  <si>
    <t>耿九光</t>
    <phoneticPr fontId="39" type="noConversion"/>
  </si>
  <si>
    <t>秦岭陆内造山成矿作用与找矿建模研究</t>
    <phoneticPr fontId="39" type="noConversion"/>
  </si>
  <si>
    <t>晁会霞</t>
    <phoneticPr fontId="39" type="noConversion"/>
  </si>
  <si>
    <t>西北主要成矿带矿产地质研究</t>
    <phoneticPr fontId="39" type="noConversion"/>
  </si>
  <si>
    <t>刘云华</t>
    <phoneticPr fontId="39" type="noConversion"/>
  </si>
  <si>
    <t>大西安重大环境地质问题研究</t>
    <phoneticPr fontId="39" type="noConversion"/>
  </si>
  <si>
    <t>卢全中</t>
    <phoneticPr fontId="39" type="noConversion"/>
  </si>
  <si>
    <t>多式轨道货物联运智能协同适配系统关键技术研究</t>
    <phoneticPr fontId="39" type="noConversion"/>
  </si>
  <si>
    <t>李晓辉</t>
    <phoneticPr fontId="39" type="noConversion"/>
  </si>
  <si>
    <t>基于互联网+的智能制造半实物仿真系统研究</t>
    <phoneticPr fontId="39" type="noConversion"/>
  </si>
  <si>
    <t>茹锋</t>
    <phoneticPr fontId="39" type="noConversion"/>
  </si>
  <si>
    <t>基于先进制造技术的仿生设计研究</t>
    <phoneticPr fontId="39" type="noConversion"/>
  </si>
  <si>
    <t>成建联</t>
    <phoneticPr fontId="39" type="noConversion"/>
  </si>
  <si>
    <t>工程机械特色学科创新平台建设</t>
    <phoneticPr fontId="39" type="noConversion"/>
  </si>
  <si>
    <t>赵悟</t>
    <phoneticPr fontId="39" type="noConversion"/>
  </si>
  <si>
    <t>体系转换的肋梁式断面连续梁内力变化规律研究</t>
    <phoneticPr fontId="39" type="noConversion"/>
  </si>
  <si>
    <t>李加武</t>
    <phoneticPr fontId="39" type="noConversion"/>
  </si>
  <si>
    <t>沥青路面长期性能测试与评价技术研究</t>
    <phoneticPr fontId="39" type="noConversion"/>
  </si>
  <si>
    <t>马峰</t>
    <phoneticPr fontId="39" type="noConversion"/>
  </si>
  <si>
    <t>草甸区路基冻胀融沉机理及病害预警模型研究</t>
    <phoneticPr fontId="39" type="noConversion"/>
  </si>
  <si>
    <t>魏进</t>
    <phoneticPr fontId="39" type="noConversion"/>
  </si>
  <si>
    <t>旱区-半干旱区干旱预警及水资源配置研究</t>
    <phoneticPr fontId="39" type="noConversion"/>
  </si>
  <si>
    <t>乔亮</t>
    <phoneticPr fontId="39" type="noConversion"/>
  </si>
  <si>
    <t>新型水处理技术与工艺组合开发</t>
    <phoneticPr fontId="39" type="noConversion"/>
  </si>
  <si>
    <t>王玮</t>
    <phoneticPr fontId="39" type="noConversion"/>
  </si>
  <si>
    <t>复杂环境下混凝土材料细观破损机理及全寿命性能预测</t>
    <phoneticPr fontId="39" type="noConversion"/>
  </si>
  <si>
    <t>屈雅安</t>
    <phoneticPr fontId="39" type="noConversion"/>
  </si>
  <si>
    <t>薄壁型钢-混凝土墙抗剪性能试验研究</t>
    <phoneticPr fontId="39" type="noConversion"/>
  </si>
  <si>
    <t>石晶</t>
    <phoneticPr fontId="39" type="noConversion"/>
  </si>
  <si>
    <t>收费公路行业绩效评价及规制重构研究</t>
    <phoneticPr fontId="39" type="noConversion"/>
  </si>
  <si>
    <t>樊建强</t>
    <phoneticPr fontId="39" type="noConversion"/>
  </si>
  <si>
    <t>汽车智能化检测诊断及可靠性研究</t>
    <phoneticPr fontId="39" type="noConversion"/>
  </si>
  <si>
    <t>沈小燕</t>
    <phoneticPr fontId="39" type="noConversion"/>
  </si>
  <si>
    <t>汽车学院</t>
    <phoneticPr fontId="39" type="noConversion"/>
  </si>
  <si>
    <t>客车安全技术平台</t>
    <phoneticPr fontId="39" type="noConversion"/>
  </si>
  <si>
    <t>汤宏博</t>
    <phoneticPr fontId="39" type="noConversion"/>
  </si>
  <si>
    <t>基于多源信息数据的应急保障研究</t>
    <phoneticPr fontId="39" type="noConversion"/>
  </si>
  <si>
    <t>宁晓红</t>
    <phoneticPr fontId="39" type="noConversion"/>
  </si>
  <si>
    <t>校属</t>
    <phoneticPr fontId="39" type="noConversion"/>
  </si>
  <si>
    <t>道路交通智能检测关键技术研究</t>
    <phoneticPr fontId="39" type="noConversion"/>
  </si>
  <si>
    <t xml:space="preserve">靳钊 </t>
    <phoneticPr fontId="39" type="noConversion"/>
  </si>
  <si>
    <t>物联网技术在智能交通中的应用研究</t>
    <phoneticPr fontId="39" type="noConversion"/>
  </si>
  <si>
    <t>唐蕾</t>
    <phoneticPr fontId="39" type="noConversion"/>
  </si>
  <si>
    <t>高新技术研究培育项目</t>
    <phoneticPr fontId="39" type="noConversion"/>
  </si>
  <si>
    <t>新型纳米杂化WLED制备与光电性质研究</t>
    <phoneticPr fontId="39" type="noConversion"/>
  </si>
  <si>
    <t>段理</t>
  </si>
  <si>
    <t>基于复合中间层设计的硬质合金/钢部分瞬间液相连接机理及接头性能研究</t>
  </si>
  <si>
    <t>郭亚杰</t>
  </si>
  <si>
    <t>新疆阿斯喀尔特Be-Nb-Mo矿床成因研究</t>
  </si>
  <si>
    <t>凤永刚</t>
  </si>
  <si>
    <t>新疆西天山卡特巴阿苏金铜矿成矿规律研究</t>
  </si>
  <si>
    <t>焦建刚</t>
  </si>
  <si>
    <t>青藏高原东部新近纪植物群和构造隆升</t>
  </si>
  <si>
    <t>李相传</t>
  </si>
  <si>
    <t>WorldView-3数据矿化蚀变提取方法研究</t>
  </si>
  <si>
    <t>刘磊</t>
  </si>
  <si>
    <t>塔里木东北缘镁铁-超镁铁质岩浆活动与铜镍硫化物成矿作用</t>
  </si>
  <si>
    <t>夏明哲</t>
  </si>
  <si>
    <t>甘肃北山晚古生代基性岩墙群年代学和地球化学：塔里木地幔柱的证据</t>
  </si>
  <si>
    <t>张贵山</t>
  </si>
  <si>
    <t>火地塘林区森林景观土壤微生物异质性</t>
    <phoneticPr fontId="39" type="noConversion"/>
  </si>
  <si>
    <t>赵永华</t>
    <phoneticPr fontId="39" type="noConversion"/>
  </si>
  <si>
    <t>基于压缩感知的地震数据采集和波形反演方法研究</t>
  </si>
  <si>
    <t>包乾宗</t>
  </si>
  <si>
    <t>卸荷条件下大理岩蠕变特性及蠕变模型研究</t>
  </si>
  <si>
    <t>陈文玲</t>
  </si>
  <si>
    <t>层状围岩隧道中锚杆的抗震作用研究</t>
  </si>
  <si>
    <t>郝建斌</t>
  </si>
  <si>
    <t>部分南极球粒陨石的岩石磁学和古磁场强度研究</t>
  </si>
  <si>
    <t>纪新林</t>
  </si>
  <si>
    <t>考虑沉积历史的非饱和黄土抗剪强度研究</t>
  </si>
  <si>
    <t>李萍</t>
  </si>
  <si>
    <t>北斗卫星导航系统空间信号异常探测</t>
  </si>
  <si>
    <t>王利</t>
  </si>
  <si>
    <t>岩石类材料冻融循环后的静动力学性能研究</t>
  </si>
  <si>
    <t>翟越</t>
  </si>
  <si>
    <t>水岩作用下石膏质岩的蠕变特性及其非线性蠕变本构模型研究</t>
  </si>
  <si>
    <t>基于压电陶瓷的沥青路面结构健康智能监测技术研究</t>
  </si>
  <si>
    <t>纪小平</t>
  </si>
  <si>
    <t>考虑多孔介质细观特征的多孔沥青混合料力学响应与损坏机理</t>
  </si>
  <si>
    <t>蒋玮</t>
  </si>
  <si>
    <t>黄土地铁隧道施工涌水结构劣化机制研究</t>
  </si>
  <si>
    <t>赖金星</t>
  </si>
  <si>
    <t>失范行为对城市交通运行安全与效率的影响与对策</t>
  </si>
  <si>
    <t>梁国华</t>
  </si>
  <si>
    <t>基于核空间下影像同质信息簇的路面健康识别模型研究</t>
  </si>
  <si>
    <t>沈照庆</t>
  </si>
  <si>
    <t>空间缆索悬索桥的工况即时决策分析方法</t>
  </si>
  <si>
    <t>王晓明</t>
  </si>
  <si>
    <t>基于视觉变化信号的职业驾驶人驾驶疲劳累积规律研究</t>
  </si>
  <si>
    <t>王永岗</t>
  </si>
  <si>
    <t>高速公路施工作业区车辆运行险态智能判别与预警方法</t>
  </si>
  <si>
    <t>张驰</t>
  </si>
  <si>
    <t>火灾下钢-高性能混凝土组合箱梁力学行为研究</t>
  </si>
  <si>
    <t>张岗</t>
  </si>
  <si>
    <t>基于靶向污染物降解的高效分子印迹膜生物反应器除污机理研究</t>
  </si>
  <si>
    <t>郭冀峰</t>
  </si>
  <si>
    <t>西安市大气细颗粒物中微生物组成、浓度与来源研究</t>
  </si>
  <si>
    <t>李彦鹏</t>
  </si>
  <si>
    <t>基于3D打印砂性介质模型的裂隙岩体破裂演化机理实验研究</t>
  </si>
  <si>
    <t>田威</t>
  </si>
  <si>
    <t>低碳出行导向下的建成区土地集约使用研究</t>
  </si>
  <si>
    <t>侯全华</t>
  </si>
  <si>
    <t>SIPs低碳新农居关键技术研究</t>
  </si>
  <si>
    <t>有机-磁性金属界面能级结构的研究</t>
    <phoneticPr fontId="39" type="noConversion"/>
  </si>
  <si>
    <t>石刚</t>
    <phoneticPr fontId="39" type="noConversion"/>
  </si>
  <si>
    <t>理学院</t>
    <phoneticPr fontId="39" type="noConversion"/>
  </si>
  <si>
    <t>驾驶人危险状态识别与自适应预警方法研究</t>
  </si>
  <si>
    <t>袁伟</t>
  </si>
  <si>
    <t>非约束场景下融合结构和纹理特征的图像特征提取技术研究</t>
  </si>
  <si>
    <t>高新技术研究培育项目（学科建设）</t>
    <phoneticPr fontId="39" type="noConversion"/>
  </si>
  <si>
    <t>青藏地区纤维改性沥青及其混合料性能研究</t>
  </si>
  <si>
    <t>高莉宁</t>
    <phoneticPr fontId="39" type="noConversion"/>
  </si>
  <si>
    <t>镁水泥混凝土材料组成设计与应用关键技术</t>
    <phoneticPr fontId="39" type="noConversion"/>
  </si>
  <si>
    <t>关博文</t>
    <phoneticPr fontId="39" type="noConversion"/>
  </si>
  <si>
    <t>沉积同生独居石和磷钇矿限定地层时代——以陕西洛南地区新元古界为例</t>
    <phoneticPr fontId="39" type="noConversion"/>
  </si>
  <si>
    <t>胡波</t>
    <phoneticPr fontId="39" type="noConversion"/>
  </si>
  <si>
    <t>小岩体成矿理论研究与西部找矿勘查</t>
    <phoneticPr fontId="39" type="noConversion"/>
  </si>
  <si>
    <t>雷如雄</t>
    <phoneticPr fontId="39" type="noConversion"/>
  </si>
  <si>
    <t>西咸新区地震地质灾害区划</t>
    <phoneticPr fontId="39" type="noConversion"/>
  </si>
  <si>
    <t>邓龙胜</t>
    <phoneticPr fontId="39" type="noConversion"/>
  </si>
  <si>
    <t>黄土滑坡防治双排抗滑桩受力特性的模型试验研究</t>
    <phoneticPr fontId="39" type="noConversion"/>
  </si>
  <si>
    <t>李寻昌</t>
    <phoneticPr fontId="39" type="noConversion"/>
  </si>
  <si>
    <t>地球物理测井现场动态可视化微模型研究</t>
    <phoneticPr fontId="39" type="noConversion"/>
  </si>
  <si>
    <t>刘国华</t>
    <phoneticPr fontId="39" type="noConversion"/>
  </si>
  <si>
    <t>海岸带GNSS用于实时海平面变化监测研究及应用示范</t>
    <phoneticPr fontId="39" type="noConversion"/>
  </si>
  <si>
    <t>张双成</t>
    <phoneticPr fontId="39" type="noConversion"/>
  </si>
  <si>
    <t>基于动态集结演变机理的交通运行状态评估</t>
    <phoneticPr fontId="39" type="noConversion"/>
  </si>
  <si>
    <t>邓亚娟</t>
    <phoneticPr fontId="39" type="noConversion"/>
  </si>
  <si>
    <t>交通基础设施时空大数据一体化分析与建模</t>
    <phoneticPr fontId="39" type="noConversion"/>
  </si>
  <si>
    <t>张敏</t>
    <phoneticPr fontId="39" type="noConversion"/>
  </si>
  <si>
    <t>绿色环境催化材料的制备及性能测试</t>
    <phoneticPr fontId="39" type="noConversion"/>
  </si>
  <si>
    <t>陈志红</t>
    <phoneticPr fontId="39" type="noConversion"/>
  </si>
  <si>
    <t>基于水文循环的水资源管理研究</t>
    <phoneticPr fontId="39" type="noConversion"/>
  </si>
  <si>
    <t>王莉平</t>
    <phoneticPr fontId="39" type="noConversion"/>
  </si>
  <si>
    <t>现代城市多模式综合交通诱导与规划</t>
    <phoneticPr fontId="39" type="noConversion"/>
  </si>
  <si>
    <t>高扬</t>
    <phoneticPr fontId="39" type="noConversion"/>
  </si>
  <si>
    <t>柴油机代用燃料燃烧与排放性能改善研究</t>
    <phoneticPr fontId="39" type="noConversion"/>
  </si>
  <si>
    <t>耿莉敏</t>
    <phoneticPr fontId="39" type="noConversion"/>
  </si>
  <si>
    <t>高新技术研究支持项目</t>
    <phoneticPr fontId="39" type="noConversion"/>
  </si>
  <si>
    <t>宁南盆地新生界蒸发岩沉积特征与油气潜力研究</t>
    <phoneticPr fontId="39" type="noConversion"/>
  </si>
  <si>
    <t>李荣西</t>
    <phoneticPr fontId="39" type="noConversion"/>
  </si>
  <si>
    <t>川西地区被动式采暖居住建筑围护结构动态优化研究</t>
    <phoneticPr fontId="39" type="noConversion"/>
  </si>
  <si>
    <t>赵敬源</t>
    <phoneticPr fontId="39" type="noConversion"/>
  </si>
  <si>
    <t>建筑学院</t>
    <phoneticPr fontId="39" type="noConversion"/>
  </si>
  <si>
    <t>基础研究培育项目</t>
    <phoneticPr fontId="39" type="noConversion"/>
  </si>
  <si>
    <t>以Mo代W对单晶高温合金凝固特性与组织稳定性的影响</t>
    <phoneticPr fontId="39" type="noConversion"/>
  </si>
  <si>
    <t>艾诚</t>
  </si>
  <si>
    <t>基于Bi3+-Tb3+-Eu3+能量传递的三掺杂单基质白光材料的制备及光谱二维调控研究</t>
    <phoneticPr fontId="39" type="noConversion"/>
  </si>
  <si>
    <t>蒋自强</t>
  </si>
  <si>
    <t>C/C-ZrC-SiC复合材料表面ZrC-SiC抗烧蚀涂层研究</t>
    <phoneticPr fontId="39" type="noConversion"/>
  </si>
  <si>
    <t>解静</t>
  </si>
  <si>
    <t>废旧小车轮胎胶粉改性沥青的性能与改性机理研究</t>
    <phoneticPr fontId="39" type="noConversion"/>
  </si>
  <si>
    <t>多孔金属/有机框架材料的设计构筑与性能研究</t>
    <phoneticPr fontId="39" type="noConversion"/>
  </si>
  <si>
    <t>李江</t>
  </si>
  <si>
    <t>埃洛石纳米管组装CdS/MoS2制备分级多尺度光催化复合材料的基础研究</t>
    <phoneticPr fontId="39" type="noConversion"/>
  </si>
  <si>
    <t>李晓玉</t>
  </si>
  <si>
    <t>基于高温冲蚀磨损与热腐蚀交互条件下非晶纳米晶复合涂层失效机理的研究</t>
    <phoneticPr fontId="39" type="noConversion"/>
  </si>
  <si>
    <t>刘胜林</t>
  </si>
  <si>
    <t>遮热-尾气分解多效复合型路面涂层研究</t>
    <phoneticPr fontId="39" type="noConversion"/>
  </si>
  <si>
    <t>齐琳</t>
  </si>
  <si>
    <t>基于微波加热技术的再生混凝土损伤演化机理</t>
    <phoneticPr fontId="39" type="noConversion"/>
  </si>
  <si>
    <t>盛燕萍</t>
  </si>
  <si>
    <t>电场辅助下PZT压电陶瓷的低温快速烧结致密化研究</t>
    <phoneticPr fontId="39" type="noConversion"/>
  </si>
  <si>
    <t>苏兴华</t>
  </si>
  <si>
    <t>C/C-SiC摩擦材料工艺优化与性能研究</t>
    <phoneticPr fontId="39" type="noConversion"/>
  </si>
  <si>
    <t>抗冲蚀涂层制备工艺优化和冲蚀过程理论模拟</t>
    <phoneticPr fontId="39" type="noConversion"/>
  </si>
  <si>
    <t>孙志平</t>
  </si>
  <si>
    <t>含二硫/二硒键的环境响应性聚合物纳米凝胶的制备及载药研究</t>
    <phoneticPr fontId="39" type="noConversion"/>
  </si>
  <si>
    <t>田野菲</t>
  </si>
  <si>
    <t>石墨烯复合纳米聚合物发电器件及其在自发电道路的研究</t>
    <phoneticPr fontId="39" type="noConversion"/>
  </si>
  <si>
    <t>王卓</t>
  </si>
  <si>
    <t>氯盐-水-温-紫外线多场耦合作用下沥青混合料损伤演化机制</t>
    <phoneticPr fontId="39" type="noConversion"/>
  </si>
  <si>
    <t>双钙钛矿结构半金属材料作为新型注入源在自旋电子学器件中应用的第一性原理研究</t>
    <phoneticPr fontId="39" type="noConversion"/>
  </si>
  <si>
    <t>张研</t>
  </si>
  <si>
    <t>等离子喷涂Ti3SiC2/Al2O3吸波涂层介电性能与微观结构的协同设计与控制</t>
    <phoneticPr fontId="39" type="noConversion"/>
  </si>
  <si>
    <t>国有地勘单位企业化改革研究——以陕西省为例</t>
    <phoneticPr fontId="39" type="noConversion"/>
  </si>
  <si>
    <t>金川铜镍矿橄榄石特征研究：成矿机制探讨</t>
    <phoneticPr fontId="39" type="noConversion"/>
  </si>
  <si>
    <t>段俊</t>
  </si>
  <si>
    <t>水资源约束下西北干旱区城市脆弱性评价与适应模式研究——以河西走廊为例</t>
    <phoneticPr fontId="39" type="noConversion"/>
  </si>
  <si>
    <t>黄馨</t>
  </si>
  <si>
    <t>热液矿床热-流体-化学反应耦合模拟：以大厂锡-多金属矿床及产子坪铀矿为例</t>
    <phoneticPr fontId="39" type="noConversion"/>
  </si>
  <si>
    <t>鞠明辉</t>
  </si>
  <si>
    <t>我国集体土地流转制度改革风险评估研究</t>
    <phoneticPr fontId="39" type="noConversion"/>
  </si>
  <si>
    <t>李春莹</t>
  </si>
  <si>
    <t>基于油水两相启动压力梯度的低渗透油藏渗流规律研究</t>
    <phoneticPr fontId="39" type="noConversion"/>
  </si>
  <si>
    <t>雾霾治理、能源危机与经济增长约束下我国低碳农业发展路径研究</t>
    <phoneticPr fontId="39" type="noConversion"/>
  </si>
  <si>
    <t>梁青青</t>
  </si>
  <si>
    <t>黄土高原全新世植被与气候关系研究</t>
  </si>
  <si>
    <t>孙楠</t>
  </si>
  <si>
    <t>闽西行洛坑钨矿成矿流体演化及矿床成因</t>
    <phoneticPr fontId="39" type="noConversion"/>
  </si>
  <si>
    <t>王辉</t>
  </si>
  <si>
    <t>扬子北缘新元古代望江山岩体地幔源区性质在铂族元素富集中的作用</t>
    <phoneticPr fontId="39" type="noConversion"/>
  </si>
  <si>
    <t>王梦玺</t>
  </si>
  <si>
    <t>西北地区土地市场动态变化分析及对策研究</t>
    <phoneticPr fontId="39" type="noConversion"/>
  </si>
  <si>
    <t>王筛妮</t>
  </si>
  <si>
    <t>西安市环境污染物中重金属元素的X射线荧光光谱分析新方法研究</t>
    <phoneticPr fontId="39" type="noConversion"/>
  </si>
  <si>
    <t>王柱命</t>
  </si>
  <si>
    <t>陕西省耕地质量监测理论和实践研究</t>
    <phoneticPr fontId="39" type="noConversion"/>
  </si>
  <si>
    <t>北祁连西段镜铁山铁矿床沉积环境研究</t>
    <phoneticPr fontId="39" type="noConversion"/>
  </si>
  <si>
    <t>杨秀清</t>
  </si>
  <si>
    <t>宽川铺动物群中原肠胚化石研究</t>
    <phoneticPr fontId="39" type="noConversion"/>
  </si>
  <si>
    <t>姚肖永</t>
  </si>
  <si>
    <t>“提热不采水”地热资源新型开发模式与热能计算</t>
    <phoneticPr fontId="39" type="noConversion"/>
  </si>
  <si>
    <t>基于3S干旱区地下水文生态安全评价预警信 息系统研究——以新疆石河子垦区为例</t>
    <phoneticPr fontId="39" type="noConversion"/>
  </si>
  <si>
    <t>张艳</t>
  </si>
  <si>
    <t>变水位条件下西安市地面沉降模型及其参数提取研究</t>
    <phoneticPr fontId="39" type="noConversion"/>
  </si>
  <si>
    <t>基于遥感影像和地形的面向对象滑坡自动识别研究</t>
  </si>
  <si>
    <t>柴小庆</t>
  </si>
  <si>
    <t>基于分块并行与区网拼接的无人机倾斜摄影空中三角测量方法研究</t>
  </si>
  <si>
    <t>丛铭</t>
  </si>
  <si>
    <t>三趾马红土的蠕变特性及长期强度研究</t>
  </si>
  <si>
    <t>付昱凯</t>
  </si>
  <si>
    <t>滑坡防治格构锚固工程破坏加固研究</t>
  </si>
  <si>
    <t>韩冬冬</t>
  </si>
  <si>
    <t>自然通风与强制通风下地铁隧道火灾烟气受列车阻塞比的影响</t>
    <phoneticPr fontId="39" type="noConversion"/>
  </si>
  <si>
    <t>侯亚楠</t>
  </si>
  <si>
    <t>北斗二代实时卫星钟差综合处理技术研究</t>
  </si>
  <si>
    <t>频率域等效源曲面位场处理和转换方法研究</t>
  </si>
  <si>
    <t>纪晓琳</t>
  </si>
  <si>
    <t>中高层大气金属层突发现象的探测研究</t>
    <phoneticPr fontId="39" type="noConversion"/>
  </si>
  <si>
    <t>邱世灿</t>
  </si>
  <si>
    <t>延安地区黄土-基岩接触面滑坡机理研究</t>
  </si>
  <si>
    <t>吴韶艳</t>
  </si>
  <si>
    <t>黄土边坡黑沙蒿固土护坡力学机理研究</t>
  </si>
  <si>
    <t>黄土非饱和湿陷的一维变形研究</t>
  </si>
  <si>
    <t>赵权利</t>
  </si>
  <si>
    <t>衰减各向异性介质和薄层介质的AVO特征研究</t>
    <phoneticPr fontId="39" type="noConversion"/>
  </si>
  <si>
    <t>赵淑红</t>
  </si>
  <si>
    <t>退耕区植被覆盖坡度分异研究</t>
  </si>
  <si>
    <t>朱会利</t>
  </si>
  <si>
    <t>基于Pb边缘检测和构造密度分析的构造自动化提取方法研究</t>
  </si>
  <si>
    <t>利用SAR影像构建高精度电离层研究</t>
  </si>
  <si>
    <t>朱武</t>
  </si>
  <si>
    <t>交通载具舱体电磁环境的统计理论及生物效应研究</t>
  </si>
  <si>
    <t>白冰</t>
  </si>
  <si>
    <t>双余度无刷直流电动机控制系统研究</t>
  </si>
  <si>
    <t>陈俊硕</t>
  </si>
  <si>
    <t>复杂环境下针对系统状态监控问题的多分类器集成算法研究</t>
  </si>
  <si>
    <t>董媛</t>
  </si>
  <si>
    <t>具有光信息处理能力的非线性光学薄膜的制备与特性研究</t>
  </si>
  <si>
    <t>高恬溪</t>
  </si>
  <si>
    <t>面向能量最优的新能源微电网负荷管理技术</t>
  </si>
  <si>
    <t>巩建英</t>
  </si>
  <si>
    <t>组织芯片中交流电热流体驱动研究</t>
  </si>
  <si>
    <t>刘维宇</t>
  </si>
  <si>
    <t>基于选择性交互的群集系统避险机制及控制方法研究</t>
  </si>
  <si>
    <t>杨盼盼</t>
  </si>
  <si>
    <t>基于核-局部保护的高光谱图像降维与分类研究</t>
  </si>
  <si>
    <t>含风光新能源微型电网接入复杂负荷时的电能质量研究与控制</t>
  </si>
  <si>
    <t>张彦宁</t>
  </si>
  <si>
    <t>可模拟神经突触功能的铝基薄膜的忆阻特性与机理研究</t>
  </si>
  <si>
    <t>朱玮</t>
  </si>
  <si>
    <t>非约束条件下基于CPG控制机器鱼平台的胸鳍摆动式鱼类游动机理研究</t>
  </si>
  <si>
    <t>曹勇</t>
  </si>
  <si>
    <t>行星齿轮系统多维耦合振动机理及多路径能量传递特性研究</t>
  </si>
  <si>
    <t>流体介质精确定量分配设备的定量机理研究及结构设计</t>
  </si>
  <si>
    <t>陈一馨</t>
  </si>
  <si>
    <t>基于结合料粘滞性影响的沥青混合料搅拌过程仿真技术研究</t>
  </si>
  <si>
    <t>丁智勇</t>
  </si>
  <si>
    <t>基于快速成型技术的超精密研磨磨具研究</t>
  </si>
  <si>
    <t>郭磊</t>
  </si>
  <si>
    <t>基于多孔介质力学的机械振动搅拌对混凝土微结构及性能改善的机理研究</t>
  </si>
  <si>
    <t>侯劲汝</t>
  </si>
  <si>
    <t>沥青混合料加热温度场研究及质量分析</t>
  </si>
  <si>
    <t>李旋</t>
  </si>
  <si>
    <t>公路铣刨机刀具与路面互作用的冲击与磨损行为研究</t>
  </si>
  <si>
    <t>刘晓辉</t>
  </si>
  <si>
    <t>基于红外辐射与热风循环协同加热多因素复杂耦合传热模型的加热旧沥青路面加热质量与热能传递规律研究</t>
  </si>
  <si>
    <t>马登成</t>
  </si>
  <si>
    <t>非对称圆弧齿线圆柱齿轮修形原理与制造技术研究</t>
  </si>
  <si>
    <t>面向工艺创新设计的知识集成认知推理方法研究</t>
  </si>
  <si>
    <t>王刚锋</t>
  </si>
  <si>
    <t>沥青路面真空压实机理及其设备研究</t>
  </si>
  <si>
    <t>朱武威</t>
  </si>
  <si>
    <t>裂隙岩体弹性模量的定量化理论研究</t>
  </si>
  <si>
    <t>包含</t>
  </si>
  <si>
    <t>基于施工质量变异的悬索桥初始安全状态量化评估</t>
  </si>
  <si>
    <t>陈永瑞</t>
  </si>
  <si>
    <t>沥青类材料松弛行为研究</t>
  </si>
  <si>
    <t>陈玉</t>
  </si>
  <si>
    <t>基于数学最优化方法的钢箱梁斜拉桥索力优化</t>
  </si>
  <si>
    <t>戴杰</t>
  </si>
  <si>
    <t>利用无人机影像及遥感卫星影像超分辨率制图技术对城市道路网的精细提取</t>
  </si>
  <si>
    <t>冯霄</t>
  </si>
  <si>
    <t>基于LDHs改性的耐老化沥青制备与作用机理研究</t>
  </si>
  <si>
    <t>公路隧道间遮阳棚通风设计方法研究</t>
  </si>
  <si>
    <t>雷蕾</t>
  </si>
  <si>
    <t>微胶囊沥青混合料制备及微裂缝自愈机理</t>
  </si>
  <si>
    <t>雷雨滋</t>
  </si>
  <si>
    <t>级配碎石基层沥青路面结构应力重分布</t>
  </si>
  <si>
    <t>李绍辉</t>
  </si>
  <si>
    <t>含微纳米孔洞介质的宏观断裂行为研究</t>
  </si>
  <si>
    <t>李源</t>
    <phoneticPr fontId="39" type="noConversion"/>
  </si>
  <si>
    <t>基于城市轨道建设期道路交通组织体系研究</t>
  </si>
  <si>
    <t>马静</t>
  </si>
  <si>
    <t>蜂窝材料带隙特性研究及其优化设计</t>
  </si>
  <si>
    <t>孟俊苗</t>
  </si>
  <si>
    <t>现代有轨电车通行环境下的干线交叉口信号协同控制研究</t>
  </si>
  <si>
    <t>王宝杰</t>
  </si>
  <si>
    <t>台风作用下大跨桥梁的安全评估</t>
  </si>
  <si>
    <t>武隽</t>
  </si>
  <si>
    <t>基于道路线形设计知识的车载LiDAR点云城区道路提取方法研究</t>
  </si>
  <si>
    <t>闫吉星</t>
  </si>
  <si>
    <t>裂隙网络渗流机理研究</t>
  </si>
  <si>
    <t>尹培杰</t>
  </si>
  <si>
    <t>城市道路典型交叉口公交车辆排放影响分析及碳排放计算研究</t>
  </si>
  <si>
    <t>于谦</t>
  </si>
  <si>
    <t>外海大回淤沉管隧道软基沉降特征研究</t>
  </si>
  <si>
    <t>岳夏冰</t>
  </si>
  <si>
    <t>基于改进简化荷载时程的桥梁船撞动力需求计算方法</t>
  </si>
  <si>
    <t>张景峰</t>
  </si>
  <si>
    <t>超磁致伸缩层合磁电换能器回滞响应特性的理论研究与数值模拟</t>
  </si>
  <si>
    <t>张永飞</t>
  </si>
  <si>
    <t>碎水盘流道结构对折射式喷头水滴粒径及动能分布规律的影响研究</t>
  </si>
  <si>
    <t>巩兴晖</t>
  </si>
  <si>
    <t>流感病毒血凝素(HA)中N-糖基化位点的功能研究</t>
  </si>
  <si>
    <t>浅湖热、盐动态平衡对冰层生消的响应研究</t>
  </si>
  <si>
    <t>石墨烯-二氧化钛分子印迹复合光催化剂的制备及其选择性降解微囊藻毒素的机理研究</t>
  </si>
  <si>
    <t>秦昉</t>
    <phoneticPr fontId="39" type="noConversion"/>
  </si>
  <si>
    <t>造纸废液木质素天然多酚结构改性去除废水中重金属离子的分子机理研究</t>
  </si>
  <si>
    <t>基于空间分析建模的地下水环境演化分析系统研究</t>
  </si>
  <si>
    <t>徐斌</t>
  </si>
  <si>
    <t>柱面波在含非线性节理岩体中的传播特性研究</t>
  </si>
  <si>
    <t>柴少波</t>
  </si>
  <si>
    <t>冷弯薄壁型钢—石膏基自流平砂浆组合楼盖振动舒适度研究</t>
  </si>
  <si>
    <t>短程硝化过程氧化亚氮的产生机制研究</t>
    <phoneticPr fontId="39" type="noConversion"/>
  </si>
  <si>
    <t>胡博</t>
  </si>
  <si>
    <t>多层结构直埋热水供热管道热-力耦合机理分析与应用</t>
  </si>
  <si>
    <t>江超</t>
  </si>
  <si>
    <t>西北粉土质遗址营造修复机理及遗址土本构模型研究</t>
  </si>
  <si>
    <t>孔德泉</t>
  </si>
  <si>
    <t>超大跨穹顶结构体系创新与形态优化研究</t>
  </si>
  <si>
    <t>超高性能纤维混凝土节点抗震性能与设计方法研究</t>
  </si>
  <si>
    <t>电-生物活性炭法处理石油废水的机理研究和应用</t>
  </si>
  <si>
    <t>秦晋一</t>
  </si>
  <si>
    <t>黄土场地条件下地铁隧道地震反应特性研究</t>
  </si>
  <si>
    <t>权登州</t>
  </si>
  <si>
    <t>联合法加固钢筋混凝土柱的爆炸效应及损伤评估研究</t>
  </si>
  <si>
    <t>城市街谷与临街建筑整体风热环境研究</t>
  </si>
  <si>
    <t>檀姊静</t>
  </si>
  <si>
    <t>砂土中大直径单桩长期水平循环加载特性研究</t>
  </si>
  <si>
    <t>张勋</t>
  </si>
  <si>
    <t>考虑黄土非饱和渗透过程的桩侧负摩阻力计算模型研究</t>
  </si>
  <si>
    <t>张亚国</t>
  </si>
  <si>
    <t>古塔结构静/动力灾变修复理论及工程应用方法研究</t>
  </si>
  <si>
    <t>樊禹江</t>
  </si>
  <si>
    <t>基于交通微循环优化的内陆型城市公共空间特性研究</t>
  </si>
  <si>
    <t>赵萌</t>
  </si>
  <si>
    <t>需求波动下快递网络承载能力测度与优化研究</t>
  </si>
  <si>
    <t>周期环境中非局部扩散系统的行波解研究</t>
  </si>
  <si>
    <t>包雄雄</t>
  </si>
  <si>
    <t>高精度中心迎风格式及其应用研究</t>
  </si>
  <si>
    <t>程晓晗</t>
  </si>
  <si>
    <t>含不规则裂纹的高温超导复合带材非线性力电行为研究</t>
  </si>
  <si>
    <t>何安</t>
  </si>
  <si>
    <t>超疏水微通道内Stokes流的辛算法</t>
  </si>
  <si>
    <t>秦于越</t>
  </si>
  <si>
    <t>高速运动功能梯度斜板结构的动态特性及稳定性研究</t>
  </si>
  <si>
    <t>阮苗</t>
  </si>
  <si>
    <t>轨迹追踪控制器问题的非线性测度方法</t>
  </si>
  <si>
    <t>王凯明</t>
  </si>
  <si>
    <t>二阶多智能体系统的区间一致问题的理论研究</t>
  </si>
  <si>
    <t>王明辉</t>
  </si>
  <si>
    <t>基于矩阵分解的人脸识别问题研究</t>
  </si>
  <si>
    <t>王长鹏</t>
  </si>
  <si>
    <t>交通流模型中激波问题的研究</t>
  </si>
  <si>
    <t>肖伟</t>
  </si>
  <si>
    <t>铁磁结构电磁机械耦合力学分析方法研究</t>
  </si>
  <si>
    <t>袁振圣</t>
  </si>
  <si>
    <t>Yb/Er共掺LiYF4单颗粒微晶荧光能级布局调控机制研究</t>
  </si>
  <si>
    <t>张翔宇</t>
  </si>
  <si>
    <t>基于全生命周期理论的新能源汽车节能减排评价及多目标优化研究</t>
  </si>
  <si>
    <t>动态观测器在车辆稳定性控制系统中的应用问题研究</t>
    <phoneticPr fontId="39" type="noConversion"/>
  </si>
  <si>
    <t>高楠</t>
  </si>
  <si>
    <t>高海拔高寒地区高速公路安全运行技术研究</t>
  </si>
  <si>
    <t>郭万江</t>
  </si>
  <si>
    <t>发动机燃烧室内高温非灰辐射传热机理研究</t>
  </si>
  <si>
    <t>无人驾驶车辆协同自组织跟驰控制研究</t>
  </si>
  <si>
    <t>辛琪</t>
  </si>
  <si>
    <t>煤质乙二醇在柴油机上的基础研究</t>
  </si>
  <si>
    <t>张鹏</t>
  </si>
  <si>
    <t>非物质文化遗产与传统建筑环境保护的适应性研究</t>
  </si>
  <si>
    <t>陈媛媛</t>
    <phoneticPr fontId="39" type="noConversion"/>
  </si>
  <si>
    <t>面向QoS保证的TD-LTE智能交通通信系统跨层设计</t>
  </si>
  <si>
    <t>陈婷</t>
  </si>
  <si>
    <t>多网融合环境下的车联网可信安全技术研究</t>
  </si>
  <si>
    <t>樊娜</t>
  </si>
  <si>
    <t>矿质混合料形态特征三维检测方法研究</t>
  </si>
  <si>
    <t>郝雪丽</t>
  </si>
  <si>
    <t>基于全分集接收的中继协作传输方法研究</t>
  </si>
  <si>
    <t>采用能量收集技术的双向中继网络的发射策略与通信性能研究</t>
  </si>
  <si>
    <t>李巍</t>
  </si>
  <si>
    <t>高速公路实时控制策略的研究</t>
  </si>
  <si>
    <t>李颖</t>
  </si>
  <si>
    <t>微型原子钟的软硬件优化研究</t>
  </si>
  <si>
    <t>屈八一</t>
  </si>
  <si>
    <t>相机动态标定与车辆目标3D空间混合建模</t>
  </si>
  <si>
    <t>优秀人才引进项目</t>
    <phoneticPr fontId="39" type="noConversion"/>
  </si>
  <si>
    <t>中国沥青路面性能相关规范和设计方法研究</t>
    <phoneticPr fontId="24" type="noConversion"/>
  </si>
  <si>
    <t>Richard Kim</t>
    <phoneticPr fontId="39" type="noConversion"/>
  </si>
  <si>
    <t>岩土体变形破坏机理及灾变动力学过程研究</t>
    <phoneticPr fontId="24" type="noConversion"/>
  </si>
  <si>
    <t>兰恒星</t>
    <phoneticPr fontId="39" type="noConversion"/>
  </si>
  <si>
    <t>半导体光子材料载流子增益特性的数值计算与应用研究</t>
  </si>
  <si>
    <t>于雅鑫</t>
    <phoneticPr fontId="39" type="noConversion"/>
  </si>
  <si>
    <t>半干旱区流域生态水文模型与可持续水环境治理</t>
    <phoneticPr fontId="24" type="noConversion"/>
  </si>
  <si>
    <t>罗平平</t>
    <phoneticPr fontId="39" type="noConversion"/>
  </si>
  <si>
    <t>天然河流急流-深潭-河滩系统结构和生态功能研究</t>
    <phoneticPr fontId="24" type="noConversion"/>
  </si>
  <si>
    <t>王震洪</t>
    <phoneticPr fontId="39" type="noConversion"/>
  </si>
  <si>
    <t>交通数据分析技术及应用</t>
  </si>
  <si>
    <t>Asad</t>
    <phoneticPr fontId="39" type="noConversion"/>
  </si>
  <si>
    <t>物联网通信关键问题研究及其在交通系统中的应用</t>
  </si>
  <si>
    <t>方勇</t>
    <phoneticPr fontId="39" type="noConversion"/>
  </si>
  <si>
    <t>车载环境下无线电传播特征及其对定位导航影响的研究</t>
    <phoneticPr fontId="24" type="noConversion"/>
  </si>
  <si>
    <t>王威</t>
    <phoneticPr fontId="39" type="noConversion"/>
  </si>
  <si>
    <t>重大科研成果提升项目</t>
  </si>
  <si>
    <t>降雨条件下黄土滑坡物理模拟试验研究</t>
    <phoneticPr fontId="39" type="noConversion"/>
  </si>
  <si>
    <t>孟振江</t>
    <phoneticPr fontId="39" type="noConversion"/>
  </si>
  <si>
    <t>倒装基层沥青路面承载特征及适应性研究</t>
    <phoneticPr fontId="39" type="noConversion"/>
  </si>
  <si>
    <t>尚秀琳</t>
    <phoneticPr fontId="39" type="noConversion"/>
  </si>
  <si>
    <t>重大科研成果提升项目</t>
    <phoneticPr fontId="39" type="noConversion"/>
  </si>
  <si>
    <t>智能电动汽车动力总成匹配及关键控制技术研究</t>
  </si>
  <si>
    <t>贺伊琳</t>
    <phoneticPr fontId="39" type="noConversion"/>
  </si>
  <si>
    <t>车联网环境下事故预警关键技术研究</t>
  </si>
  <si>
    <t>重点科研平台开放基金项目</t>
    <phoneticPr fontId="39" type="noConversion"/>
  </si>
  <si>
    <t>板底脱空水泥路面演化预评价与压浆再利用研究</t>
    <phoneticPr fontId="39" type="noConversion"/>
  </si>
  <si>
    <t>王乾</t>
    <phoneticPr fontId="39" type="noConversion"/>
  </si>
  <si>
    <t>应力吸收层改性沥青微观性能研究</t>
    <phoneticPr fontId="39" type="noConversion"/>
  </si>
  <si>
    <t>周燕</t>
    <phoneticPr fontId="39" type="noConversion"/>
  </si>
  <si>
    <t>南岭钨锡矿区内基性脉岩的年代学、地球化学及其地球动力学背景研究—以淘锡坑、铁木里、盘古山矿区为例</t>
    <phoneticPr fontId="39" type="noConversion"/>
  </si>
  <si>
    <t>郭娜欣</t>
    <phoneticPr fontId="39" type="noConversion"/>
  </si>
  <si>
    <t>湖南大义山锡矿田成矿年代学研究</t>
    <phoneticPr fontId="39" type="noConversion"/>
  </si>
  <si>
    <t>孙海瑞</t>
    <phoneticPr fontId="39" type="noConversion"/>
  </si>
  <si>
    <t>裂变径迹年代学在“五层楼+地下室”勘查模型中的示范应用—以西华山钨矿为例</t>
    <phoneticPr fontId="39" type="noConversion"/>
  </si>
  <si>
    <t>王少轶</t>
    <phoneticPr fontId="39" type="noConversion"/>
  </si>
  <si>
    <t>复杂地质环境下黄土边坡裂隙发展机理研究</t>
    <phoneticPr fontId="39" type="noConversion"/>
  </si>
  <si>
    <t>廖红建</t>
    <phoneticPr fontId="39" type="noConversion"/>
  </si>
  <si>
    <t>西秦岭温泉斑岩钼矿床成矿物理化学环境：石英阴极发光结构和微量元素制约</t>
    <phoneticPr fontId="39" type="noConversion"/>
  </si>
  <si>
    <t>邱昆峰</t>
    <phoneticPr fontId="39" type="noConversion"/>
  </si>
  <si>
    <t>“黄土-红层滑坡”滑带土蠕变微宏观实验及其蠕变模型研究</t>
    <phoneticPr fontId="39" type="noConversion"/>
  </si>
  <si>
    <t>王新刚</t>
    <phoneticPr fontId="39" type="noConversion"/>
  </si>
  <si>
    <t>基于机电耦合的桥式起重机提升装置故障激励特征研究</t>
    <phoneticPr fontId="39" type="noConversion"/>
  </si>
  <si>
    <t>何泽银</t>
    <phoneticPr fontId="39" type="noConversion"/>
  </si>
  <si>
    <t>液力变矩器仿生超疏油低粘附、减阻叶片关键技术研究</t>
    <phoneticPr fontId="39" type="noConversion"/>
  </si>
  <si>
    <t>刘春宝</t>
    <phoneticPr fontId="39" type="noConversion"/>
  </si>
  <si>
    <t>工程机械动力电池荷电状态冗余估计的研究</t>
    <phoneticPr fontId="39" type="noConversion"/>
  </si>
  <si>
    <t>穆浩</t>
    <phoneticPr fontId="39" type="noConversion"/>
  </si>
  <si>
    <t>工程车辆电控空气悬架动力特性及主动控制研究</t>
    <phoneticPr fontId="39" type="noConversion"/>
  </si>
  <si>
    <t>庞辉</t>
    <phoneticPr fontId="39" type="noConversion"/>
  </si>
  <si>
    <t>工程机械自动化过程中干扰的估计与抑制</t>
    <phoneticPr fontId="39" type="noConversion"/>
  </si>
  <si>
    <t>文新宇</t>
    <phoneticPr fontId="39" type="noConversion"/>
  </si>
  <si>
    <t>混合动力工程机械电池组状态冗余估计研究</t>
    <phoneticPr fontId="39" type="noConversion"/>
  </si>
  <si>
    <t>熊瑞</t>
    <phoneticPr fontId="39" type="noConversion"/>
  </si>
  <si>
    <t>双缆多跨悬索桥静力性能及设计方法研究</t>
    <phoneticPr fontId="39" type="noConversion"/>
  </si>
  <si>
    <t>柴生波</t>
    <phoneticPr fontId="39" type="noConversion"/>
  </si>
  <si>
    <t>面向安装有ABS车辆制动特性的透水沥青路面抗滑机理研究</t>
    <phoneticPr fontId="39" type="noConversion"/>
  </si>
  <si>
    <t>陈德</t>
    <phoneticPr fontId="39" type="noConversion"/>
  </si>
  <si>
    <t>基于AFM的再生集料与沥青粘附特性研究</t>
    <phoneticPr fontId="39" type="noConversion"/>
  </si>
  <si>
    <t>侯月琴</t>
    <phoneticPr fontId="39" type="noConversion"/>
  </si>
  <si>
    <t>力-电化学耦合作用下混凝土中钢筋腐蚀演化行为及模型研究</t>
    <phoneticPr fontId="39" type="noConversion"/>
  </si>
  <si>
    <t>胡海军</t>
    <phoneticPr fontId="39" type="noConversion"/>
  </si>
  <si>
    <t xml:space="preserve">服役桥梁桩基桩-土界面剪切试验系统研制及承载规律研究 </t>
    <phoneticPr fontId="39" type="noConversion"/>
  </si>
  <si>
    <t>胡娟</t>
    <phoneticPr fontId="39" type="noConversion"/>
  </si>
  <si>
    <t>液体吸热降温型沥青路面传热机制研究</t>
    <phoneticPr fontId="39" type="noConversion"/>
  </si>
  <si>
    <t>李波</t>
    <phoneticPr fontId="39" type="noConversion"/>
  </si>
  <si>
    <t>西北越岭隧道层状岩体结构力学效应的定量化研究</t>
    <phoneticPr fontId="39" type="noConversion"/>
  </si>
  <si>
    <t>沙鹏</t>
    <phoneticPr fontId="39" type="noConversion"/>
  </si>
  <si>
    <t>紫外光老化沥青动态力学热行为分析</t>
    <phoneticPr fontId="39" type="noConversion"/>
  </si>
  <si>
    <t>武金婷</t>
    <phoneticPr fontId="39" type="noConversion"/>
  </si>
  <si>
    <t>基于温度效应的公路隧道运营通风网络解算模型研究</t>
    <phoneticPr fontId="39" type="noConversion"/>
  </si>
  <si>
    <t>夏丰勇</t>
    <phoneticPr fontId="39" type="noConversion"/>
  </si>
  <si>
    <t>大数据基础下实测近地台风特性分析研究</t>
    <phoneticPr fontId="39" type="noConversion"/>
  </si>
  <si>
    <t>张建国</t>
    <phoneticPr fontId="39" type="noConversion"/>
  </si>
  <si>
    <t>鄂尔多斯盆地风沙滩区土壤-地下水蒸散发机理研究</t>
    <phoneticPr fontId="39" type="noConversion"/>
  </si>
  <si>
    <t>黄金庭</t>
    <phoneticPr fontId="39" type="noConversion"/>
  </si>
  <si>
    <t>变化环境下流域面源污染的响应研究</t>
    <phoneticPr fontId="39" type="noConversion"/>
  </si>
  <si>
    <t>马黎华</t>
    <phoneticPr fontId="39" type="noConversion"/>
  </si>
  <si>
    <t>旱区地下水补给季节性差异研究</t>
    <phoneticPr fontId="39" type="noConversion"/>
  </si>
  <si>
    <t>张俊</t>
    <phoneticPr fontId="39" type="noConversion"/>
  </si>
  <si>
    <t>基于碳平衡法的道路运输车辆燃油消耗量不解体检测研究</t>
    <phoneticPr fontId="39" type="noConversion"/>
  </si>
  <si>
    <t>方文</t>
    <phoneticPr fontId="39" type="noConversion"/>
  </si>
  <si>
    <t>车用煤基甲醇柴油制备及应用技术研究</t>
    <phoneticPr fontId="39" type="noConversion"/>
  </si>
  <si>
    <t>黄勇</t>
    <phoneticPr fontId="39" type="noConversion"/>
  </si>
  <si>
    <t>单全息面车辆检测与故障诊断技术的研究</t>
    <phoneticPr fontId="39" type="noConversion"/>
  </si>
  <si>
    <t>毛锦</t>
    <phoneticPr fontId="39" type="noConversion"/>
  </si>
  <si>
    <t>城市信号交叉口驾驶人车速控制行为研究</t>
    <phoneticPr fontId="39" type="noConversion"/>
  </si>
  <si>
    <t>王栋</t>
    <phoneticPr fontId="39" type="noConversion"/>
  </si>
  <si>
    <t>电动车辆行星变速换挡过程颤振及其控制研究</t>
    <phoneticPr fontId="39" type="noConversion"/>
  </si>
  <si>
    <t>王尔烈</t>
    <phoneticPr fontId="39" type="noConversion"/>
  </si>
  <si>
    <t>基于隐马尔科夫的车辆侧倾预测研究</t>
    <phoneticPr fontId="39" type="noConversion"/>
  </si>
  <si>
    <t>张宏</t>
    <phoneticPr fontId="39" type="noConversion"/>
  </si>
  <si>
    <t>全电控柴油/天然气双燃料发动机性能研究</t>
    <phoneticPr fontId="39" type="noConversion"/>
  </si>
  <si>
    <t>张科勋</t>
    <phoneticPr fontId="39" type="noConversion"/>
  </si>
  <si>
    <t>基于欧美现状的我国多挂汽车列车适应性研究</t>
    <phoneticPr fontId="39" type="noConversion"/>
  </si>
  <si>
    <t>赵天毓</t>
    <phoneticPr fontId="39" type="noConversion"/>
  </si>
  <si>
    <t xml:space="preserve">车路协同条件下智能网联汽车轨迹优化与测试 </t>
    <phoneticPr fontId="39" type="noConversion"/>
  </si>
  <si>
    <t>王建强</t>
    <phoneticPr fontId="39" type="noConversion"/>
  </si>
  <si>
    <t>重点科研平台条件建设项目</t>
    <phoneticPr fontId="39" type="noConversion"/>
  </si>
  <si>
    <t>激光原位分析制样系统建设研究</t>
    <phoneticPr fontId="39" type="noConversion"/>
  </si>
  <si>
    <t>许丽丽</t>
    <phoneticPr fontId="39" type="noConversion"/>
  </si>
  <si>
    <t>地面沉降对地表建构筑物影响机制研究</t>
    <phoneticPr fontId="39" type="noConversion"/>
  </si>
  <si>
    <t>李鹏</t>
    <phoneticPr fontId="39" type="noConversion"/>
  </si>
  <si>
    <t>应用超级电容的工程机械混合动力系统研究</t>
    <phoneticPr fontId="39" type="noConversion"/>
  </si>
  <si>
    <t>高子渝</t>
    <phoneticPr fontId="39" type="noConversion"/>
  </si>
  <si>
    <t>土方机械随机载荷作用下结构疲劳损伤规律研究</t>
    <phoneticPr fontId="39" type="noConversion"/>
  </si>
  <si>
    <t>史妍妮</t>
    <phoneticPr fontId="39" type="noConversion"/>
  </si>
  <si>
    <t>绿色智能路面再生机器人研究</t>
    <phoneticPr fontId="39" type="noConversion"/>
  </si>
  <si>
    <t>田明锐</t>
    <phoneticPr fontId="39" type="noConversion"/>
  </si>
  <si>
    <t>寒冷气候下硅酸盐水泥水化特征与养护</t>
    <phoneticPr fontId="39" type="noConversion"/>
  </si>
  <si>
    <t>刘状壮</t>
    <phoneticPr fontId="39" type="noConversion"/>
  </si>
  <si>
    <t>公路隧道交通风与机械通风耦合作用机理研究</t>
    <phoneticPr fontId="39" type="noConversion"/>
  </si>
  <si>
    <t>任锐</t>
    <phoneticPr fontId="39" type="noConversion"/>
  </si>
  <si>
    <t>纤维网——聚合物水泥补强混凝土结构机理研究</t>
    <phoneticPr fontId="39" type="noConversion"/>
  </si>
  <si>
    <t>任伟</t>
    <phoneticPr fontId="39" type="noConversion"/>
  </si>
  <si>
    <t>再生沥青路面新旧沥青融合机理及融合程度研究</t>
    <phoneticPr fontId="39" type="noConversion"/>
  </si>
  <si>
    <t>徐金枝</t>
    <phoneticPr fontId="39" type="noConversion"/>
  </si>
  <si>
    <t>公路混凝土梁桥冲击系数研究</t>
    <phoneticPr fontId="39" type="noConversion"/>
  </si>
  <si>
    <t>闫磊</t>
    <phoneticPr fontId="39" type="noConversion"/>
  </si>
  <si>
    <t>玛纳斯河流域地表水与地下水转换关系与生态效应</t>
    <phoneticPr fontId="39" type="noConversion"/>
  </si>
  <si>
    <t>段磊</t>
    <phoneticPr fontId="39" type="noConversion"/>
  </si>
  <si>
    <t>微尺度水文生态研究</t>
    <phoneticPr fontId="39" type="noConversion"/>
  </si>
  <si>
    <t>郑睿</t>
    <phoneticPr fontId="39" type="noConversion"/>
  </si>
  <si>
    <t>汽车新能源技术</t>
    <phoneticPr fontId="39" type="noConversion"/>
  </si>
  <si>
    <t>郭金刚</t>
    <phoneticPr fontId="39" type="noConversion"/>
  </si>
  <si>
    <t>新能源汽车安全监测与分析平台</t>
    <phoneticPr fontId="39" type="noConversion"/>
  </si>
  <si>
    <t>袁望方</t>
    <phoneticPr fontId="39" type="noConversion"/>
  </si>
  <si>
    <t>车桥耦合作用下的桥面动位移检测技术研究</t>
    <phoneticPr fontId="39" type="noConversion"/>
  </si>
  <si>
    <t>张平</t>
    <phoneticPr fontId="39" type="noConversion"/>
  </si>
  <si>
    <t>智能网联汽车Platoon控制技术研究</t>
    <phoneticPr fontId="39" type="noConversion"/>
  </si>
  <si>
    <t>周洲</t>
    <phoneticPr fontId="39" type="noConversion"/>
  </si>
  <si>
    <t>卓越青年科研基金项目（Ⅰ类）</t>
    <phoneticPr fontId="39" type="noConversion"/>
  </si>
  <si>
    <t>大气CO2升高与土壤Cd污染耦合对根际土壤硝化作用影响机制</t>
    <phoneticPr fontId="39" type="noConversion"/>
  </si>
  <si>
    <t>贾夏</t>
    <phoneticPr fontId="39" type="noConversion"/>
  </si>
  <si>
    <t>卓越青年科研基金项目（Ⅱ类）</t>
    <phoneticPr fontId="39" type="noConversion"/>
  </si>
  <si>
    <t>沥青-集料的界面过程与分子机制</t>
  </si>
  <si>
    <t>张久鹏</t>
    <phoneticPr fontId="39" type="noConversion"/>
  </si>
  <si>
    <t>王斌华</t>
    <phoneticPr fontId="39" type="noConversion"/>
  </si>
  <si>
    <t>孟庆龙</t>
    <phoneticPr fontId="39" type="noConversion"/>
  </si>
  <si>
    <t>惠萌</t>
    <phoneticPr fontId="39" type="noConversion"/>
  </si>
  <si>
    <t>吴涛</t>
    <phoneticPr fontId="39" type="noConversion"/>
  </si>
  <si>
    <t>崔华</t>
    <phoneticPr fontId="39" type="noConversion"/>
  </si>
  <si>
    <t>李雪</t>
    <phoneticPr fontId="39" type="noConversion"/>
  </si>
  <si>
    <t>贺屹</t>
    <phoneticPr fontId="39" type="noConversion"/>
  </si>
  <si>
    <t>王启耀</t>
    <phoneticPr fontId="39" type="noConversion"/>
  </si>
  <si>
    <t>高新研究项目（面向国家一、二类纵向预研项目）</t>
    <phoneticPr fontId="39" type="noConversion"/>
  </si>
  <si>
    <t>刘珺</t>
    <phoneticPr fontId="39" type="noConversion"/>
  </si>
  <si>
    <t>基础研究项目（面向国家自然科学基金预研项目）</t>
    <phoneticPr fontId="39" type="noConversion"/>
  </si>
  <si>
    <t>李博</t>
    <phoneticPr fontId="39" type="noConversion"/>
  </si>
  <si>
    <t>区域地壳形变分析模型建立的理论与方法研究</t>
    <phoneticPr fontId="24" type="noConversion"/>
  </si>
  <si>
    <t>赵丽华</t>
    <phoneticPr fontId="24" type="noConversion"/>
  </si>
  <si>
    <t>多源SAR图像的非参数Bayesian配准方法研究</t>
    <phoneticPr fontId="24" type="noConversion"/>
  </si>
  <si>
    <t>丁明涛</t>
    <phoneticPr fontId="24" type="noConversion"/>
  </si>
  <si>
    <t>GaN 基T型栅薄势垒增强型HEMT器件研究</t>
  </si>
  <si>
    <t>全思</t>
    <phoneticPr fontId="24" type="noConversion"/>
  </si>
  <si>
    <t>基于多能量场的沥青路面复合振动压实技术研究</t>
    <phoneticPr fontId="24" type="noConversion"/>
  </si>
  <si>
    <t>张晓波</t>
    <phoneticPr fontId="24" type="noConversion"/>
  </si>
  <si>
    <t>4电机驱动车辆4轮非线性转向动力学理论与控制策略研究</t>
    <phoneticPr fontId="24" type="noConversion"/>
  </si>
  <si>
    <t>冯镇</t>
    <phoneticPr fontId="24" type="noConversion"/>
  </si>
  <si>
    <t>高时空分辨率机动车颗粒物排放清单研究</t>
    <phoneticPr fontId="24" type="noConversion"/>
  </si>
  <si>
    <t>郝艳召</t>
    <phoneticPr fontId="24" type="noConversion"/>
  </si>
  <si>
    <t>柴油-聚甲氧基二甲醚混合燃料燃烧及排放特性研究</t>
    <phoneticPr fontId="24" type="noConversion"/>
  </si>
  <si>
    <t>李阳阳</t>
    <phoneticPr fontId="24" type="noConversion"/>
  </si>
  <si>
    <t>天然变形石榴子石显微构造及含水量特征研究</t>
    <phoneticPr fontId="24" type="noConversion"/>
  </si>
  <si>
    <t>许丽丽</t>
    <phoneticPr fontId="24" type="noConversion"/>
  </si>
  <si>
    <t>黄土高原小流域水土流失过程中氮元素示踪研究</t>
    <phoneticPr fontId="24" type="noConversion"/>
  </si>
  <si>
    <t>杜金花</t>
    <phoneticPr fontId="24" type="noConversion"/>
  </si>
  <si>
    <t>2014G1121097</t>
  </si>
  <si>
    <t>基于发声空气动力学参量的艺术嗓音发声训练和疾病诊疗研究</t>
    <phoneticPr fontId="24" type="noConversion"/>
  </si>
  <si>
    <t>白雅</t>
    <phoneticPr fontId="24" type="noConversion"/>
  </si>
  <si>
    <t>2014G1311080</t>
  </si>
  <si>
    <t>镁合金微弧氧化制备闭孔MgO/ZrO2复合陶瓷膜封闭机理研究</t>
    <phoneticPr fontId="24" type="noConversion"/>
  </si>
  <si>
    <t>陈宏</t>
    <phoneticPr fontId="24" type="noConversion"/>
  </si>
  <si>
    <t>2014G1311087</t>
  </si>
  <si>
    <t>湿热环境下SBS改性沥青老化机理及质量控制体系研究</t>
    <phoneticPr fontId="24" type="noConversion"/>
  </si>
  <si>
    <t>耿九光</t>
    <phoneticPr fontId="24" type="noConversion"/>
  </si>
  <si>
    <t>2014G1311091</t>
  </si>
  <si>
    <t>功能化金属有机骨架材料的设计合成及其在气体分离和荧光标记方面的性能研究</t>
    <phoneticPr fontId="24" type="noConversion"/>
  </si>
  <si>
    <t>吴蕾</t>
  </si>
  <si>
    <t>2014G1311092</t>
  </si>
  <si>
    <t>稀土掺杂氧化锌纳米材料的制备与上转换发光性质研究</t>
    <phoneticPr fontId="24" type="noConversion"/>
  </si>
  <si>
    <t>于晓晨</t>
  </si>
  <si>
    <t>2014G1311088</t>
  </si>
  <si>
    <t>大晶粒全β型钛合金超塑性机理研究</t>
    <phoneticPr fontId="24" type="noConversion"/>
  </si>
  <si>
    <t>张学敏</t>
  </si>
  <si>
    <t>2014G1261054</t>
  </si>
  <si>
    <t>滑坡监测数据的空间分析技术及特征识别方法研究</t>
    <phoneticPr fontId="24" type="noConversion"/>
  </si>
  <si>
    <t>2014G1261057</t>
  </si>
  <si>
    <t>沉积软岩的各向异性弹塑性本构模型及其应用研究</t>
    <phoneticPr fontId="24" type="noConversion"/>
  </si>
  <si>
    <t>2014G1261052</t>
  </si>
  <si>
    <t>黄土水分迁移规律的现场观测研究</t>
    <phoneticPr fontId="24" type="noConversion"/>
  </si>
  <si>
    <t>2014G1261056</t>
  </si>
  <si>
    <t>基于空间认知的智能导航方法研究</t>
    <phoneticPr fontId="24" type="noConversion"/>
  </si>
  <si>
    <t>赵卫锋</t>
  </si>
  <si>
    <t>2014G1321041</t>
  </si>
  <si>
    <t>无线传感器网络可分负载优化调度研究</t>
    <phoneticPr fontId="24" type="noConversion"/>
  </si>
  <si>
    <t>代亮</t>
  </si>
  <si>
    <t>2014G1321038</t>
  </si>
  <si>
    <t>阵列信号盲参数估计方法研究</t>
    <phoneticPr fontId="24" type="noConversion"/>
  </si>
  <si>
    <t>徐先峰</t>
  </si>
  <si>
    <t>2014G1321039</t>
  </si>
  <si>
    <t>基于agent的城市周边高速公路交通诱导研究</t>
    <phoneticPr fontId="24" type="noConversion"/>
  </si>
  <si>
    <t>余雷</t>
  </si>
  <si>
    <t>2014G1321034</t>
  </si>
  <si>
    <t>基于无线传感器网络的高速公路隧道监控系统研究</t>
    <phoneticPr fontId="24" type="noConversion"/>
  </si>
  <si>
    <t>周林英</t>
  </si>
  <si>
    <t>2014G1211008</t>
  </si>
  <si>
    <t>高压富水砂卵石地层盾构法隧道同步注浆机理与应用研究</t>
    <phoneticPr fontId="24" type="noConversion"/>
  </si>
  <si>
    <t>张莎莎</t>
  </si>
  <si>
    <t>2014G1291075</t>
  </si>
  <si>
    <t>地质封存二氧化碳泄漏地表植物的生态变化研究</t>
    <phoneticPr fontId="24" type="noConversion"/>
  </si>
  <si>
    <t>2014G1291073</t>
  </si>
  <si>
    <t>污泥生物物理干化破解调质及对微孔道热解气化的影响机制研究</t>
    <phoneticPr fontId="24" type="noConversion"/>
  </si>
  <si>
    <t>韩融</t>
  </si>
  <si>
    <t>2014G1251029</t>
  </si>
  <si>
    <t>基于泡沫沥青发生腔体的泡沫沥青发生过程与发泡特性研究</t>
    <phoneticPr fontId="24" type="noConversion"/>
  </si>
  <si>
    <t>李珂</t>
  </si>
  <si>
    <t>2014G1251026</t>
  </si>
  <si>
    <t>钢铁表面液相微等离子体强化技术</t>
    <phoneticPr fontId="24" type="noConversion"/>
  </si>
  <si>
    <t>张晓琳</t>
  </si>
  <si>
    <t>2014G1281069</t>
  </si>
  <si>
    <t>基于统一硬化理论的超固结结构性黄土本构模型研究</t>
    <phoneticPr fontId="24" type="noConversion"/>
  </si>
  <si>
    <t>2014G1281071</t>
  </si>
  <si>
    <t>考虑楼板组合作用的新型钢框架节点受力性能研究</t>
    <phoneticPr fontId="24" type="noConversion"/>
  </si>
  <si>
    <t>张冬芳</t>
  </si>
  <si>
    <t>2014G1121098</t>
  </si>
  <si>
    <t>基于聚类集成技术的高光谱遥感影像分类问题研究</t>
    <phoneticPr fontId="24" type="noConversion"/>
  </si>
  <si>
    <t>王海莉</t>
  </si>
  <si>
    <t>2014G1221013</t>
  </si>
  <si>
    <t>基于化学反应动力学的二甲醚掺混燃烧基</t>
    <phoneticPr fontId="24" type="noConversion"/>
  </si>
  <si>
    <t>2014G1501100</t>
  </si>
  <si>
    <t>公路长大隧道空气质量控制研究</t>
    <phoneticPr fontId="24" type="noConversion"/>
  </si>
  <si>
    <t>西安长大资产经营有限公司</t>
  </si>
  <si>
    <t>刘宁</t>
    <phoneticPr fontId="24" type="noConversion"/>
  </si>
  <si>
    <t>2014G1241047</t>
  </si>
  <si>
    <t>机动车检测数据上报及智能分析系统研究</t>
    <phoneticPr fontId="24" type="noConversion"/>
  </si>
  <si>
    <t>宁航</t>
  </si>
  <si>
    <t>2014G1271067</t>
  </si>
  <si>
    <t>东秦岭陆院沟蚀变岩型金矿床黄铁矿中金富集机制与He－Ar同位素研究</t>
    <phoneticPr fontId="24" type="noConversion"/>
  </si>
  <si>
    <t>雷万杉</t>
  </si>
  <si>
    <t>2014G1271059</t>
  </si>
  <si>
    <t>渭北旱原中全新世植被特征研究——来自考古遗址中的证据</t>
    <phoneticPr fontId="24" type="noConversion"/>
  </si>
  <si>
    <t>孙楠</t>
    <phoneticPr fontId="24" type="noConversion"/>
  </si>
  <si>
    <t>2014G1271065</t>
  </si>
  <si>
    <t>扬子地块北缘新元古代(~635Ma)镁铁-超镁铁质岩体成因及铜镍硫化物矿床成矿潜力评价</t>
    <phoneticPr fontId="24" type="noConversion"/>
  </si>
  <si>
    <t>2014G1271063</t>
  </si>
  <si>
    <t>陕西秦岭植被景观生态功能研究</t>
    <phoneticPr fontId="24" type="noConversion"/>
  </si>
  <si>
    <t>赵永华</t>
  </si>
  <si>
    <t>持久性有机物在河流交互带的环境行为研究</t>
    <phoneticPr fontId="24" type="noConversion"/>
  </si>
  <si>
    <t>环工学院</t>
    <phoneticPr fontId="39" type="noConversion"/>
  </si>
  <si>
    <t>柴瑞涛</t>
    <phoneticPr fontId="24" type="noConversion"/>
  </si>
  <si>
    <t>盾构推进系统偏载形成机理及非均匀布局设计方法研究</t>
    <phoneticPr fontId="24" type="noConversion"/>
  </si>
  <si>
    <t>机械学院</t>
    <phoneticPr fontId="39" type="noConversion"/>
  </si>
  <si>
    <t xml:space="preserve">隧道施工地层变形分析与控制  </t>
    <phoneticPr fontId="24" type="noConversion"/>
  </si>
  <si>
    <t>丁洲祥</t>
    <phoneticPr fontId="24" type="noConversion"/>
  </si>
  <si>
    <t>在役工程机械箱体焊缝超声无损评价研究</t>
    <phoneticPr fontId="24" type="noConversion"/>
  </si>
  <si>
    <t>董明</t>
    <phoneticPr fontId="24" type="noConversion"/>
  </si>
  <si>
    <t>体外预应力加固混凝土桥梁关键技术研究</t>
    <phoneticPr fontId="24" type="noConversion"/>
  </si>
  <si>
    <t>冯威</t>
    <phoneticPr fontId="24" type="noConversion"/>
  </si>
  <si>
    <t>波纹钢腹板钢-混组合梁新型剪力连接件研究</t>
    <phoneticPr fontId="24" type="noConversion"/>
  </si>
  <si>
    <t>郝付军</t>
    <phoneticPr fontId="24" type="noConversion"/>
  </si>
  <si>
    <t>稳定同位素示踪渭河流域河水中氮来源及转化</t>
    <phoneticPr fontId="24" type="noConversion"/>
  </si>
  <si>
    <t>胡婧</t>
    <phoneticPr fontId="24" type="noConversion"/>
  </si>
  <si>
    <t>基于机器视觉的工程机械行走速度与滑转率检测及试验研究</t>
    <phoneticPr fontId="24" type="noConversion"/>
  </si>
  <si>
    <t>基于声发射技术的工程机械结构疲劳损伤预测模型研究</t>
    <phoneticPr fontId="24" type="noConversion"/>
  </si>
  <si>
    <t>慢行交通测试系统研发与应用</t>
    <phoneticPr fontId="24" type="noConversion"/>
  </si>
  <si>
    <t>喷油系统参数对生物柴油喷嘴内流动及喷雾特性的影响机理</t>
    <phoneticPr fontId="24" type="noConversion"/>
  </si>
  <si>
    <t>李慧梅</t>
    <phoneticPr fontId="24" type="noConversion"/>
  </si>
  <si>
    <t>陕北黄土石油污染生物强化修复与评价</t>
    <phoneticPr fontId="24" type="noConversion"/>
  </si>
  <si>
    <t>梁继东</t>
    <phoneticPr fontId="24" type="noConversion"/>
  </si>
  <si>
    <t xml:space="preserve">基于感应加热的沥青混凝土传热机制与仿真研究 </t>
    <phoneticPr fontId="24" type="noConversion"/>
  </si>
  <si>
    <t>刘全涛</t>
    <phoneticPr fontId="24" type="noConversion"/>
  </si>
  <si>
    <t>金矿区不同转化类型潜流带中挥发性Hg的运移关键参数测定与影响因素研究</t>
    <phoneticPr fontId="24" type="noConversion"/>
  </si>
  <si>
    <t>刘瑞平</t>
    <phoneticPr fontId="24" type="noConversion"/>
  </si>
  <si>
    <t>商用车车身结构耐撞性多目标不确定性优化技术研究</t>
    <phoneticPr fontId="24" type="noConversion"/>
  </si>
  <si>
    <t>刘鑫</t>
    <phoneticPr fontId="24" type="noConversion"/>
  </si>
  <si>
    <t>浅埋煤层开采覆岩分布式监测及裂隙演化机理研究</t>
    <phoneticPr fontId="24" type="noConversion"/>
  </si>
  <si>
    <t>地测学院</t>
    <phoneticPr fontId="39" type="noConversion"/>
  </si>
  <si>
    <t>朴春德</t>
    <phoneticPr fontId="24" type="noConversion"/>
  </si>
  <si>
    <t>温度/荷载耦合效应下钢桥面沥青铺装层裂纹扩展规律及预估方法研究</t>
    <phoneticPr fontId="24" type="noConversion"/>
  </si>
  <si>
    <t>秦旻</t>
    <phoneticPr fontId="24" type="noConversion"/>
  </si>
  <si>
    <t>土壤细菌群落结构和多样性对生态修复石油污染的响应</t>
    <phoneticPr fontId="24" type="noConversion"/>
  </si>
  <si>
    <t>申圆圆</t>
    <phoneticPr fontId="24" type="noConversion"/>
  </si>
  <si>
    <t>多层预应力碳纤维板加固钢筋混凝土梁受力性能研究</t>
    <phoneticPr fontId="24" type="noConversion"/>
  </si>
  <si>
    <t>万虹宇</t>
    <phoneticPr fontId="24" type="noConversion"/>
  </si>
  <si>
    <t>带UHPFRC板的管翼缘组合梁受力性能研究</t>
    <phoneticPr fontId="24" type="noConversion"/>
  </si>
  <si>
    <t>王晓平</t>
    <phoneticPr fontId="24" type="noConversion"/>
  </si>
  <si>
    <t>西部山区高速公路安全运行状况分析及改善措施研究—以兰海高速七道梁段为例</t>
    <phoneticPr fontId="24" type="noConversion"/>
  </si>
  <si>
    <t>王志新</t>
    <phoneticPr fontId="24" type="noConversion"/>
  </si>
  <si>
    <t>冻融作用触发黄土边坡失稳激机理研究</t>
    <phoneticPr fontId="24" type="noConversion"/>
  </si>
  <si>
    <t>吴迪</t>
    <phoneticPr fontId="24" type="noConversion"/>
  </si>
  <si>
    <t xml:space="preserve">在役预应力混凝土T梁桥安全监测评估方法研究   </t>
    <phoneticPr fontId="24" type="noConversion"/>
  </si>
  <si>
    <t>吴海军</t>
    <phoneticPr fontId="24" type="noConversion"/>
  </si>
  <si>
    <t>新型生物燃料ABE-汽油混合液预混燃烧特性及组分优化研究</t>
    <phoneticPr fontId="24" type="noConversion"/>
  </si>
  <si>
    <t>吴晗</t>
    <phoneticPr fontId="24" type="noConversion"/>
  </si>
  <si>
    <t>复杂路况激励下轮式装载机倾翻失稳研究</t>
    <phoneticPr fontId="24" type="noConversion"/>
  </si>
  <si>
    <t>工程机械发动机气缸表面微结构阵列的制备及节能机理研究</t>
    <phoneticPr fontId="24" type="noConversion"/>
  </si>
  <si>
    <t>车辆与桥梁耦合振动分析</t>
    <phoneticPr fontId="24" type="noConversion"/>
  </si>
  <si>
    <t>袁格侠</t>
    <phoneticPr fontId="24" type="noConversion"/>
  </si>
  <si>
    <t>基于颗粒三维形态重构的粗集料形状和棱角评价指标研究</t>
    <phoneticPr fontId="24" type="noConversion"/>
  </si>
  <si>
    <t>张东</t>
    <phoneticPr fontId="24" type="noConversion"/>
  </si>
  <si>
    <t>沥青混合料疲劳损伤演化累积规律和模型—考虑沥青路面的渗流-应力-损伤和温度耦合效应</t>
    <phoneticPr fontId="24" type="noConversion"/>
  </si>
  <si>
    <t>张俊</t>
    <phoneticPr fontId="24" type="noConversion"/>
  </si>
  <si>
    <t>以地下水位单一供水水源的城市地下水污染区划研究</t>
    <phoneticPr fontId="24" type="noConversion"/>
  </si>
  <si>
    <t>张倩</t>
    <phoneticPr fontId="24" type="noConversion"/>
  </si>
  <si>
    <t>卓越青年基金项目</t>
    <phoneticPr fontId="39" type="noConversion"/>
  </si>
  <si>
    <t>黄土滑坡转化泥流致灾机理研究</t>
    <phoneticPr fontId="24" type="noConversion"/>
  </si>
  <si>
    <t>基于稀疏响应深度神经网络的图像变化检测研究</t>
    <phoneticPr fontId="24" type="noConversion"/>
  </si>
  <si>
    <t>融冰雪沥青路面盐分多机制动力迁移特性与性能衰变行为</t>
    <phoneticPr fontId="24" type="noConversion"/>
  </si>
  <si>
    <t>桥梁耐损性设计方法与安全维护技术</t>
    <phoneticPr fontId="24" type="noConversion"/>
  </si>
  <si>
    <t>颗粒路面材料的非连续性问题</t>
    <phoneticPr fontId="24" type="noConversion"/>
  </si>
  <si>
    <t>乳化生物沥青的宏微观特性及流变行为研究</t>
    <phoneticPr fontId="24" type="noConversion"/>
  </si>
  <si>
    <t>乳化沥青混合料早期强度提高技术与机理</t>
    <phoneticPr fontId="24" type="noConversion"/>
  </si>
  <si>
    <t>王振军</t>
    <phoneticPr fontId="24" type="noConversion"/>
  </si>
  <si>
    <t>三维大/介孔过渡金属氧化物纳米阵列的电化学调控及其储锂机制探索</t>
    <phoneticPr fontId="24" type="noConversion"/>
  </si>
  <si>
    <t>樊小勇</t>
    <phoneticPr fontId="24" type="noConversion"/>
  </si>
  <si>
    <t>中亚造山带碱性玄武岩岩石成因及地质意义</t>
    <phoneticPr fontId="24" type="noConversion"/>
  </si>
  <si>
    <t>废水资源化绿色技术及机理</t>
    <phoneticPr fontId="24" type="noConversion"/>
  </si>
  <si>
    <t>自然场景人脸图像脸超分与状态感知关键技术研究</t>
    <phoneticPr fontId="24" type="noConversion"/>
  </si>
  <si>
    <t>马祥</t>
    <phoneticPr fontId="24" type="noConversion"/>
  </si>
  <si>
    <t>人类活动影响下旱区地下水循环演化机理与调控研究</t>
    <phoneticPr fontId="24" type="noConversion"/>
  </si>
  <si>
    <t>环工学院</t>
    <phoneticPr fontId="24" type="noConversion"/>
  </si>
  <si>
    <t>李培月</t>
    <phoneticPr fontId="24" type="noConversion"/>
  </si>
  <si>
    <t>双金属焊缝焊接接头的缓冲层延寿机理及寿命预测模型</t>
    <phoneticPr fontId="24" type="noConversion"/>
  </si>
  <si>
    <t>机械学院</t>
    <phoneticPr fontId="24" type="noConversion"/>
  </si>
  <si>
    <t>张春国</t>
    <phoneticPr fontId="24" type="noConversion"/>
  </si>
  <si>
    <t>2017年拨付</t>
  </si>
  <si>
    <t>学工部</t>
    <phoneticPr fontId="24" type="noConversion"/>
  </si>
  <si>
    <t>科技处</t>
    <phoneticPr fontId="24" type="noConversion"/>
  </si>
  <si>
    <t>序号</t>
    <phoneticPr fontId="24" type="noConversion"/>
  </si>
  <si>
    <t>GNSS空间水环境监测与分析</t>
  </si>
  <si>
    <t>D-InSAR技术研究断层的三维运动</t>
  </si>
  <si>
    <r>
      <rPr>
        <sz val="12"/>
        <color theme="1"/>
        <rFont val="宋体"/>
        <family val="3"/>
        <charset val="134"/>
      </rPr>
      <t>周玉琴</t>
    </r>
    <phoneticPr fontId="24" type="noConversion"/>
  </si>
  <si>
    <r>
      <rPr>
        <sz val="12"/>
        <color theme="1"/>
        <rFont val="宋体"/>
        <family val="3"/>
        <charset val="134"/>
      </rPr>
      <t>治理视角下我国多民族国家政治秩序运行与维持问题研究</t>
    </r>
    <r>
      <rPr>
        <sz val="12"/>
        <color theme="1"/>
        <rFont val="Times New Roman"/>
        <family val="1"/>
      </rPr>
      <t>——</t>
    </r>
    <r>
      <rPr>
        <sz val="12"/>
        <color theme="1"/>
        <rFont val="宋体"/>
        <family val="3"/>
        <charset val="134"/>
      </rPr>
      <t>以边疆民族地区为例</t>
    </r>
    <phoneticPr fontId="24" type="noConversion"/>
  </si>
  <si>
    <r>
      <rPr>
        <sz val="12"/>
        <color theme="1"/>
        <rFont val="宋体"/>
        <family val="3"/>
        <charset val="134"/>
      </rPr>
      <t>激励性资助项目</t>
    </r>
    <r>
      <rPr>
        <sz val="12"/>
        <color theme="1"/>
        <rFont val="Times New Roman"/>
        <family val="1"/>
      </rPr>
      <t>A</t>
    </r>
    <phoneticPr fontId="24" type="noConversion"/>
  </si>
  <si>
    <r>
      <rPr>
        <sz val="12"/>
        <color theme="1"/>
        <rFont val="宋体"/>
        <family val="3"/>
        <charset val="134"/>
      </rPr>
      <t>少数民族政治研究</t>
    </r>
    <phoneticPr fontId="24" type="noConversion"/>
  </si>
  <si>
    <r>
      <rPr>
        <sz val="12"/>
        <color theme="1"/>
        <rFont val="宋体"/>
        <family val="3"/>
        <charset val="134"/>
      </rPr>
      <t>激励性资助项目</t>
    </r>
    <r>
      <rPr>
        <sz val="12"/>
        <color theme="1"/>
        <rFont val="Times New Roman"/>
        <family val="1"/>
      </rPr>
      <t>B</t>
    </r>
    <phoneticPr fontId="24" type="noConversion"/>
  </si>
  <si>
    <r>
      <rPr>
        <sz val="12"/>
        <color theme="1"/>
        <rFont val="宋体"/>
        <family val="3"/>
        <charset val="134"/>
      </rPr>
      <t>史澎海</t>
    </r>
    <phoneticPr fontId="24" type="noConversion"/>
  </si>
  <si>
    <r>
      <rPr>
        <sz val="12"/>
        <color theme="1"/>
        <rFont val="宋体"/>
        <family val="3"/>
        <charset val="134"/>
      </rPr>
      <t>冷战初期美国对外心理战略研究</t>
    </r>
    <phoneticPr fontId="24" type="noConversion"/>
  </si>
  <si>
    <r>
      <rPr>
        <sz val="12"/>
        <color theme="1"/>
        <rFont val="宋体"/>
        <family val="3"/>
        <charset val="134"/>
      </rPr>
      <t>杨雯琴</t>
    </r>
    <phoneticPr fontId="24" type="noConversion"/>
  </si>
  <si>
    <r>
      <rPr>
        <sz val="12"/>
        <color theme="1"/>
        <rFont val="宋体"/>
        <family val="3"/>
        <charset val="134"/>
      </rPr>
      <t>双语产出中的语言控制</t>
    </r>
    <phoneticPr fontId="24" type="noConversion"/>
  </si>
  <si>
    <r>
      <rPr>
        <sz val="12"/>
        <color theme="1"/>
        <rFont val="宋体"/>
        <family val="3"/>
        <charset val="134"/>
      </rPr>
      <t>青年项目</t>
    </r>
    <phoneticPr fontId="24" type="noConversion"/>
  </si>
  <si>
    <r>
      <rPr>
        <sz val="12"/>
        <color theme="1"/>
        <rFont val="宋体"/>
        <family val="3"/>
        <charset val="134"/>
      </rPr>
      <t>袁华智</t>
    </r>
    <phoneticPr fontId="24" type="noConversion"/>
  </si>
  <si>
    <r>
      <rPr>
        <sz val="12"/>
        <color theme="1"/>
        <rFont val="宋体"/>
        <family val="3"/>
        <charset val="134"/>
      </rPr>
      <t>新媒体环境下面向科技创新的学术期刊评价体系研究</t>
    </r>
    <phoneticPr fontId="24" type="noConversion"/>
  </si>
  <si>
    <r>
      <rPr>
        <sz val="12"/>
        <color theme="1"/>
        <rFont val="宋体"/>
        <family val="3"/>
        <charset val="134"/>
      </rPr>
      <t>杂志社</t>
    </r>
    <phoneticPr fontId="24" type="noConversion"/>
  </si>
  <si>
    <r>
      <rPr>
        <sz val="12"/>
        <color theme="1"/>
        <rFont val="宋体"/>
        <family val="3"/>
        <charset val="134"/>
      </rPr>
      <t>尚子娟</t>
    </r>
    <phoneticPr fontId="24" type="noConversion"/>
  </si>
  <si>
    <r>
      <rPr>
        <sz val="12"/>
        <color theme="1"/>
        <rFont val="宋体"/>
        <family val="3"/>
        <charset val="134"/>
      </rPr>
      <t>中国性别失衡公共治理的结构、工具与绩效研究</t>
    </r>
    <phoneticPr fontId="24" type="noConversion"/>
  </si>
  <si>
    <r>
      <rPr>
        <sz val="12"/>
        <color theme="1"/>
        <rFont val="宋体"/>
        <family val="3"/>
        <charset val="134"/>
      </rPr>
      <t>李兆磊</t>
    </r>
    <phoneticPr fontId="24" type="noConversion"/>
  </si>
  <si>
    <r>
      <rPr>
        <sz val="12"/>
        <color theme="1"/>
        <rFont val="宋体"/>
        <family val="3"/>
        <charset val="134"/>
      </rPr>
      <t>基于可持续发展的区域物流系统承载能力理论与实证研究</t>
    </r>
    <phoneticPr fontId="24" type="noConversion"/>
  </si>
  <si>
    <r>
      <rPr>
        <sz val="12"/>
        <color theme="1"/>
        <rFont val="宋体"/>
        <family val="3"/>
        <charset val="134"/>
      </rPr>
      <t>孙铭</t>
    </r>
    <phoneticPr fontId="24" type="noConversion"/>
  </si>
  <si>
    <r>
      <rPr>
        <sz val="12"/>
        <color theme="1"/>
        <rFont val="宋体"/>
        <family val="3"/>
        <charset val="134"/>
      </rPr>
      <t>基于福利视角的国有企业混合所有制改革研究</t>
    </r>
    <phoneticPr fontId="24" type="noConversion"/>
  </si>
  <si>
    <r>
      <rPr>
        <sz val="12"/>
        <color theme="1"/>
        <rFont val="宋体"/>
        <family val="3"/>
        <charset val="134"/>
      </rPr>
      <t>刘丹</t>
    </r>
    <phoneticPr fontId="24" type="noConversion"/>
  </si>
  <si>
    <r>
      <rPr>
        <sz val="12"/>
        <color theme="1"/>
        <rFont val="宋体"/>
        <family val="3"/>
        <charset val="134"/>
      </rPr>
      <t>基于时间价值的多式联运运输方式选择研究</t>
    </r>
    <r>
      <rPr>
        <sz val="12"/>
        <color theme="1"/>
        <rFont val="Times New Roman"/>
        <family val="1"/>
      </rPr>
      <t>——</t>
    </r>
    <r>
      <rPr>
        <sz val="12"/>
        <color theme="1"/>
        <rFont val="宋体"/>
        <family val="3"/>
        <charset val="134"/>
      </rPr>
      <t>以丝绸之路为例</t>
    </r>
    <phoneticPr fontId="24" type="noConversion"/>
  </si>
  <si>
    <r>
      <rPr>
        <sz val="12"/>
        <color theme="1"/>
        <rFont val="宋体"/>
        <family val="3"/>
        <charset val="134"/>
      </rPr>
      <t>伍佳妮</t>
    </r>
    <phoneticPr fontId="24" type="noConversion"/>
  </si>
  <si>
    <r>
      <rPr>
        <sz val="12"/>
        <color theme="1"/>
        <rFont val="宋体"/>
        <family val="3"/>
        <charset val="134"/>
      </rPr>
      <t>基于利益相关者理论的物流园区规划模式研究</t>
    </r>
    <phoneticPr fontId="24" type="noConversion"/>
  </si>
  <si>
    <t>RC框架地震倒塌设计研究</t>
  </si>
  <si>
    <r>
      <t>聚丙烯酸类</t>
    </r>
    <r>
      <rPr>
        <sz val="12"/>
        <color theme="1"/>
        <rFont val="Times New Roman"/>
        <family val="1"/>
      </rPr>
      <t>SAP</t>
    </r>
    <r>
      <rPr>
        <sz val="12"/>
        <color theme="1"/>
        <rFont val="宋体"/>
        <family val="3"/>
        <charset val="134"/>
      </rPr>
      <t>内养护水泥基材料缩裂调控机理及耐久性损伤研究</t>
    </r>
  </si>
  <si>
    <t>PBL加劲型矩形钢管混凝土节点力学性能研究</t>
  </si>
  <si>
    <r>
      <t>鄂尔多斯盆地东南部三叠系延长组长</t>
    </r>
    <r>
      <rPr>
        <sz val="12"/>
        <color theme="1"/>
        <rFont val="Times New Roman"/>
        <family val="1"/>
      </rPr>
      <t>7</t>
    </r>
    <r>
      <rPr>
        <sz val="12"/>
        <color theme="1"/>
        <rFont val="宋体"/>
        <family val="3"/>
        <charset val="134"/>
      </rPr>
      <t>油层组地球化学特征及其沉积环境分析</t>
    </r>
  </si>
  <si>
    <r>
      <t>南岭</t>
    </r>
    <r>
      <rPr>
        <sz val="12"/>
        <color theme="1"/>
        <rFont val="Times New Roman"/>
        <family val="1"/>
      </rPr>
      <t>-</t>
    </r>
    <r>
      <rPr>
        <sz val="12"/>
        <color theme="1"/>
        <rFont val="宋体"/>
        <family val="3"/>
        <charset val="134"/>
      </rPr>
      <t>武夷山成矿带结合部燕山晚期成矿作用与地球动力学背景研究</t>
    </r>
  </si>
  <si>
    <r>
      <t>基于国产高分辨率</t>
    </r>
    <r>
      <rPr>
        <sz val="12"/>
        <color theme="1"/>
        <rFont val="Times New Roman"/>
        <family val="1"/>
      </rPr>
      <t>SAR</t>
    </r>
    <r>
      <rPr>
        <sz val="12"/>
        <color theme="1"/>
        <rFont val="宋体"/>
        <family val="3"/>
        <charset val="134"/>
      </rPr>
      <t>影像的干旱半干旱地区土壤含水量反演研究与应用</t>
    </r>
  </si>
  <si>
    <r>
      <t>黄河上游龙羊峡</t>
    </r>
    <r>
      <rPr>
        <sz val="12"/>
        <color theme="1"/>
        <rFont val="Times New Roman"/>
        <family val="1"/>
      </rPr>
      <t>-</t>
    </r>
    <r>
      <rPr>
        <sz val="12"/>
        <color theme="1"/>
        <rFont val="宋体"/>
        <family val="3"/>
        <charset val="134"/>
      </rPr>
      <t>刘家峡河段堵河事件与河道演化之间的关系</t>
    </r>
  </si>
  <si>
    <r>
      <t>Terminal Blend废胶粉</t>
    </r>
    <r>
      <rPr>
        <sz val="12"/>
        <color theme="1"/>
        <rFont val="Times New Roman"/>
        <family val="1"/>
      </rPr>
      <t>-</t>
    </r>
    <r>
      <rPr>
        <sz val="12"/>
        <color theme="1"/>
        <rFont val="宋体"/>
        <family val="3"/>
        <charset val="134"/>
      </rPr>
      <t>纳米材料复合改性沥青微结构与宏观性能研究</t>
    </r>
  </si>
  <si>
    <t>BDS卫星精密钟差实时解算与实时定位研究</t>
  </si>
  <si>
    <r>
      <t>应用显微激光拉曼光谱分析单个流体包裹体</t>
    </r>
    <r>
      <rPr>
        <sz val="12"/>
        <color theme="1"/>
        <rFont val="Times New Roman"/>
        <family val="1"/>
      </rPr>
      <t>CO</t>
    </r>
    <r>
      <rPr>
        <vertAlign val="subscript"/>
        <sz val="12"/>
        <color theme="1"/>
        <rFont val="Times New Roman"/>
        <family val="1"/>
      </rPr>
      <t>2</t>
    </r>
    <r>
      <rPr>
        <sz val="12"/>
        <color theme="1"/>
        <rFont val="宋体"/>
        <family val="3"/>
        <charset val="134"/>
      </rPr>
      <t>碳同位素</t>
    </r>
  </si>
  <si>
    <t>PBL加劲型矩形钢管混凝土界面力学性能研究</t>
  </si>
  <si>
    <r>
      <t>固定床厌氧</t>
    </r>
    <r>
      <rPr>
        <sz val="12"/>
        <color theme="1"/>
        <rFont val="Times New Roman"/>
        <family val="1"/>
      </rPr>
      <t>/</t>
    </r>
    <r>
      <rPr>
        <sz val="12"/>
        <color theme="1"/>
        <rFont val="宋体"/>
        <family val="3"/>
        <charset val="134"/>
      </rPr>
      <t>好氧</t>
    </r>
    <r>
      <rPr>
        <sz val="12"/>
        <color theme="1"/>
        <rFont val="Times New Roman"/>
        <family val="1"/>
      </rPr>
      <t>/</t>
    </r>
    <r>
      <rPr>
        <sz val="12"/>
        <color theme="1"/>
        <rFont val="宋体"/>
        <family val="3"/>
        <charset val="134"/>
      </rPr>
      <t>缺氧</t>
    </r>
    <r>
      <rPr>
        <sz val="12"/>
        <color theme="1"/>
        <rFont val="Times New Roman"/>
        <family val="1"/>
      </rPr>
      <t>SBBR</t>
    </r>
    <r>
      <rPr>
        <sz val="12"/>
        <color theme="1"/>
        <rFont val="宋体"/>
        <family val="3"/>
        <charset val="134"/>
      </rPr>
      <t>工艺及其</t>
    </r>
    <r>
      <rPr>
        <sz val="12"/>
        <color theme="1"/>
        <rFont val="Times New Roman"/>
        <family val="1"/>
      </rPr>
      <t>N</t>
    </r>
    <r>
      <rPr>
        <vertAlign val="subscript"/>
        <sz val="12"/>
        <color theme="1"/>
        <rFont val="Times New Roman"/>
        <family val="1"/>
      </rPr>
      <t>2</t>
    </r>
    <r>
      <rPr>
        <sz val="12"/>
        <color theme="1"/>
        <rFont val="Times New Roman"/>
        <family val="1"/>
      </rPr>
      <t>O</t>
    </r>
    <r>
      <rPr>
        <sz val="12"/>
        <color theme="1"/>
        <rFont val="宋体"/>
        <family val="3"/>
        <charset val="134"/>
      </rPr>
      <t>产生研究</t>
    </r>
  </si>
  <si>
    <r>
      <t>联合地面站和低轨卫星</t>
    </r>
    <r>
      <rPr>
        <sz val="12"/>
        <color theme="1"/>
        <rFont val="Times New Roman"/>
        <family val="1"/>
      </rPr>
      <t>GNSS/SLR</t>
    </r>
    <r>
      <rPr>
        <sz val="12"/>
        <color theme="1"/>
        <rFont val="宋体"/>
        <family val="3"/>
        <charset val="134"/>
      </rPr>
      <t>数据精化地心坐标参考框架理论与方法研究</t>
    </r>
  </si>
  <si>
    <r>
      <t>高大气</t>
    </r>
    <r>
      <rPr>
        <sz val="12"/>
        <color theme="1"/>
        <rFont val="Times New Roman"/>
        <family val="1"/>
      </rPr>
      <t>CO</t>
    </r>
    <r>
      <rPr>
        <vertAlign val="subscript"/>
        <sz val="12"/>
        <color theme="1"/>
        <rFont val="Times New Roman"/>
        <family val="1"/>
      </rPr>
      <t>2</t>
    </r>
    <r>
      <rPr>
        <sz val="12"/>
        <color theme="1"/>
        <rFont val="宋体"/>
        <family val="3"/>
        <charset val="134"/>
      </rPr>
      <t>和土壤</t>
    </r>
    <r>
      <rPr>
        <sz val="12"/>
        <color theme="1"/>
        <rFont val="Times New Roman"/>
        <family val="1"/>
      </rPr>
      <t>Pb</t>
    </r>
    <r>
      <rPr>
        <sz val="12"/>
        <color theme="1"/>
        <rFont val="宋体"/>
        <family val="3"/>
        <charset val="134"/>
      </rPr>
      <t>、</t>
    </r>
    <r>
      <rPr>
        <sz val="12"/>
        <color theme="1"/>
        <rFont val="Times New Roman"/>
        <family val="1"/>
      </rPr>
      <t>Cd</t>
    </r>
    <r>
      <rPr>
        <sz val="12"/>
        <color theme="1"/>
        <rFont val="宋体"/>
        <family val="3"/>
        <charset val="134"/>
      </rPr>
      <t>污染耦合对刺槐幼苗根际微环境影响机制</t>
    </r>
  </si>
  <si>
    <r>
      <t>水热合成</t>
    </r>
    <r>
      <rPr>
        <sz val="12"/>
        <color theme="1"/>
        <rFont val="Times New Roman"/>
        <family val="1"/>
      </rPr>
      <t>MnO2@</t>
    </r>
    <r>
      <rPr>
        <sz val="12"/>
        <color theme="1"/>
        <rFont val="宋体"/>
        <family val="3"/>
        <charset val="134"/>
      </rPr>
      <t>海藻酸钠材料的制备和性能研究</t>
    </r>
  </si>
  <si>
    <t>出生年月</t>
    <phoneticPr fontId="25" type="noConversion"/>
  </si>
  <si>
    <t>1949-01</t>
  </si>
  <si>
    <t>1949-02</t>
  </si>
  <si>
    <t>1949-03</t>
  </si>
  <si>
    <t>1949-04</t>
  </si>
  <si>
    <t>1949-05</t>
  </si>
  <si>
    <t>1949-06</t>
  </si>
  <si>
    <t>1949-07</t>
  </si>
  <si>
    <t>1949-08</t>
  </si>
  <si>
    <t>1949-09</t>
  </si>
  <si>
    <t>1949-10</t>
  </si>
  <si>
    <t>1949-11</t>
  </si>
  <si>
    <t>1949-12</t>
  </si>
  <si>
    <t>1950-01</t>
  </si>
  <si>
    <t>1950-02</t>
  </si>
  <si>
    <t>1950-03</t>
  </si>
  <si>
    <t>1950-04</t>
  </si>
  <si>
    <t>1950-05</t>
  </si>
  <si>
    <t>1950-06</t>
  </si>
  <si>
    <t>1950-07</t>
  </si>
  <si>
    <t>1950-08</t>
  </si>
  <si>
    <t>1950-09</t>
  </si>
  <si>
    <t>1950-10</t>
  </si>
  <si>
    <t>1950-11</t>
  </si>
  <si>
    <t>1950-12</t>
  </si>
  <si>
    <t>1951-01</t>
  </si>
  <si>
    <t>1951-02</t>
  </si>
  <si>
    <t>1951-03</t>
  </si>
  <si>
    <t>1951-04</t>
  </si>
  <si>
    <t>1951-05</t>
  </si>
  <si>
    <t>1951-06</t>
  </si>
  <si>
    <t>1951-07</t>
  </si>
  <si>
    <t>1951-08</t>
  </si>
  <si>
    <t>1951-09</t>
  </si>
  <si>
    <t>1951-10</t>
  </si>
  <si>
    <t>1951-11</t>
  </si>
  <si>
    <t>1951-12</t>
  </si>
  <si>
    <t>1952-01</t>
  </si>
  <si>
    <t>1952-02</t>
  </si>
  <si>
    <t>1952-03</t>
  </si>
  <si>
    <t>1952-04</t>
  </si>
  <si>
    <t>1952-05</t>
  </si>
  <si>
    <t>1952-06</t>
  </si>
  <si>
    <t>1952-07</t>
  </si>
  <si>
    <t>1952-08</t>
  </si>
  <si>
    <t>1952-09</t>
  </si>
  <si>
    <t>1952-10</t>
  </si>
  <si>
    <t>1952-11</t>
  </si>
  <si>
    <t>1952-12</t>
  </si>
  <si>
    <t>1953-01</t>
  </si>
  <si>
    <t>1953-02</t>
  </si>
  <si>
    <t>1953-03</t>
  </si>
  <si>
    <t>1953-04</t>
  </si>
  <si>
    <t>1953-05</t>
  </si>
  <si>
    <t>1953-06</t>
  </si>
  <si>
    <t>1953-07</t>
  </si>
  <si>
    <t>1953-08</t>
  </si>
  <si>
    <t>1953-09</t>
  </si>
  <si>
    <t>1953-10</t>
  </si>
  <si>
    <t>1953-11</t>
  </si>
  <si>
    <t>1953-12</t>
  </si>
  <si>
    <t>1954-01</t>
  </si>
  <si>
    <t>1954-02</t>
  </si>
  <si>
    <t>1954-03</t>
  </si>
  <si>
    <t>1954-04</t>
  </si>
  <si>
    <t>1954-05</t>
  </si>
  <si>
    <t>1954-06</t>
  </si>
  <si>
    <t>1954-07</t>
  </si>
  <si>
    <t>1954-08</t>
  </si>
  <si>
    <t>1954-09</t>
  </si>
  <si>
    <t>1954-10</t>
  </si>
  <si>
    <t>1954-11</t>
  </si>
  <si>
    <t>1954-12</t>
  </si>
  <si>
    <t>1955-01</t>
  </si>
  <si>
    <t>1955-02</t>
  </si>
  <si>
    <t>1955-03</t>
  </si>
  <si>
    <t>1955-04</t>
  </si>
  <si>
    <t>1955-05</t>
  </si>
  <si>
    <t>1955-06</t>
  </si>
  <si>
    <t>1955-07</t>
  </si>
  <si>
    <t>1955-08</t>
  </si>
  <si>
    <t>1955-09</t>
  </si>
  <si>
    <t>1955-10</t>
  </si>
  <si>
    <t>1955-11</t>
  </si>
  <si>
    <t>1955-12</t>
  </si>
  <si>
    <t>1956-01</t>
  </si>
  <si>
    <t>1956-02</t>
  </si>
  <si>
    <t>1956-03</t>
  </si>
  <si>
    <t>1956-04</t>
  </si>
  <si>
    <t>1956-05</t>
  </si>
  <si>
    <t>1956-06</t>
  </si>
  <si>
    <t>1956-07</t>
  </si>
  <si>
    <t>1956-08</t>
  </si>
  <si>
    <t>1956-09</t>
  </si>
  <si>
    <t>1956-10</t>
  </si>
  <si>
    <t>1956-11</t>
  </si>
  <si>
    <t>1956-12</t>
  </si>
  <si>
    <t>1957-01</t>
  </si>
  <si>
    <t>1957-02</t>
  </si>
  <si>
    <t>1957-03</t>
  </si>
  <si>
    <t>1957-04</t>
  </si>
  <si>
    <t>1957-05</t>
  </si>
  <si>
    <t>1957-06</t>
  </si>
  <si>
    <t>1957-07</t>
  </si>
  <si>
    <t>1957-08</t>
  </si>
  <si>
    <t>1957-09</t>
  </si>
  <si>
    <t>1957-10</t>
  </si>
  <si>
    <t>1957-11</t>
  </si>
  <si>
    <t>1957-12</t>
  </si>
  <si>
    <t>1958-01</t>
  </si>
  <si>
    <t>1958-02</t>
  </si>
  <si>
    <t>1958-03</t>
  </si>
  <si>
    <t>1958-04</t>
  </si>
  <si>
    <t>1958-05</t>
  </si>
  <si>
    <t>1958-06</t>
  </si>
  <si>
    <t>1958-07</t>
  </si>
  <si>
    <t>1958-08</t>
  </si>
  <si>
    <t>1958-09</t>
  </si>
  <si>
    <t>1958-10</t>
  </si>
  <si>
    <t>1958-11</t>
  </si>
  <si>
    <t>1958-12</t>
  </si>
  <si>
    <t>1959-01</t>
  </si>
  <si>
    <t>1959-02</t>
  </si>
  <si>
    <t>1959-03</t>
  </si>
  <si>
    <t>1959-04</t>
  </si>
  <si>
    <t>1959-05</t>
  </si>
  <si>
    <t>1959-06</t>
  </si>
  <si>
    <t>1959-07</t>
  </si>
  <si>
    <t>1959-08</t>
  </si>
  <si>
    <t>1959-09</t>
  </si>
  <si>
    <t>1959-10</t>
  </si>
  <si>
    <t>1959-11</t>
  </si>
  <si>
    <t>1959-12</t>
  </si>
  <si>
    <t>1960-01</t>
  </si>
  <si>
    <t>1960-02</t>
  </si>
  <si>
    <t>1960-03</t>
  </si>
  <si>
    <t>1960-04</t>
  </si>
  <si>
    <t>1960-05</t>
  </si>
  <si>
    <t>1960-06</t>
  </si>
  <si>
    <t>1960-07</t>
  </si>
  <si>
    <t>1960-08</t>
  </si>
  <si>
    <t>1960-10</t>
  </si>
  <si>
    <t>1960-12</t>
  </si>
  <si>
    <t>1961-01</t>
  </si>
  <si>
    <t>1961-02</t>
  </si>
  <si>
    <t>1961-03</t>
  </si>
  <si>
    <t>1961-04</t>
  </si>
  <si>
    <t>1961-05</t>
  </si>
  <si>
    <t>1961-06</t>
  </si>
  <si>
    <t>1961-07</t>
  </si>
  <si>
    <t>1961-08</t>
  </si>
  <si>
    <t>1961-09</t>
  </si>
  <si>
    <t>1961-10</t>
  </si>
  <si>
    <t>1961-11</t>
  </si>
  <si>
    <t>1961-12</t>
  </si>
  <si>
    <t>1962-01</t>
  </si>
  <si>
    <t>1962-02</t>
  </si>
  <si>
    <t>1962-03</t>
  </si>
  <si>
    <t>1962-04</t>
  </si>
  <si>
    <t>1962-05</t>
  </si>
  <si>
    <t>1962-06</t>
  </si>
  <si>
    <t>1962-07</t>
  </si>
  <si>
    <t>1962-08</t>
  </si>
  <si>
    <t>1962-09</t>
  </si>
  <si>
    <t>1962-10</t>
  </si>
  <si>
    <t>1962-11</t>
  </si>
  <si>
    <t>1962-12</t>
  </si>
  <si>
    <t>1963-01</t>
  </si>
  <si>
    <t>1963-02</t>
  </si>
  <si>
    <t>1963-03</t>
  </si>
  <si>
    <t>1963-04</t>
  </si>
  <si>
    <t>1963-05</t>
  </si>
  <si>
    <t>1963-06</t>
  </si>
  <si>
    <t>1963-07</t>
  </si>
  <si>
    <t>1963-08</t>
  </si>
  <si>
    <t>1963-09</t>
  </si>
  <si>
    <t>1963-10</t>
  </si>
  <si>
    <t>1963-11</t>
  </si>
  <si>
    <t>1963-12</t>
  </si>
  <si>
    <t>1964-01</t>
  </si>
  <si>
    <t>1964-02</t>
  </si>
  <si>
    <t>1964-03</t>
  </si>
  <si>
    <t>1964-04</t>
  </si>
  <si>
    <t>1964-05</t>
  </si>
  <si>
    <t>1964-07</t>
  </si>
  <si>
    <t>1964-08</t>
  </si>
  <si>
    <t>1964-09</t>
  </si>
  <si>
    <t>1964-10</t>
  </si>
  <si>
    <t>1964-11</t>
  </si>
  <si>
    <t>1964-12</t>
  </si>
  <si>
    <t>1965-02</t>
  </si>
  <si>
    <t>1965-03</t>
  </si>
  <si>
    <t>1965-04</t>
  </si>
  <si>
    <t>1965-05</t>
  </si>
  <si>
    <t>1965-06</t>
  </si>
  <si>
    <t>1965-07</t>
  </si>
  <si>
    <t>1965-08</t>
  </si>
  <si>
    <t>1965-09</t>
  </si>
  <si>
    <t>1965-10</t>
  </si>
  <si>
    <t>1965-11</t>
  </si>
  <si>
    <t>1965-12</t>
  </si>
  <si>
    <t>1966-01</t>
  </si>
  <si>
    <t>1966-02</t>
  </si>
  <si>
    <t>1966-03</t>
  </si>
  <si>
    <t>1966-04</t>
  </si>
  <si>
    <t>1966-05</t>
  </si>
  <si>
    <t>1966-06</t>
  </si>
  <si>
    <t>1966-07</t>
  </si>
  <si>
    <t>1966-08</t>
  </si>
  <si>
    <t>1966-09</t>
  </si>
  <si>
    <t>1966-10</t>
  </si>
  <si>
    <t>1966-11</t>
  </si>
  <si>
    <t>1966-12</t>
  </si>
  <si>
    <t>1967-01</t>
  </si>
  <si>
    <t>1967-02</t>
  </si>
  <si>
    <t>1967-03</t>
  </si>
  <si>
    <t>1967-04</t>
  </si>
  <si>
    <t>1967-05</t>
  </si>
  <si>
    <t>1967-06</t>
  </si>
  <si>
    <t>1967-07</t>
  </si>
  <si>
    <t>1967-08</t>
  </si>
  <si>
    <t>1967-09</t>
  </si>
  <si>
    <t>1967-10</t>
  </si>
  <si>
    <t>1967-11</t>
  </si>
  <si>
    <t>1967-12</t>
  </si>
  <si>
    <t>1968-01</t>
  </si>
  <si>
    <t>1968-02</t>
  </si>
  <si>
    <t>1968-03</t>
  </si>
  <si>
    <t>1968-04</t>
  </si>
  <si>
    <t>1968-05</t>
  </si>
  <si>
    <t>1968-06</t>
  </si>
  <si>
    <t>1968-07</t>
  </si>
  <si>
    <t>1968-08</t>
  </si>
  <si>
    <t>1968-09</t>
  </si>
  <si>
    <t>1968-10</t>
  </si>
  <si>
    <t>1968-11</t>
  </si>
  <si>
    <t>1968-12</t>
  </si>
  <si>
    <t>1969-01</t>
  </si>
  <si>
    <t>1969-02</t>
  </si>
  <si>
    <t>1969-03</t>
  </si>
  <si>
    <t>1969-04</t>
  </si>
  <si>
    <t>1969-05</t>
  </si>
  <si>
    <t>1969-06</t>
  </si>
  <si>
    <t>1969-07</t>
  </si>
  <si>
    <t>1969-08</t>
  </si>
  <si>
    <t>1969-09</t>
  </si>
  <si>
    <t>1969-10</t>
  </si>
  <si>
    <t>1969-11</t>
  </si>
  <si>
    <t>1969-12</t>
  </si>
  <si>
    <t>1970-01</t>
  </si>
  <si>
    <t>1970-02</t>
  </si>
  <si>
    <t>1970-03</t>
  </si>
  <si>
    <t>1970-04</t>
  </si>
  <si>
    <t>1970-05</t>
  </si>
  <si>
    <t>1970-06</t>
  </si>
  <si>
    <t>1970-07</t>
  </si>
  <si>
    <t>1970-08</t>
  </si>
  <si>
    <t>1970-09</t>
  </si>
  <si>
    <t>1970-11</t>
  </si>
  <si>
    <t>1970-12</t>
  </si>
  <si>
    <t>1971-01</t>
  </si>
  <si>
    <t>1971-02</t>
  </si>
  <si>
    <t>1971-03</t>
  </si>
  <si>
    <t>1971-04</t>
  </si>
  <si>
    <t>1971-05</t>
  </si>
  <si>
    <t>1971-06</t>
  </si>
  <si>
    <t>1971-07</t>
  </si>
  <si>
    <t>1971-08</t>
  </si>
  <si>
    <t>1971-09</t>
  </si>
  <si>
    <t>1971-10</t>
  </si>
  <si>
    <t>1971-11</t>
  </si>
  <si>
    <t>1971-12</t>
  </si>
  <si>
    <t>1972-01</t>
  </si>
  <si>
    <t>1972-02</t>
  </si>
  <si>
    <t>1972-03</t>
  </si>
  <si>
    <t>1972-04</t>
  </si>
  <si>
    <t>1972-05</t>
  </si>
  <si>
    <t>1972-08</t>
  </si>
  <si>
    <t>1972-09</t>
  </si>
  <si>
    <t>1972-10</t>
  </si>
  <si>
    <t>1973-01</t>
  </si>
  <si>
    <t>1973-02</t>
  </si>
  <si>
    <t>1973-03</t>
  </si>
  <si>
    <t>1973-04</t>
  </si>
  <si>
    <t>1973-05</t>
  </si>
  <si>
    <t>1973-06</t>
  </si>
  <si>
    <t>1973-07</t>
  </si>
  <si>
    <t>1973-10</t>
  </si>
  <si>
    <t>1973-11</t>
  </si>
  <si>
    <t>1973-12</t>
  </si>
  <si>
    <t>1974-02</t>
  </si>
  <si>
    <t>1974-03</t>
  </si>
  <si>
    <t>1974-06</t>
  </si>
  <si>
    <t>1974-08</t>
  </si>
  <si>
    <t>1974-09</t>
  </si>
  <si>
    <t>1974-10</t>
  </si>
  <si>
    <t>1974-12</t>
  </si>
  <si>
    <t>1975-01</t>
  </si>
  <si>
    <t>1975-02</t>
  </si>
  <si>
    <t>1975-04</t>
  </si>
  <si>
    <t>1975-05</t>
  </si>
  <si>
    <t>1975-07</t>
  </si>
  <si>
    <t>1975-09</t>
  </si>
  <si>
    <t>1975-10</t>
  </si>
  <si>
    <t>1976-01</t>
  </si>
  <si>
    <t>1976-02</t>
  </si>
  <si>
    <t>1976-03</t>
  </si>
  <si>
    <t>1976-04</t>
  </si>
  <si>
    <t>1976-06</t>
  </si>
  <si>
    <t>1976-07</t>
  </si>
  <si>
    <t>1976-08</t>
  </si>
  <si>
    <t>1976-12</t>
  </si>
  <si>
    <t>1977-01</t>
  </si>
  <si>
    <t>1977-02</t>
  </si>
  <si>
    <t>1977-08</t>
  </si>
  <si>
    <t>1977-11</t>
  </si>
  <si>
    <t>1978-02</t>
  </si>
  <si>
    <t>1978-04</t>
  </si>
  <si>
    <t>1978-05</t>
  </si>
  <si>
    <t>1978-07</t>
  </si>
  <si>
    <t>1978-08</t>
  </si>
  <si>
    <t>1978-09</t>
  </si>
  <si>
    <t>1978-11</t>
  </si>
  <si>
    <t>1979-03</t>
  </si>
  <si>
    <t>1979-12</t>
  </si>
  <si>
    <t>1980-03</t>
  </si>
  <si>
    <t>1980-04</t>
  </si>
  <si>
    <t>1980-06</t>
  </si>
  <si>
    <t>1980-07</t>
  </si>
  <si>
    <t>1980-12</t>
  </si>
  <si>
    <t>1981-11</t>
  </si>
  <si>
    <t>1982-01</t>
  </si>
  <si>
    <t>1982-03</t>
  </si>
  <si>
    <t>1982-04</t>
  </si>
  <si>
    <t>1982-06</t>
  </si>
  <si>
    <t>1982-08</t>
  </si>
  <si>
    <t>1983-03</t>
  </si>
  <si>
    <t>1984-12</t>
  </si>
  <si>
    <t>1985-02</t>
  </si>
  <si>
    <t>1985-06</t>
  </si>
  <si>
    <t>1985-08</t>
  </si>
  <si>
    <t>1985-11</t>
  </si>
  <si>
    <t>1986-04</t>
  </si>
  <si>
    <t>1986-05</t>
  </si>
  <si>
    <t>1986-07</t>
  </si>
  <si>
    <t>1987-02</t>
  </si>
  <si>
    <t>1987-04</t>
  </si>
  <si>
    <t>1987-06</t>
  </si>
  <si>
    <t>1987-09</t>
  </si>
  <si>
    <t>1988-02</t>
  </si>
  <si>
    <t>1988-05</t>
  </si>
  <si>
    <t>1988-07</t>
  </si>
  <si>
    <t>1988-08</t>
  </si>
  <si>
    <t>1988-09</t>
  </si>
  <si>
    <t>1988-11</t>
  </si>
  <si>
    <t>1989-01</t>
  </si>
  <si>
    <t>1989-02</t>
  </si>
  <si>
    <t>1989-03</t>
  </si>
  <si>
    <t>1989-04</t>
  </si>
  <si>
    <t>1989-05</t>
  </si>
  <si>
    <t>1989-07</t>
  </si>
  <si>
    <t>1989-09</t>
  </si>
  <si>
    <t>1989-12</t>
  </si>
  <si>
    <t>1990-01</t>
  </si>
  <si>
    <t>1990-03</t>
  </si>
  <si>
    <t>1990-04</t>
  </si>
  <si>
    <t>1990-05</t>
  </si>
  <si>
    <t>1990-06</t>
  </si>
  <si>
    <t>1990-07</t>
  </si>
  <si>
    <t>1990-08</t>
  </si>
  <si>
    <t>1990-09</t>
  </si>
  <si>
    <t>1990-10</t>
  </si>
  <si>
    <t>1990-11</t>
  </si>
  <si>
    <t>1990-12</t>
  </si>
  <si>
    <t>1991-01</t>
  </si>
  <si>
    <t>1991-02</t>
  </si>
  <si>
    <t>1991-03</t>
  </si>
  <si>
    <t>1991-04</t>
  </si>
  <si>
    <t>1991-05</t>
  </si>
  <si>
    <t>1991-06</t>
  </si>
  <si>
    <t>1991-07</t>
  </si>
  <si>
    <t>1991-08</t>
  </si>
  <si>
    <t>1991-09</t>
  </si>
  <si>
    <t>1991-10</t>
  </si>
  <si>
    <t>1991-11</t>
  </si>
  <si>
    <t>1991-12</t>
  </si>
  <si>
    <t>1992-01</t>
  </si>
  <si>
    <t>1992-02</t>
  </si>
  <si>
    <t>1992-03</t>
  </si>
  <si>
    <t>1992-04</t>
  </si>
  <si>
    <t>1992-05</t>
  </si>
  <si>
    <t>1992-06</t>
  </si>
  <si>
    <t>1992-07</t>
  </si>
  <si>
    <t>1992-08</t>
  </si>
  <si>
    <t>1992-09</t>
  </si>
  <si>
    <t>1992-10</t>
  </si>
  <si>
    <t>1992-11</t>
  </si>
  <si>
    <t>1992-12</t>
  </si>
  <si>
    <t>1993-01</t>
  </si>
  <si>
    <t>1993-02</t>
  </si>
  <si>
    <t>1993-03</t>
  </si>
  <si>
    <t>1993-04</t>
  </si>
  <si>
    <t>1993-05</t>
  </si>
  <si>
    <t>1993-06</t>
  </si>
  <si>
    <t>1993-07</t>
  </si>
  <si>
    <t>1993-08</t>
  </si>
  <si>
    <t>1993-09</t>
  </si>
  <si>
    <t>1993-10</t>
  </si>
  <si>
    <t>1993-11</t>
  </si>
  <si>
    <t>1993-12</t>
  </si>
  <si>
    <t>1994-01</t>
  </si>
  <si>
    <t>1994-02</t>
  </si>
  <si>
    <t>1994-03</t>
  </si>
  <si>
    <t>1994-04</t>
  </si>
  <si>
    <t>1994-05</t>
  </si>
  <si>
    <t>1994-06</t>
  </si>
  <si>
    <t>1994-07</t>
  </si>
  <si>
    <t>1994-08</t>
  </si>
  <si>
    <t>1994-09</t>
  </si>
  <si>
    <t>1994-10</t>
  </si>
  <si>
    <t>1994-11</t>
  </si>
  <si>
    <t>1994-12</t>
  </si>
  <si>
    <t>1995-01</t>
  </si>
  <si>
    <t>1995-02</t>
  </si>
  <si>
    <t>1995-03</t>
  </si>
  <si>
    <t>1995-04</t>
  </si>
  <si>
    <t>1995-05</t>
  </si>
  <si>
    <t>1995-06</t>
  </si>
  <si>
    <t>1995-07</t>
  </si>
  <si>
    <t>1995-08</t>
  </si>
  <si>
    <t>1995-09</t>
  </si>
  <si>
    <t>1995-10</t>
  </si>
  <si>
    <t>1995-11</t>
  </si>
  <si>
    <t>1995-12</t>
  </si>
  <si>
    <t>1996-01</t>
  </si>
  <si>
    <t>1996-02</t>
  </si>
  <si>
    <t>1996-03</t>
  </si>
  <si>
    <t>1996-04</t>
  </si>
  <si>
    <t>1996-05</t>
  </si>
  <si>
    <t>1996-06</t>
  </si>
  <si>
    <t>1996-07</t>
  </si>
  <si>
    <t>1996-08</t>
  </si>
  <si>
    <t>1996-09</t>
  </si>
  <si>
    <t>1996-10</t>
  </si>
  <si>
    <t>1996-11</t>
  </si>
  <si>
    <t>1996-12</t>
  </si>
  <si>
    <t>1997-01</t>
  </si>
  <si>
    <t>1997-02</t>
  </si>
  <si>
    <t>1997-03</t>
  </si>
  <si>
    <t>1997-04</t>
  </si>
  <si>
    <t>1997-05</t>
  </si>
  <si>
    <t>1997-06</t>
  </si>
  <si>
    <t>1997-07</t>
  </si>
  <si>
    <t>1997-08</t>
  </si>
  <si>
    <t>1997-09</t>
  </si>
  <si>
    <t>1997-10</t>
  </si>
  <si>
    <t>1997-11</t>
  </si>
  <si>
    <t>1997-12</t>
  </si>
  <si>
    <t>1998-01</t>
  </si>
  <si>
    <t>1998-02</t>
  </si>
  <si>
    <t>1998-03</t>
  </si>
  <si>
    <t>1998-04</t>
  </si>
  <si>
    <t>1998-05</t>
  </si>
  <si>
    <t>1998-06</t>
  </si>
  <si>
    <t>1998-07</t>
  </si>
  <si>
    <t>1998-08</t>
  </si>
  <si>
    <t>1998-09</t>
  </si>
  <si>
    <t>1998-10</t>
  </si>
  <si>
    <t>1998-11</t>
  </si>
  <si>
    <t>1998-12</t>
  </si>
  <si>
    <t>1999-01</t>
  </si>
  <si>
    <t>1999-02</t>
  </si>
  <si>
    <t>1999-03</t>
  </si>
  <si>
    <t>1999-04</t>
  </si>
  <si>
    <t>1999-05</t>
  </si>
  <si>
    <t>1999-06</t>
  </si>
  <si>
    <t>1999-07</t>
  </si>
  <si>
    <t>1999-08</t>
  </si>
  <si>
    <t>1999-09</t>
  </si>
  <si>
    <t>1999-10</t>
  </si>
  <si>
    <t>1999-11</t>
  </si>
  <si>
    <t>1999-12</t>
  </si>
  <si>
    <t>2000-01</t>
  </si>
  <si>
    <t>2000-02</t>
  </si>
  <si>
    <t>2000-03</t>
  </si>
  <si>
    <t>2000-04</t>
  </si>
  <si>
    <t>2000-05</t>
  </si>
  <si>
    <t>2000-06</t>
  </si>
  <si>
    <t>2000-07</t>
  </si>
  <si>
    <t>2000-08</t>
  </si>
  <si>
    <t>2000-09</t>
  </si>
  <si>
    <t>2000-10</t>
  </si>
  <si>
    <t>2000-11</t>
  </si>
  <si>
    <t>2000-12</t>
  </si>
  <si>
    <t>无</t>
    <phoneticPr fontId="25" type="noConversion"/>
  </si>
  <si>
    <t>2014-12,2015-12,2016-12,2017-12,2018-12,2019-12,2020-12,2021-12</t>
    <phoneticPr fontId="25" type="noConversion"/>
  </si>
  <si>
    <t>2013-12,2014-12,2015-12,2016-12,2017-12,2018-12,2019-12,2020-12</t>
  </si>
  <si>
    <t>CSSCI</t>
    <phoneticPr fontId="24" type="noConversion"/>
  </si>
  <si>
    <t>SSCI</t>
    <phoneticPr fontId="24" type="noConversion"/>
  </si>
  <si>
    <t>ISTP</t>
    <phoneticPr fontId="24" type="noConversion"/>
  </si>
  <si>
    <t>影响因子</t>
    <phoneticPr fontId="24" type="noConversion"/>
  </si>
  <si>
    <t>政治学院</t>
    <phoneticPr fontId="24" type="noConversion"/>
  </si>
  <si>
    <t>外语学院</t>
    <phoneticPr fontId="24" type="noConversion"/>
  </si>
  <si>
    <t>经管学院</t>
    <phoneticPr fontId="24" type="noConversion"/>
  </si>
  <si>
    <t>材料学院</t>
    <phoneticPr fontId="39" type="noConversion"/>
  </si>
  <si>
    <t>资源学院</t>
    <phoneticPr fontId="24" type="noConversion"/>
  </si>
  <si>
    <t>电控学院</t>
    <phoneticPr fontId="39" type="noConversion"/>
  </si>
  <si>
    <t>建工学院</t>
    <phoneticPr fontId="39" type="noConversion"/>
  </si>
  <si>
    <t>文传学院</t>
    <phoneticPr fontId="24" type="noConversion"/>
  </si>
  <si>
    <t>信息学院</t>
    <phoneticPr fontId="39" type="noConversion"/>
  </si>
  <si>
    <t>图书馆</t>
    <phoneticPr fontId="24" type="noConversion"/>
  </si>
  <si>
    <t>检索类别</t>
    <phoneticPr fontId="24" type="noConversion"/>
  </si>
  <si>
    <r>
      <t>*</t>
    </r>
    <r>
      <rPr>
        <b/>
        <sz val="16"/>
        <color theme="1"/>
        <rFont val="宋体"/>
        <family val="3"/>
        <charset val="134"/>
      </rPr>
      <t>项目基本信息</t>
    </r>
  </si>
  <si>
    <r>
      <t>*</t>
    </r>
    <r>
      <rPr>
        <b/>
        <sz val="16"/>
        <color theme="1"/>
        <rFont val="宋体"/>
        <family val="3"/>
        <charset val="134"/>
      </rPr>
      <t>项目概述</t>
    </r>
  </si>
  <si>
    <r>
      <t>*</t>
    </r>
    <r>
      <rPr>
        <b/>
        <sz val="16"/>
        <color theme="1"/>
        <rFont val="宋体"/>
        <family val="3"/>
        <charset val="134"/>
      </rPr>
      <t>项目负责人信息</t>
    </r>
  </si>
  <si>
    <r>
      <rPr>
        <b/>
        <sz val="16"/>
        <color theme="1"/>
        <rFont val="宋体"/>
        <family val="3"/>
        <charset val="134"/>
      </rPr>
      <t>项目建设成效</t>
    </r>
  </si>
  <si>
    <r>
      <t>*</t>
    </r>
    <r>
      <rPr>
        <b/>
        <sz val="16"/>
        <color theme="1"/>
        <rFont val="宋体"/>
        <family val="3"/>
        <charset val="134"/>
      </rPr>
      <t>项目经费预算信息
（万元）</t>
    </r>
    <phoneticPr fontId="24" type="noConversion"/>
  </si>
  <si>
    <r>
      <t>*</t>
    </r>
    <r>
      <rPr>
        <b/>
        <sz val="16"/>
        <color theme="1"/>
        <rFont val="宋体"/>
        <family val="3"/>
        <charset val="134"/>
      </rPr>
      <t>项目年度
预算情况</t>
    </r>
    <phoneticPr fontId="24" type="noConversion"/>
  </si>
  <si>
    <r>
      <rPr>
        <b/>
        <sz val="16"/>
        <color theme="1"/>
        <rFont val="宋体"/>
        <family val="3"/>
        <charset val="134"/>
      </rPr>
      <t>项目年度支出</t>
    </r>
  </si>
  <si>
    <r>
      <rPr>
        <b/>
        <sz val="16"/>
        <color theme="1"/>
        <rFont val="宋体"/>
        <family val="3"/>
        <charset val="134"/>
      </rPr>
      <t>项目年末预算资金结转结余情况</t>
    </r>
  </si>
  <si>
    <r>
      <t>*</t>
    </r>
    <r>
      <rPr>
        <b/>
        <sz val="12"/>
        <color theme="1"/>
        <rFont val="宋体"/>
        <family val="3"/>
        <charset val="134"/>
      </rPr>
      <t>项目名称</t>
    </r>
  </si>
  <si>
    <r>
      <t>*</t>
    </r>
    <r>
      <rPr>
        <b/>
        <sz val="12"/>
        <color theme="1"/>
        <rFont val="宋体"/>
        <family val="3"/>
        <charset val="134"/>
      </rPr>
      <t>项目编号</t>
    </r>
  </si>
  <si>
    <r>
      <rPr>
        <b/>
        <sz val="12"/>
        <color theme="1"/>
        <rFont val="宋体"/>
        <family val="3"/>
        <charset val="134"/>
      </rPr>
      <t>学院</t>
    </r>
    <phoneticPr fontId="24" type="noConversion"/>
  </si>
  <si>
    <r>
      <t>*</t>
    </r>
    <r>
      <rPr>
        <b/>
        <sz val="12"/>
        <color theme="1"/>
        <rFont val="宋体"/>
        <family val="3"/>
        <charset val="134"/>
      </rPr>
      <t>学科代码</t>
    </r>
  </si>
  <si>
    <r>
      <t>*</t>
    </r>
    <r>
      <rPr>
        <b/>
        <sz val="12"/>
        <color theme="1"/>
        <rFont val="宋体"/>
        <family val="3"/>
        <charset val="134"/>
      </rPr>
      <t>研究结束时间</t>
    </r>
  </si>
  <si>
    <r>
      <t>*</t>
    </r>
    <r>
      <rPr>
        <b/>
        <sz val="12"/>
        <color theme="1"/>
        <rFont val="宋体"/>
        <family val="3"/>
        <charset val="134"/>
      </rPr>
      <t>立项年度</t>
    </r>
  </si>
  <si>
    <r>
      <t>*</t>
    </r>
    <r>
      <rPr>
        <b/>
        <sz val="12"/>
        <color theme="1"/>
        <rFont val="宋体"/>
        <family val="3"/>
        <charset val="134"/>
      </rPr>
      <t>姓名</t>
    </r>
  </si>
  <si>
    <r>
      <t>*</t>
    </r>
    <r>
      <rPr>
        <b/>
        <sz val="12"/>
        <color theme="1"/>
        <rFont val="宋体"/>
        <family val="3"/>
        <charset val="134"/>
      </rPr>
      <t>性别</t>
    </r>
  </si>
  <si>
    <r>
      <t>*</t>
    </r>
    <r>
      <rPr>
        <b/>
        <sz val="12"/>
        <color theme="1"/>
        <rFont val="宋体"/>
        <family val="3"/>
        <charset val="134"/>
      </rPr>
      <t>出生年月</t>
    </r>
  </si>
  <si>
    <r>
      <t>*</t>
    </r>
    <r>
      <rPr>
        <b/>
        <sz val="12"/>
        <color theme="1"/>
        <rFont val="宋体"/>
        <family val="3"/>
        <charset val="134"/>
      </rPr>
      <t>支持对象</t>
    </r>
  </si>
  <si>
    <r>
      <t>*</t>
    </r>
    <r>
      <rPr>
        <b/>
        <sz val="12"/>
        <color theme="1"/>
        <rFont val="宋体"/>
        <family val="3"/>
        <charset val="134"/>
      </rPr>
      <t>学位</t>
    </r>
  </si>
  <si>
    <r>
      <t>*</t>
    </r>
    <r>
      <rPr>
        <b/>
        <sz val="12"/>
        <color theme="1"/>
        <rFont val="宋体"/>
        <family val="3"/>
        <charset val="134"/>
      </rPr>
      <t>职称</t>
    </r>
  </si>
  <si>
    <r>
      <t>*</t>
    </r>
    <r>
      <rPr>
        <b/>
        <sz val="12"/>
        <color theme="1"/>
        <rFont val="宋体"/>
        <family val="3"/>
        <charset val="134"/>
      </rPr>
      <t>行政职务</t>
    </r>
  </si>
  <si>
    <r>
      <t>*</t>
    </r>
    <r>
      <rPr>
        <b/>
        <sz val="12"/>
        <color theme="1"/>
        <rFont val="宋体"/>
        <family val="3"/>
        <charset val="134"/>
      </rPr>
      <t>所在研究基地类型</t>
    </r>
  </si>
  <si>
    <r>
      <t>*</t>
    </r>
    <r>
      <rPr>
        <b/>
        <sz val="12"/>
        <color theme="1"/>
        <rFont val="宋体"/>
        <family val="3"/>
        <charset val="134"/>
      </rPr>
      <t>所在研究基地名称</t>
    </r>
  </si>
  <si>
    <r>
      <rPr>
        <b/>
        <sz val="12"/>
        <color theme="1"/>
        <rFont val="宋体"/>
        <family val="3"/>
        <charset val="134"/>
      </rPr>
      <t>姓名</t>
    </r>
  </si>
  <si>
    <r>
      <rPr>
        <b/>
        <sz val="12"/>
        <color theme="1"/>
        <rFont val="宋体"/>
        <family val="3"/>
        <charset val="134"/>
      </rPr>
      <t>出生年份</t>
    </r>
  </si>
  <si>
    <r>
      <rPr>
        <b/>
        <sz val="12"/>
        <color theme="1"/>
        <rFont val="宋体"/>
        <family val="3"/>
        <charset val="134"/>
      </rPr>
      <t>职称</t>
    </r>
  </si>
  <si>
    <r>
      <rPr>
        <b/>
        <sz val="12"/>
        <color theme="1"/>
        <rFont val="宋体"/>
        <family val="3"/>
        <charset val="134"/>
      </rPr>
      <t>行政职务</t>
    </r>
  </si>
  <si>
    <r>
      <rPr>
        <b/>
        <sz val="12"/>
        <color theme="1"/>
        <rFont val="宋体"/>
        <family val="3"/>
        <charset val="134"/>
      </rPr>
      <t>项目本年取得的成效</t>
    </r>
    <phoneticPr fontId="24" type="noConversion"/>
  </si>
  <si>
    <r>
      <t>*</t>
    </r>
    <r>
      <rPr>
        <b/>
        <sz val="12"/>
        <color theme="1"/>
        <rFont val="宋体"/>
        <family val="3"/>
        <charset val="134"/>
      </rPr>
      <t>基本科研业务费经费</t>
    </r>
  </si>
  <si>
    <r>
      <t>*</t>
    </r>
    <r>
      <rPr>
        <b/>
        <sz val="12"/>
        <color theme="1"/>
        <rFont val="宋体"/>
        <family val="3"/>
        <charset val="134"/>
      </rPr>
      <t>项目单位自筹经费</t>
    </r>
  </si>
  <si>
    <r>
      <t>*</t>
    </r>
    <r>
      <rPr>
        <b/>
        <sz val="12"/>
        <color theme="1"/>
        <rFont val="宋体"/>
        <family val="3"/>
        <charset val="134"/>
      </rPr>
      <t>总经费</t>
    </r>
  </si>
  <si>
    <r>
      <t>*</t>
    </r>
    <r>
      <rPr>
        <b/>
        <sz val="12"/>
        <color theme="1"/>
        <rFont val="宋体"/>
        <family val="3"/>
        <charset val="134"/>
      </rPr>
      <t>项目以前年度
结转经费</t>
    </r>
    <phoneticPr fontId="24" type="noConversion"/>
  </si>
  <si>
    <r>
      <rPr>
        <b/>
        <sz val="12"/>
        <color theme="1"/>
        <rFont val="宋体"/>
        <family val="3"/>
        <charset val="134"/>
      </rPr>
      <t>项目以前年度结转经费支出</t>
    </r>
  </si>
  <si>
    <r>
      <rPr>
        <b/>
        <sz val="12"/>
        <color theme="1"/>
        <rFont val="宋体"/>
        <family val="3"/>
        <charset val="134"/>
      </rPr>
      <t>年末结转金额</t>
    </r>
  </si>
  <si>
    <r>
      <rPr>
        <b/>
        <sz val="12"/>
        <color theme="1"/>
        <rFont val="宋体"/>
        <family val="3"/>
        <charset val="134"/>
      </rPr>
      <t>年末结余金额</t>
    </r>
  </si>
  <si>
    <t>研究生院</t>
  </si>
  <si>
    <r>
      <t>*</t>
    </r>
    <r>
      <rPr>
        <b/>
        <sz val="12"/>
        <color theme="1"/>
        <rFont val="宋体"/>
        <family val="3"/>
        <charset val="134"/>
      </rPr>
      <t>科技活动
类型</t>
    </r>
    <phoneticPr fontId="24" type="noConversion"/>
  </si>
  <si>
    <r>
      <t>*</t>
    </r>
    <r>
      <rPr>
        <b/>
        <sz val="12"/>
        <color theme="1"/>
        <rFont val="宋体"/>
        <family val="3"/>
        <charset val="134"/>
      </rPr>
      <t>国民行业
分类（国标）</t>
    </r>
    <phoneticPr fontId="24" type="noConversion"/>
  </si>
  <si>
    <r>
      <t>*</t>
    </r>
    <r>
      <rPr>
        <b/>
        <sz val="12"/>
        <color theme="1"/>
        <rFont val="宋体"/>
        <family val="3"/>
        <charset val="134"/>
      </rPr>
      <t>研究开始时间</t>
    </r>
    <phoneticPr fontId="24" type="noConversion"/>
  </si>
  <si>
    <t>作者</t>
    <phoneticPr fontId="24" type="noConversion"/>
  </si>
  <si>
    <t>专著成果</t>
    <phoneticPr fontId="24" type="noConversion"/>
  </si>
  <si>
    <t>社科处</t>
  </si>
  <si>
    <t>王文科</t>
  </si>
  <si>
    <t>已统筹</t>
    <phoneticPr fontId="24" type="noConversion"/>
  </si>
  <si>
    <t>归属
单位</t>
    <phoneticPr fontId="24" type="noConversion"/>
  </si>
  <si>
    <t>项目标注排序</t>
    <phoneticPr fontId="24" type="noConversion"/>
  </si>
  <si>
    <t>项目负责人作者排序</t>
    <phoneticPr fontId="24" type="noConversion"/>
  </si>
  <si>
    <t>部门</t>
    <phoneticPr fontId="24" type="noConversion"/>
  </si>
  <si>
    <t>续拨项目</t>
    <phoneticPr fontId="24" type="noConversion"/>
  </si>
  <si>
    <t>2014G6115043</t>
  </si>
  <si>
    <t>2014G6115039</t>
  </si>
  <si>
    <t>2014G6115042</t>
  </si>
  <si>
    <t>2014G6235034</t>
  </si>
  <si>
    <t>2013G6134051</t>
  </si>
  <si>
    <t>体育部</t>
  </si>
  <si>
    <t>立项时间</t>
    <phoneticPr fontId="25" type="noConversion"/>
  </si>
  <si>
    <t>结题时间</t>
    <phoneticPr fontId="25" type="noConversion"/>
  </si>
  <si>
    <t>科技处</t>
    <phoneticPr fontId="24" type="noConversion"/>
  </si>
  <si>
    <t>续拨项目</t>
    <phoneticPr fontId="24" type="noConversion"/>
  </si>
  <si>
    <t>2014G6285048</t>
    <phoneticPr fontId="24" type="noConversion"/>
  </si>
  <si>
    <r>
      <t>2</t>
    </r>
    <r>
      <rPr>
        <sz val="12"/>
        <rFont val="宋体"/>
        <family val="3"/>
        <charset val="134"/>
      </rPr>
      <t>018年度拨付资金</t>
    </r>
    <phoneticPr fontId="24" type="noConversion"/>
  </si>
  <si>
    <t>学号</t>
  </si>
  <si>
    <t>导师</t>
  </si>
  <si>
    <t>学院</t>
  </si>
  <si>
    <t>学科</t>
  </si>
  <si>
    <t>项目名称</t>
  </si>
  <si>
    <t>项目简称</t>
  </si>
  <si>
    <t>资助金额（元）</t>
  </si>
  <si>
    <r>
      <t>2017</t>
    </r>
    <r>
      <rPr>
        <b/>
        <sz val="9"/>
        <rFont val="仿宋_GB2312"/>
        <family val="3"/>
        <charset val="134"/>
      </rPr>
      <t>年</t>
    </r>
  </si>
  <si>
    <t>下拨（元）</t>
  </si>
  <si>
    <r>
      <t>2018</t>
    </r>
    <r>
      <rPr>
        <b/>
        <sz val="9"/>
        <rFont val="仿宋_GB2312"/>
        <family val="3"/>
        <charset val="134"/>
      </rPr>
      <t>年</t>
    </r>
  </si>
  <si>
    <t>环境工程</t>
  </si>
  <si>
    <t>沙棘枝条基吸水材料</t>
  </si>
  <si>
    <t>郑宏</t>
  </si>
  <si>
    <t>结构工程</t>
  </si>
  <si>
    <t>弱轴组合节点研究</t>
  </si>
  <si>
    <t>尤占平</t>
  </si>
  <si>
    <t>道路与铁道工程</t>
  </si>
  <si>
    <t>混合料仿真及试验</t>
  </si>
  <si>
    <t>赵祥模</t>
  </si>
  <si>
    <t>交通信息工程及控制</t>
  </si>
  <si>
    <t>交通诱导系统研究</t>
  </si>
  <si>
    <r>
      <t>范</t>
    </r>
    <r>
      <rPr>
        <sz val="9"/>
        <color rgb="FF000000"/>
        <rFont val="Times New Roman"/>
        <family val="1"/>
      </rPr>
      <t xml:space="preserve"> </t>
    </r>
    <r>
      <rPr>
        <sz val="9"/>
        <color rgb="FF000000"/>
        <rFont val="仿宋_GB2312"/>
        <family val="3"/>
        <charset val="134"/>
      </rPr>
      <t>文</t>
    </r>
  </si>
  <si>
    <t>地质工程</t>
  </si>
  <si>
    <t>黄土微观结构演化</t>
  </si>
  <si>
    <t>地下水科学与工程</t>
  </si>
  <si>
    <t>包气带界面动力学</t>
  </si>
  <si>
    <t>宋绪丁</t>
  </si>
  <si>
    <t>机械设计及理论</t>
  </si>
  <si>
    <t>复合材料界面研究</t>
  </si>
  <si>
    <t>刘洪海</t>
  </si>
  <si>
    <t>一次摊铺成型</t>
  </si>
  <si>
    <t>装载机载荷谱及疲劳</t>
  </si>
  <si>
    <t>谷立臣</t>
  </si>
  <si>
    <t>机械电子工程</t>
  </si>
  <si>
    <t>混合动力传动控制</t>
  </si>
  <si>
    <t>刘伯权</t>
  </si>
  <si>
    <t>防灾减灾及防护工程</t>
  </si>
  <si>
    <r>
      <t>RC</t>
    </r>
    <r>
      <rPr>
        <sz val="9"/>
        <color rgb="FF000000"/>
        <rFont val="仿宋_GB2312"/>
        <family val="3"/>
        <charset val="134"/>
      </rPr>
      <t>框架地震倒塌设计研究</t>
    </r>
  </si>
  <si>
    <r>
      <t>RC</t>
    </r>
    <r>
      <rPr>
        <sz val="9"/>
        <color rgb="FF000000"/>
        <rFont val="仿宋_GB2312"/>
        <family val="3"/>
        <charset val="134"/>
      </rPr>
      <t>框架设计研究</t>
    </r>
  </si>
  <si>
    <r>
      <t>马</t>
    </r>
    <r>
      <rPr>
        <sz val="9"/>
        <color rgb="FF000000"/>
        <rFont val="宋体"/>
        <family val="3"/>
        <charset val="134"/>
      </rPr>
      <t>骉</t>
    </r>
  </si>
  <si>
    <t>形状记忆环氧树脂</t>
  </si>
  <si>
    <t>裴建中</t>
  </si>
  <si>
    <t>道路与铁路工程</t>
  </si>
  <si>
    <t>生态铺面关键技术</t>
  </si>
  <si>
    <t>申爱琴</t>
  </si>
  <si>
    <r>
      <t>聚丙烯酸类</t>
    </r>
    <r>
      <rPr>
        <sz val="9"/>
        <color rgb="FF000000"/>
        <rFont val="Times New Roman"/>
        <family val="1"/>
      </rPr>
      <t>SAP</t>
    </r>
    <r>
      <rPr>
        <sz val="9"/>
        <color rgb="FF000000"/>
        <rFont val="仿宋_GB2312"/>
        <family val="3"/>
        <charset val="134"/>
      </rPr>
      <t>内养护水泥基材料缩裂调控机理及耐久性损伤研究</t>
    </r>
  </si>
  <si>
    <r>
      <t>SAP</t>
    </r>
    <r>
      <rPr>
        <sz val="9"/>
        <rFont val="仿宋_GB2312"/>
        <family val="3"/>
        <charset val="134"/>
      </rPr>
      <t>内养护混凝土</t>
    </r>
  </si>
  <si>
    <t>刘永健</t>
  </si>
  <si>
    <t>桥梁与隧道工程</t>
  </si>
  <si>
    <r>
      <t>PBL</t>
    </r>
    <r>
      <rPr>
        <sz val="9"/>
        <color rgb="FF000000"/>
        <rFont val="仿宋_GB2312"/>
        <family val="3"/>
        <charset val="134"/>
      </rPr>
      <t>加劲型矩形钢管混凝土节点力学性能研究</t>
    </r>
  </si>
  <si>
    <r>
      <t>PBL</t>
    </r>
    <r>
      <rPr>
        <sz val="9"/>
        <rFont val="仿宋_GB2312"/>
        <family val="3"/>
        <charset val="134"/>
      </rPr>
      <t>加劲型节点研究</t>
    </r>
  </si>
  <si>
    <t>杨志强</t>
  </si>
  <si>
    <t>大地测量学与测量工程</t>
  </si>
  <si>
    <t>隧道贯通技术研究</t>
  </si>
  <si>
    <t>李同录</t>
  </si>
  <si>
    <t>湿陷性黄土边坡</t>
  </si>
  <si>
    <t>张永志</t>
  </si>
  <si>
    <t>青藏高原重力变化</t>
  </si>
  <si>
    <t>付锐</t>
  </si>
  <si>
    <t>载运工具运用工程</t>
  </si>
  <si>
    <r>
      <t>车载</t>
    </r>
    <r>
      <rPr>
        <sz val="9"/>
        <rFont val="Times New Roman"/>
        <family val="1"/>
      </rPr>
      <t>Lidar</t>
    </r>
    <r>
      <rPr>
        <sz val="9"/>
        <rFont val="仿宋_GB2312"/>
        <family val="3"/>
        <charset val="134"/>
      </rPr>
      <t>环境感知方法</t>
    </r>
  </si>
  <si>
    <t>吴涛</t>
  </si>
  <si>
    <t>深受弯构件受剪模型</t>
  </si>
  <si>
    <t>深受弯构件抗剪</t>
  </si>
  <si>
    <t>李荣西</t>
  </si>
  <si>
    <t>油气田地质与开发</t>
  </si>
  <si>
    <r>
      <t>鄂尔多斯盆地东南部三叠系延长组长</t>
    </r>
    <r>
      <rPr>
        <sz val="9"/>
        <rFont val="Times New Roman"/>
        <family val="1"/>
      </rPr>
      <t>7</t>
    </r>
    <r>
      <rPr>
        <sz val="9"/>
        <rFont val="仿宋_GB2312"/>
        <family val="3"/>
        <charset val="134"/>
      </rPr>
      <t>油层组地球化学特征及其沉积环境分析</t>
    </r>
  </si>
  <si>
    <t>油页岩沉积环境</t>
  </si>
  <si>
    <t>梁婷</t>
  </si>
  <si>
    <r>
      <t>南岭</t>
    </r>
    <r>
      <rPr>
        <sz val="9"/>
        <rFont val="Times New Roman"/>
        <family val="1"/>
      </rPr>
      <t>-</t>
    </r>
    <r>
      <rPr>
        <sz val="9"/>
        <rFont val="仿宋_GB2312"/>
        <family val="3"/>
        <charset val="134"/>
      </rPr>
      <t>武夷山成矿带结合部燕山晚期成矿作用与地球动力学背景研究</t>
    </r>
  </si>
  <si>
    <t>南岭成矿动力学</t>
  </si>
  <si>
    <t>沥青混合料研究</t>
  </si>
  <si>
    <t>王元庆</t>
  </si>
  <si>
    <t>交通运输规划与管理</t>
  </si>
  <si>
    <t>全寿命交通碳排放</t>
  </si>
  <si>
    <t>陈忠达</t>
  </si>
  <si>
    <t>岩溶破坏机理研究</t>
  </si>
  <si>
    <r>
      <t>胡莘</t>
    </r>
    <r>
      <rPr>
        <sz val="9"/>
        <rFont val="Times New Roman"/>
        <family val="1"/>
      </rPr>
      <t>/</t>
    </r>
    <r>
      <rPr>
        <sz val="9"/>
        <rFont val="仿宋_GB2312"/>
        <family val="3"/>
        <charset val="134"/>
      </rPr>
      <t>杨志强</t>
    </r>
  </si>
  <si>
    <t>资源与环境遥感</t>
  </si>
  <si>
    <t>气溶胶与土地关系</t>
  </si>
  <si>
    <t>张勤</t>
  </si>
  <si>
    <r>
      <t>GNSS</t>
    </r>
    <r>
      <rPr>
        <sz val="9"/>
        <rFont val="仿宋_GB2312"/>
        <family val="3"/>
        <charset val="134"/>
      </rPr>
      <t>空间水环境监测与分析</t>
    </r>
  </si>
  <si>
    <t>空间环境监测与分析</t>
  </si>
  <si>
    <t>门玉明</t>
  </si>
  <si>
    <t>建筑安全工程</t>
  </si>
  <si>
    <t>微型桩群桩动力响应</t>
  </si>
  <si>
    <r>
      <t>范</t>
    </r>
    <r>
      <rPr>
        <sz val="9"/>
        <rFont val="Times New Roman"/>
        <family val="1"/>
      </rPr>
      <t xml:space="preserve"> </t>
    </r>
    <r>
      <rPr>
        <sz val="9"/>
        <rFont val="仿宋_GB2312"/>
        <family val="3"/>
        <charset val="134"/>
      </rPr>
      <t>文</t>
    </r>
  </si>
  <si>
    <t>土石混合特性研究</t>
  </si>
  <si>
    <t>韩玲</t>
  </si>
  <si>
    <t>摄影测量与遥感</t>
  </si>
  <si>
    <r>
      <t>基于国产高分辨率</t>
    </r>
    <r>
      <rPr>
        <sz val="9"/>
        <rFont val="Times New Roman"/>
        <family val="1"/>
      </rPr>
      <t>SAR</t>
    </r>
    <r>
      <rPr>
        <sz val="9"/>
        <rFont val="仿宋_GB2312"/>
        <family val="3"/>
        <charset val="134"/>
      </rPr>
      <t>影像的干旱半干旱地区土壤含水量反演研究与应用</t>
    </r>
  </si>
  <si>
    <r>
      <t>SAR</t>
    </r>
    <r>
      <rPr>
        <sz val="9"/>
        <rFont val="仿宋_GB2312"/>
        <family val="3"/>
        <charset val="134"/>
      </rPr>
      <t>影像土壤水分反演</t>
    </r>
  </si>
  <si>
    <t>喜马拉雅山构造反演</t>
  </si>
  <si>
    <r>
      <t>合</t>
    </r>
    <r>
      <rPr>
        <b/>
        <sz val="9"/>
        <rFont val="Times New Roman"/>
        <family val="1"/>
      </rPr>
      <t xml:space="preserve">  </t>
    </r>
    <r>
      <rPr>
        <b/>
        <sz val="9"/>
        <rFont val="仿宋_GB2312"/>
        <family val="3"/>
        <charset val="134"/>
      </rPr>
      <t>计</t>
    </r>
  </si>
  <si>
    <t>资助金额（万元）</t>
  </si>
  <si>
    <r>
      <t>2018</t>
    </r>
    <r>
      <rPr>
        <b/>
        <sz val="9"/>
        <color rgb="FF000000"/>
        <rFont val="仿宋_GB2312"/>
        <family val="3"/>
        <charset val="134"/>
      </rPr>
      <t>下拨（万元）</t>
    </r>
  </si>
  <si>
    <r>
      <t>张</t>
    </r>
    <r>
      <rPr>
        <sz val="9"/>
        <color rgb="FF000000"/>
        <rFont val="Times New Roman"/>
        <family val="1"/>
      </rPr>
      <t xml:space="preserve">  </t>
    </r>
    <r>
      <rPr>
        <sz val="9"/>
        <color rgb="FF000000"/>
        <rFont val="仿宋_GB2312"/>
        <family val="3"/>
        <charset val="134"/>
      </rPr>
      <t>然</t>
    </r>
  </si>
  <si>
    <t>生物沥青改性机理、优化与特性研究</t>
  </si>
  <si>
    <t>生物沥青研究</t>
  </si>
  <si>
    <t>袁阳光</t>
  </si>
  <si>
    <t>李子青</t>
  </si>
  <si>
    <t>融合车辆荷载非平稳特性的在役混凝土桥梁时变可靠性评估</t>
  </si>
  <si>
    <t>混凝土桥梁评估</t>
  </si>
  <si>
    <r>
      <t>胡</t>
    </r>
    <r>
      <rPr>
        <sz val="9"/>
        <color rgb="FF000000"/>
        <rFont val="Times New Roman"/>
        <family val="1"/>
      </rPr>
      <t xml:space="preserve">  </t>
    </r>
    <r>
      <rPr>
        <sz val="9"/>
        <color rgb="FF000000"/>
        <rFont val="仿宋_GB2312"/>
        <family val="3"/>
        <charset val="134"/>
      </rPr>
      <t>壹</t>
    </r>
  </si>
  <si>
    <t>赵均海</t>
  </si>
  <si>
    <r>
      <t>装配式复式钢管混凝土框架</t>
    </r>
    <r>
      <rPr>
        <sz val="9"/>
        <color rgb="FF000000"/>
        <rFont val="Times New Roman"/>
        <family val="1"/>
      </rPr>
      <t>—</t>
    </r>
    <r>
      <rPr>
        <sz val="9"/>
        <color rgb="FF000000"/>
        <rFont val="仿宋_GB2312"/>
        <family val="3"/>
        <charset val="134"/>
      </rPr>
      <t>剪力墙抗震性能研究</t>
    </r>
  </si>
  <si>
    <t>剪力墙抗震研究</t>
  </si>
  <si>
    <r>
      <t>康</t>
    </r>
    <r>
      <rPr>
        <sz val="9"/>
        <color rgb="FF000000"/>
        <rFont val="Times New Roman"/>
        <family val="1"/>
      </rPr>
      <t xml:space="preserve">  </t>
    </r>
    <r>
      <rPr>
        <sz val="9"/>
        <color rgb="FF000000"/>
        <rFont val="仿宋_GB2312"/>
        <family val="3"/>
        <charset val="134"/>
      </rPr>
      <t>亚</t>
    </r>
  </si>
  <si>
    <r>
      <t>路</t>
    </r>
    <r>
      <rPr>
        <sz val="9"/>
        <color rgb="FF000000"/>
        <rFont val="Times New Roman"/>
        <family val="1"/>
      </rPr>
      <t xml:space="preserve">  </t>
    </r>
    <r>
      <rPr>
        <sz val="9"/>
        <color rgb="FF000000"/>
        <rFont val="仿宋_GB2312"/>
        <family val="3"/>
        <charset val="134"/>
      </rPr>
      <t>中</t>
    </r>
  </si>
  <si>
    <r>
      <t>InSAR</t>
    </r>
    <r>
      <rPr>
        <sz val="9"/>
        <color rgb="FF000000"/>
        <rFont val="仿宋_GB2312"/>
        <family val="3"/>
        <charset val="134"/>
      </rPr>
      <t>滑坡识别、监测与预警</t>
    </r>
  </si>
  <si>
    <r>
      <t>InSAR</t>
    </r>
    <r>
      <rPr>
        <sz val="9"/>
        <color rgb="FF000000"/>
        <rFont val="仿宋_GB2312"/>
        <family val="3"/>
        <charset val="134"/>
      </rPr>
      <t>滑坡预警</t>
    </r>
  </si>
  <si>
    <r>
      <t>路</t>
    </r>
    <r>
      <rPr>
        <sz val="9"/>
        <color rgb="FF000000"/>
        <rFont val="Times New Roman"/>
        <family val="1"/>
      </rPr>
      <t xml:space="preserve">  </t>
    </r>
    <r>
      <rPr>
        <sz val="9"/>
        <color rgb="FF000000"/>
        <rFont val="仿宋_GB2312"/>
        <family val="3"/>
        <charset val="134"/>
      </rPr>
      <t>瑞</t>
    </r>
  </si>
  <si>
    <t>环境科学与工程</t>
  </si>
  <si>
    <t>西安地区微生物气溶胶群落结构及源解析</t>
  </si>
  <si>
    <t>气溶胶源解析</t>
  </si>
  <si>
    <r>
      <t>郑</t>
    </r>
    <r>
      <rPr>
        <sz val="9"/>
        <color rgb="FF000000"/>
        <rFont val="Times New Roman"/>
        <family val="1"/>
      </rPr>
      <t xml:space="preserve">  </t>
    </r>
    <r>
      <rPr>
        <sz val="9"/>
        <color rgb="FF000000"/>
        <rFont val="仿宋_GB2312"/>
        <family val="3"/>
        <charset val="134"/>
      </rPr>
      <t>策</t>
    </r>
  </si>
  <si>
    <t>卢玉东</t>
  </si>
  <si>
    <t>旱区沙地大埋深包气带水汽热耦合运移机理及其数值模拟研究</t>
  </si>
  <si>
    <t>包气带水气热研究</t>
  </si>
  <si>
    <t>陈子璇</t>
  </si>
  <si>
    <r>
      <t>沥青</t>
    </r>
    <r>
      <rPr>
        <sz val="9"/>
        <color rgb="FF000000"/>
        <rFont val="Times New Roman"/>
        <family val="1"/>
      </rPr>
      <t>—</t>
    </r>
    <r>
      <rPr>
        <sz val="9"/>
        <color rgb="FF000000"/>
        <rFont val="仿宋_GB2312"/>
        <family val="3"/>
        <charset val="134"/>
      </rPr>
      <t>矿料界面特性的多尺度研究</t>
    </r>
  </si>
  <si>
    <t>界面特性研究</t>
  </si>
  <si>
    <r>
      <t>王</t>
    </r>
    <r>
      <rPr>
        <sz val="9"/>
        <color rgb="FF000000"/>
        <rFont val="Times New Roman"/>
        <family val="1"/>
      </rPr>
      <t xml:space="preserve">  </t>
    </r>
    <r>
      <rPr>
        <sz val="9"/>
        <color rgb="FF000000"/>
        <rFont val="仿宋_GB2312"/>
        <family val="3"/>
        <charset val="134"/>
      </rPr>
      <t>瑞</t>
    </r>
  </si>
  <si>
    <t>胡志平</t>
  </si>
  <si>
    <t>岩土工程</t>
  </si>
  <si>
    <t>低频振动下回填黄土铁路路堤的动力响应及其长期强度与沉降研究</t>
  </si>
  <si>
    <t>黄土铁路路堤研究</t>
  </si>
  <si>
    <r>
      <t>雷</t>
    </r>
    <r>
      <rPr>
        <sz val="9"/>
        <color rgb="FF000000"/>
        <rFont val="Times New Roman"/>
        <family val="1"/>
      </rPr>
      <t xml:space="preserve">  </t>
    </r>
    <r>
      <rPr>
        <sz val="9"/>
        <color rgb="FF000000"/>
        <rFont val="仿宋_GB2312"/>
        <family val="3"/>
        <charset val="134"/>
      </rPr>
      <t>勇</t>
    </r>
  </si>
  <si>
    <t>乳化沥青粘附性及愈合特性研究</t>
  </si>
  <si>
    <t>乳化沥青研究</t>
  </si>
  <si>
    <t>常召群</t>
  </si>
  <si>
    <t>布设自复位耗能阻尼器的框架结构的损伤控制方法研究</t>
  </si>
  <si>
    <t>框架结构研究</t>
  </si>
  <si>
    <t>韩一筱</t>
  </si>
  <si>
    <t>李文渊</t>
  </si>
  <si>
    <t>矿物学、岩石学、矿床学</t>
  </si>
  <si>
    <t>东昆仑夏日哈木铜镍硫化物矿床与东天山黄山铜镍硫化物矿床的成矿过程及其地质背景研究</t>
  </si>
  <si>
    <t>成矿地质背景研究</t>
  </si>
  <si>
    <t>高燕燕</t>
  </si>
  <si>
    <r>
      <t>钱</t>
    </r>
    <r>
      <rPr>
        <sz val="9"/>
        <color rgb="FF000000"/>
        <rFont val="Times New Roman"/>
        <family val="1"/>
      </rPr>
      <t xml:space="preserve">  </t>
    </r>
    <r>
      <rPr>
        <sz val="9"/>
        <color rgb="FF000000"/>
        <rFont val="仿宋_GB2312"/>
        <family val="3"/>
        <charset val="134"/>
      </rPr>
      <t>会</t>
    </r>
  </si>
  <si>
    <t>水文学及水资源</t>
  </si>
  <si>
    <t>石灰改性黄土渗透性变化规律及机理研究</t>
  </si>
  <si>
    <t>黄土渗透性研究</t>
  </si>
  <si>
    <t>段丰浩</t>
  </si>
  <si>
    <t>李永军</t>
  </si>
  <si>
    <t>构造地质学</t>
  </si>
  <si>
    <r>
      <t>新疆西准格尔南部哈图</t>
    </r>
    <r>
      <rPr>
        <sz val="9"/>
        <color rgb="FF000000"/>
        <rFont val="Times New Roman"/>
        <family val="1"/>
      </rPr>
      <t>—</t>
    </r>
    <r>
      <rPr>
        <sz val="9"/>
        <color rgb="FF000000"/>
        <rFont val="仿宋_GB2312"/>
        <family val="3"/>
        <charset val="134"/>
      </rPr>
      <t>包古图地区晚古生代岩浆作用与构造演化</t>
    </r>
  </si>
  <si>
    <t>岩浆作用与演化</t>
  </si>
  <si>
    <t>徐元博</t>
  </si>
  <si>
    <t>蔡宗琰</t>
  </si>
  <si>
    <t>机械制造及其自动化</t>
  </si>
  <si>
    <t>制造车间设备在强噪声背景下的微弱故障信号检测方法研究</t>
  </si>
  <si>
    <t>信号检测方法研究</t>
  </si>
  <si>
    <t>孙朋朋</t>
  </si>
  <si>
    <t>基于多源信息融合的无人车行驶环境精确感知方法研究</t>
  </si>
  <si>
    <t>无人车行驶研究</t>
  </si>
  <si>
    <t>屈永龙</t>
  </si>
  <si>
    <t>倪万魁</t>
  </si>
  <si>
    <t>土木工程</t>
  </si>
  <si>
    <t>高寒高海拔地区岩质边坡在冻融循环下的力学特性及应用研究</t>
  </si>
  <si>
    <t>页岩边坡研究</t>
  </si>
  <si>
    <r>
      <t>洪</t>
    </r>
    <r>
      <rPr>
        <sz val="9"/>
        <color rgb="FF000000"/>
        <rFont val="Times New Roman"/>
        <family val="1"/>
      </rPr>
      <t xml:space="preserve">  </t>
    </r>
    <r>
      <rPr>
        <sz val="9"/>
        <color rgb="FF000000"/>
        <rFont val="仿宋_GB2312"/>
        <family val="3"/>
        <charset val="134"/>
      </rPr>
      <t>勃</t>
    </r>
  </si>
  <si>
    <t>李喜安</t>
  </si>
  <si>
    <r>
      <t>黄土斜坡水</t>
    </r>
    <r>
      <rPr>
        <sz val="9"/>
        <color rgb="FF000000"/>
        <rFont val="Times New Roman"/>
        <family val="1"/>
      </rPr>
      <t>—</t>
    </r>
    <r>
      <rPr>
        <sz val="9"/>
        <color rgb="FF000000"/>
        <rFont val="仿宋_GB2312"/>
        <family val="3"/>
        <charset val="134"/>
      </rPr>
      <t>气</t>
    </r>
    <r>
      <rPr>
        <sz val="9"/>
        <color rgb="FF000000"/>
        <rFont val="Times New Roman"/>
        <family val="1"/>
      </rPr>
      <t>—</t>
    </r>
    <r>
      <rPr>
        <sz val="9"/>
        <color rgb="FF000000"/>
        <rFont val="仿宋_GB2312"/>
        <family val="3"/>
        <charset val="134"/>
      </rPr>
      <t>汽</t>
    </r>
    <r>
      <rPr>
        <sz val="9"/>
        <color rgb="FF000000"/>
        <rFont val="Times New Roman"/>
        <family val="1"/>
      </rPr>
      <t>—</t>
    </r>
    <r>
      <rPr>
        <sz val="9"/>
        <color rgb="FF000000"/>
        <rFont val="仿宋_GB2312"/>
        <family val="3"/>
        <charset val="134"/>
      </rPr>
      <t>热耦合运移规律及其数值模拟研究</t>
    </r>
  </si>
  <si>
    <t>黄土数值模拟研究</t>
  </si>
  <si>
    <t>高俊锋</t>
  </si>
  <si>
    <t>环保降噪型聚氨酯橡胶颗粒混合料的制备优化与作用机理研究</t>
  </si>
  <si>
    <t>橡胶混合料研究</t>
  </si>
  <si>
    <t>合计</t>
  </si>
  <si>
    <t>校属</t>
  </si>
  <si>
    <t>蔡晓琰</t>
  </si>
  <si>
    <t>陈文强</t>
  </si>
  <si>
    <t>有限元抗滑模拟工作站建立</t>
  </si>
  <si>
    <t>黏土矿物对重金属元素的吸附机理及环境效应</t>
  </si>
  <si>
    <t>大气CO2升高与土壤Cd污染耦合对根际土壤硝化作用影响机制</t>
  </si>
  <si>
    <t>古近纪植物和气候变化研究</t>
  </si>
  <si>
    <t>河套平原黄土与黄河相互作用之环境影响研究</t>
  </si>
  <si>
    <r>
      <t>*</t>
    </r>
    <r>
      <rPr>
        <b/>
        <sz val="12"/>
        <color theme="1"/>
        <rFont val="宋体"/>
        <family val="3"/>
        <charset val="134"/>
      </rPr>
      <t>国民行业代码（国标）</t>
    </r>
    <phoneticPr fontId="24" type="noConversion"/>
  </si>
  <si>
    <r>
      <t>*</t>
    </r>
    <r>
      <rPr>
        <b/>
        <sz val="12"/>
        <color theme="1"/>
        <rFont val="宋体"/>
        <family val="3"/>
        <charset val="134"/>
      </rPr>
      <t>学科名称</t>
    </r>
    <phoneticPr fontId="24" type="noConversion"/>
  </si>
  <si>
    <t>特殊地区公路交通基础设施可持续发展国际合作联合实验室</t>
  </si>
  <si>
    <t>道路结构与材料交通运输行业重点实验室</t>
  </si>
  <si>
    <t>汽车运输安全保障技术交通运输行业重点实验室</t>
  </si>
  <si>
    <t>旧桥检测与加固技术交通运输行业重点实验室</t>
  </si>
  <si>
    <t>交通运输部自动驾驶封闭测试基地</t>
  </si>
  <si>
    <t>建筑信息模型（BIM）技术应用交通运输行业研发中心</t>
  </si>
  <si>
    <t>公路建设与养护技术、材料及装备交通运输行业研发中心</t>
  </si>
  <si>
    <t>交通基础设施智能制造技术交通运输行业研发中心</t>
  </si>
  <si>
    <t>陕西省土地整治重点实验室</t>
  </si>
  <si>
    <t>陕西省土地整治工程技术研究中心</t>
  </si>
  <si>
    <t>陕西省车联网与智能交通国际科技合作基地</t>
  </si>
  <si>
    <t>西部地区公路交通低影响发展国际联合研究中心</t>
  </si>
  <si>
    <t>“一带一路”沿线交通基础设施数字化建设与管理国际联合研究中心</t>
  </si>
  <si>
    <t>陕西省交通基础设施建设与管理数字化工程研究中心</t>
  </si>
  <si>
    <t>陕西省车联网与智能汽车测试技术工程研究中心</t>
  </si>
  <si>
    <t>西安市智慧高速公路信息融合与控制重点实验室</t>
  </si>
  <si>
    <t>综合运输经济管理研究中心</t>
    <phoneticPr fontId="25" type="noConversion"/>
  </si>
  <si>
    <t>公路基础设施经济与管理研究中心</t>
    <phoneticPr fontId="25" type="noConversion"/>
  </si>
  <si>
    <t>300102219307</t>
  </si>
  <si>
    <t>300102219308</t>
  </si>
  <si>
    <t>300102219309</t>
  </si>
  <si>
    <t>300102219310</t>
  </si>
  <si>
    <t>300102219314</t>
  </si>
  <si>
    <t>300102219317</t>
  </si>
  <si>
    <t>300102299306</t>
  </si>
  <si>
    <t>300102297301</t>
  </si>
  <si>
    <t>300102259509</t>
  </si>
  <si>
    <t>300102229304</t>
  </si>
  <si>
    <t>300102279305</t>
  </si>
  <si>
    <t>300102279306</t>
  </si>
  <si>
    <t>1949</t>
    <phoneticPr fontId="25" type="noConversion"/>
  </si>
  <si>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</si>
  <si>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</si>
  <si>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</si>
  <si>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</si>
  <si>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</si>
  <si>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</si>
  <si>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</si>
  <si>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</si>
  <si>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</si>
  <si>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</si>
  <si>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</si>
  <si>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</si>
  <si>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</si>
  <si>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</si>
  <si>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</si>
  <si>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</si>
  <si>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</si>
  <si>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</si>
  <si>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</si>
  <si>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</si>
  <si>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</si>
  <si>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</si>
  <si>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</si>
  <si>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</si>
  <si>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</si>
  <si>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</si>
  <si>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</si>
  <si>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</si>
  <si>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</si>
  <si>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</si>
  <si>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</si>
  <si>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</si>
  <si>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</si>
  <si>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</si>
  <si>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</si>
  <si>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</si>
  <si>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</si>
  <si>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</si>
  <si>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</si>
  <si>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</si>
  <si>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</si>
  <si>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</si>
  <si>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</si>
  <si>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</si>
  <si>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</si>
  <si>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</si>
  <si>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</si>
  <si>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</si>
  <si>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</si>
  <si>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</si>
  <si>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汽车尾气道路净化关键技术研究</t>
  </si>
  <si>
    <t>桥梁缆索疲劳性能与设计方法研究</t>
  </si>
  <si>
    <t>高性能组合结构桥梁设计理论与建养技术</t>
  </si>
  <si>
    <t>绿色功能性路面新材料与新技术研究</t>
  </si>
  <si>
    <t>基于热电技术的自俘能沥青路面材料与系统研究</t>
  </si>
  <si>
    <t>复合地层条件下具有抗偏载能力盾构推进机构设计理论研究</t>
  </si>
  <si>
    <t>交通与物流大数据建模关键技术及应用研究</t>
  </si>
  <si>
    <t>油气输送用热塑性塑料的气体渗透机理及失效控制研究</t>
  </si>
  <si>
    <t>高介电聚芳醚砜储能薄膜的结构调控与高储能密度机理研究</t>
  </si>
  <si>
    <t>双发射量子点分子印迹材料的制备及荧光性能研究</t>
  </si>
  <si>
    <t>大尺寸探测器级CdMgTe晶体的生长及性能研究</t>
  </si>
  <si>
    <t>复合拉分盆地形成演化过程的数值模拟研究</t>
  </si>
  <si>
    <t>秦祁结合部位早古生代俯冲型杂岩体的成因及对造山演化的启示</t>
  </si>
  <si>
    <t>内蒙古二道河子铅锌（银）矿床硫化物原位S、Pb同位素组成及地质意义</t>
  </si>
  <si>
    <t>花岗岩类成分变化成因机理的矿物学研究</t>
  </si>
  <si>
    <t>复杂结构黄土边坡水敏性原位探测技术</t>
  </si>
  <si>
    <t>基于混合网格剖分的三维密度重力反演方法研究</t>
  </si>
  <si>
    <t>主动式被动源面波多道分析方法研究</t>
  </si>
  <si>
    <t>基于微观结构的非饱和黄土数值仿真模型构建及应用研究</t>
  </si>
  <si>
    <t>强构造山区重大隐蔽型重力地质灾害识别体系理论研究</t>
  </si>
  <si>
    <t>黄土高原土地利用变化与土壤侵蚀和有机碳动态耦合效应研究</t>
  </si>
  <si>
    <t>驾驶注意引导的行车环境异常行为预测</t>
  </si>
  <si>
    <t>基于时间-事件混合触发的智能网联汽车队列控制研究</t>
  </si>
  <si>
    <t>云-边缘耦合环境下智能车间自治赋能机理及协同生产决策方法</t>
  </si>
  <si>
    <t>基于梯度柔性接触的复杂曲面超精密制造方法研究</t>
  </si>
  <si>
    <t>岩石冲击涨裂机理及成孔布置和序列规划研究</t>
  </si>
  <si>
    <t>相变微胶囊/环氧树脂复合相变材料颗粒沥青混合料的相变调温作用及其作用机理研究</t>
  </si>
  <si>
    <t>大跨度桥梁典型钝体断面气动失稳机理研究</t>
  </si>
  <si>
    <t>交通荷载下基于安定理论的路肩式加筋土挡墙长期稳定性研究</t>
  </si>
  <si>
    <t>库岸滑坡涌浪产生过程动力学机理及能量转化与耗散规律研究</t>
  </si>
  <si>
    <t>青藏高寒地区沥青路面全寿命周期服役性能多尺度演变机理与状态衰变预测</t>
  </si>
  <si>
    <t>高耸结构施工支护系统抗风研究</t>
  </si>
  <si>
    <t>碱激发材料稳定低液限粉土路基的试验研究</t>
  </si>
  <si>
    <t>考虑宏观-细观尺度的高速远程滑坡流态化运动机制研究</t>
  </si>
  <si>
    <t>黄土隧道围岩变形机理的离散元研究</t>
  </si>
  <si>
    <t>基于空间可展结构极端温度场效应的精度控制研究</t>
  </si>
  <si>
    <t>长周期地震下空冷支架结构抗震性能评估</t>
  </si>
  <si>
    <t>复式钢管混凝土柱及其节点的抗震性能与设计方法研究</t>
  </si>
  <si>
    <t>大跨度预应力FRP筋轻骨料混凝土受弯构件性能与设计</t>
  </si>
  <si>
    <t>多场耦合机制下砖木古建筑（群）火灾蔓延机理研究</t>
  </si>
  <si>
    <t>新型绿色装配式复合墙设计与自适应控制方法研究</t>
  </si>
  <si>
    <t>不完备时序遥感数据下的地块级农作物信息提取研究</t>
  </si>
  <si>
    <t>混行模式下无人驾驶车辆的类人化匝道汇入理论</t>
  </si>
  <si>
    <t>融合路面特征的智能汽车最优体感驾驶策略研究</t>
  </si>
  <si>
    <t>适用于智能车自主精确定位的微惯性/北斗深组合导航关键技术研究</t>
  </si>
  <si>
    <t>基于涡度相关观测数据的陆地生态系统蒸散年际变异及区域差异研究</t>
  </si>
  <si>
    <t>酰胺桥连卟啉多孔聚合物光催化CO2转化研究</t>
  </si>
  <si>
    <t>基于GIS和LCA-MILP的陕西菊芋生物乙醇发展潜力综合分析</t>
  </si>
  <si>
    <t>混联交通环境下信号交叉口车辆队列联合建模与协同控制</t>
  </si>
  <si>
    <t>通信时延约束下车路协同优化与传输技术研究</t>
  </si>
  <si>
    <t>强噪声背景下解析解混沌雷达相参接收信号处理研究</t>
  </si>
  <si>
    <t>基于深度学习的骨料分类方法研究</t>
  </si>
  <si>
    <t>基于3D-Markov链模型的岩石电各向异性数字化方法研究</t>
  </si>
  <si>
    <t>基于多载体分存的大容量信息隐藏技术研究</t>
  </si>
  <si>
    <t>城际休闲出行租车用户感知服务质量与旅行幸福感研究</t>
  </si>
  <si>
    <t>重要度理论在安全关键系统性能分析与优化中的应用</t>
  </si>
  <si>
    <t>智能网联下第三方物流企业无人车配送优化</t>
  </si>
  <si>
    <t>300102310201</t>
  </si>
  <si>
    <t>300102310202</t>
  </si>
  <si>
    <t>300102310203</t>
  </si>
  <si>
    <t>300102310204</t>
  </si>
  <si>
    <t>300102270201</t>
  </si>
  <si>
    <t>300102270202</t>
  </si>
  <si>
    <t>300102270203</t>
  </si>
  <si>
    <t>300102270205</t>
  </si>
  <si>
    <t>300102260201</t>
  </si>
  <si>
    <t>300102260202</t>
  </si>
  <si>
    <t>300102260203</t>
  </si>
  <si>
    <t>300102260204</t>
  </si>
  <si>
    <t>300102260205</t>
  </si>
  <si>
    <t>300102260206</t>
  </si>
  <si>
    <t>300102260301</t>
  </si>
  <si>
    <t>300102320202</t>
  </si>
  <si>
    <t>300102320203</t>
  </si>
  <si>
    <t>300102320305</t>
  </si>
  <si>
    <t>300102250201</t>
  </si>
  <si>
    <t>300102250202</t>
  </si>
  <si>
    <t>300102250203</t>
  </si>
  <si>
    <t>300102210207</t>
  </si>
  <si>
    <t>300102210208</t>
  </si>
  <si>
    <t>300102210209</t>
  </si>
  <si>
    <t>300102210210</t>
  </si>
  <si>
    <t>300102210211</t>
  </si>
  <si>
    <t>300102210212</t>
  </si>
  <si>
    <t>300102210213</t>
  </si>
  <si>
    <t>300102210215</t>
  </si>
  <si>
    <t>300102210216</t>
  </si>
  <si>
    <t>300102210301</t>
  </si>
  <si>
    <t>300102210302</t>
  </si>
  <si>
    <t>300102210303</t>
  </si>
  <si>
    <t>300102280201</t>
  </si>
  <si>
    <t>300102280202</t>
  </si>
  <si>
    <t>300102280203</t>
  </si>
  <si>
    <t>300102280204</t>
  </si>
  <si>
    <t>300102280205</t>
  </si>
  <si>
    <t>300102410201</t>
  </si>
  <si>
    <t>300102120201</t>
  </si>
  <si>
    <t>300102220202</t>
  </si>
  <si>
    <t>300102220204</t>
  </si>
  <si>
    <t>300102220206</t>
  </si>
  <si>
    <t>300102290201</t>
  </si>
  <si>
    <t>300102290202</t>
  </si>
  <si>
    <t>300102270204</t>
  </si>
  <si>
    <t>300102270206</t>
  </si>
  <si>
    <t>300102240203</t>
  </si>
  <si>
    <t>300102240204</t>
  </si>
  <si>
    <t>300102240205</t>
  </si>
  <si>
    <t>300102240206</t>
  </si>
  <si>
    <t>300102240207</t>
  </si>
  <si>
    <t>300102240208</t>
  </si>
  <si>
    <t>300102210214</t>
  </si>
  <si>
    <t>300102220203</t>
  </si>
  <si>
    <t>300102220205</t>
  </si>
  <si>
    <t>土地学院</t>
  </si>
  <si>
    <t>水环学院</t>
  </si>
  <si>
    <t>运输学院</t>
  </si>
  <si>
    <t>人文学院</t>
  </si>
  <si>
    <t>工号</t>
    <phoneticPr fontId="24" type="noConversion"/>
  </si>
  <si>
    <t>120121</t>
  </si>
  <si>
    <t>120083</t>
  </si>
  <si>
    <t>100030</t>
  </si>
  <si>
    <t>150071</t>
  </si>
  <si>
    <t>130071</t>
  </si>
  <si>
    <t>120134</t>
  </si>
  <si>
    <t>190086</t>
  </si>
  <si>
    <t>190013</t>
  </si>
  <si>
    <t>007397</t>
  </si>
  <si>
    <t>120099</t>
  </si>
  <si>
    <t>170072</t>
  </si>
  <si>
    <t>180153</t>
  </si>
  <si>
    <t>160138</t>
  </si>
  <si>
    <t>120047</t>
  </si>
  <si>
    <t>120042</t>
  </si>
  <si>
    <t>007168</t>
  </si>
  <si>
    <t>120065</t>
  </si>
  <si>
    <t>170037</t>
  </si>
  <si>
    <t>150097</t>
  </si>
  <si>
    <t>160075</t>
  </si>
  <si>
    <t>190105</t>
  </si>
  <si>
    <t>140003</t>
  </si>
  <si>
    <t>170007</t>
  </si>
  <si>
    <t>160109</t>
  </si>
  <si>
    <t>160039</t>
  </si>
  <si>
    <t>130113</t>
  </si>
  <si>
    <t>190121</t>
  </si>
  <si>
    <t>180011</t>
  </si>
  <si>
    <t>190061</t>
  </si>
  <si>
    <t>140023</t>
  </si>
  <si>
    <t>170020</t>
  </si>
  <si>
    <t>150103</t>
  </si>
  <si>
    <t>150117</t>
  </si>
  <si>
    <t>150044</t>
  </si>
  <si>
    <t>130122</t>
  </si>
  <si>
    <t>150120</t>
  </si>
  <si>
    <t>150116</t>
  </si>
  <si>
    <t>160142</t>
  </si>
  <si>
    <t>190085</t>
  </si>
  <si>
    <t>190024</t>
  </si>
  <si>
    <t>110090</t>
  </si>
  <si>
    <t>190007</t>
  </si>
  <si>
    <t>110113</t>
  </si>
  <si>
    <t>130127</t>
  </si>
  <si>
    <t>160131</t>
  </si>
  <si>
    <t>130054</t>
  </si>
  <si>
    <t>150041</t>
  </si>
  <si>
    <t>007299</t>
  </si>
  <si>
    <t>140035</t>
  </si>
  <si>
    <t>190078</t>
  </si>
  <si>
    <t>150096</t>
  </si>
  <si>
    <t>190116</t>
  </si>
  <si>
    <t>180162</t>
  </si>
  <si>
    <t>190098</t>
  </si>
  <si>
    <t>190016</t>
  </si>
  <si>
    <t>120048</t>
  </si>
  <si>
    <t>006949</t>
  </si>
  <si>
    <t>190113</t>
  </si>
  <si>
    <t>003593</t>
  </si>
  <si>
    <t>190003</t>
  </si>
  <si>
    <t>170021</t>
  </si>
  <si>
    <t>190002</t>
  </si>
  <si>
    <t>190143</t>
  </si>
  <si>
    <t>007200</t>
  </si>
  <si>
    <t>110110</t>
  </si>
  <si>
    <t>130131</t>
  </si>
  <si>
    <t>140004</t>
  </si>
  <si>
    <t>120089</t>
  </si>
  <si>
    <t>160009</t>
  </si>
  <si>
    <t>120100</t>
  </si>
  <si>
    <t>100103</t>
  </si>
  <si>
    <t>160119</t>
  </si>
  <si>
    <t>170032</t>
  </si>
  <si>
    <t>006400</t>
  </si>
  <si>
    <t>120032</t>
  </si>
  <si>
    <t>007229</t>
  </si>
  <si>
    <t>160033</t>
  </si>
  <si>
    <t>180140</t>
  </si>
  <si>
    <t>150033</t>
  </si>
  <si>
    <t>180027</t>
  </si>
  <si>
    <t>180085</t>
  </si>
  <si>
    <t>160018</t>
  </si>
  <si>
    <t>150113</t>
  </si>
  <si>
    <t>170141</t>
  </si>
  <si>
    <t>160005</t>
  </si>
  <si>
    <t>150009</t>
  </si>
  <si>
    <t>170123</t>
  </si>
  <si>
    <t>150045</t>
  </si>
  <si>
    <t>150099</t>
  </si>
  <si>
    <t>160076</t>
  </si>
  <si>
    <t>150093</t>
  </si>
  <si>
    <t>160026</t>
  </si>
  <si>
    <t>170121</t>
  </si>
  <si>
    <t>160091</t>
  </si>
  <si>
    <t>140042</t>
  </si>
  <si>
    <t>160092</t>
  </si>
  <si>
    <t>150028</t>
  </si>
  <si>
    <t>150128</t>
  </si>
  <si>
    <t>140154</t>
  </si>
  <si>
    <t>160102</t>
  </si>
  <si>
    <t>140020</t>
  </si>
  <si>
    <t>130038</t>
  </si>
  <si>
    <t>160108</t>
  </si>
  <si>
    <t>140064</t>
  </si>
  <si>
    <t>007141</t>
  </si>
  <si>
    <t>120135</t>
  </si>
  <si>
    <t>120004</t>
  </si>
  <si>
    <t>150129</t>
  </si>
  <si>
    <t>130022</t>
  </si>
  <si>
    <t>130123</t>
  </si>
  <si>
    <t>150119</t>
  </si>
  <si>
    <t>160083</t>
  </si>
  <si>
    <t>130117</t>
  </si>
  <si>
    <t>140030</t>
  </si>
  <si>
    <t>130065</t>
  </si>
  <si>
    <t>110015</t>
  </si>
  <si>
    <t>160054</t>
  </si>
  <si>
    <t>180091</t>
  </si>
  <si>
    <t>170139</t>
  </si>
  <si>
    <t>170122</t>
  </si>
  <si>
    <t>180131</t>
  </si>
  <si>
    <t>180141</t>
  </si>
  <si>
    <t>180079</t>
  </si>
  <si>
    <t>170014</t>
  </si>
  <si>
    <t>180109</t>
  </si>
  <si>
    <t>180056</t>
  </si>
  <si>
    <t>007273</t>
  </si>
  <si>
    <t>100009</t>
  </si>
  <si>
    <t>100067</t>
  </si>
  <si>
    <t>006868</t>
  </si>
  <si>
    <t>171023</t>
  </si>
  <si>
    <t>006383</t>
  </si>
  <si>
    <t>005617</t>
  </si>
  <si>
    <t>006802</t>
  </si>
  <si>
    <t>180203</t>
  </si>
  <si>
    <t>180204</t>
  </si>
  <si>
    <t>160130</t>
  </si>
  <si>
    <t>140134</t>
  </si>
  <si>
    <t>007214</t>
  </si>
  <si>
    <t>181024</t>
  </si>
  <si>
    <t>130001</t>
  </si>
  <si>
    <t>180201</t>
  </si>
  <si>
    <t>其他</t>
  </si>
  <si>
    <t>副高级</t>
  </si>
  <si>
    <t>周华</t>
  </si>
  <si>
    <t>006903</t>
  </si>
  <si>
    <t>006389</t>
  </si>
  <si>
    <t>150062</t>
  </si>
  <si>
    <t>徐妍</t>
  </si>
  <si>
    <t>160144</t>
  </si>
  <si>
    <t>130118</t>
  </si>
  <si>
    <t>王振宇</t>
  </si>
  <si>
    <t>杜熙</t>
  </si>
  <si>
    <t>190004</t>
  </si>
  <si>
    <t>王灿友</t>
  </si>
  <si>
    <t>190100</t>
  </si>
  <si>
    <t>杨南熙</t>
  </si>
  <si>
    <t>尚子娟</t>
  </si>
  <si>
    <t>110132</t>
  </si>
  <si>
    <t>蔡洁</t>
  </si>
  <si>
    <t>张梁梁</t>
  </si>
  <si>
    <t>170120</t>
  </si>
  <si>
    <t>王奕淇</t>
  </si>
  <si>
    <t>170112</t>
  </si>
  <si>
    <t>李琼</t>
  </si>
  <si>
    <t>130057</t>
  </si>
  <si>
    <t>170115</t>
  </si>
  <si>
    <t>侯婧</t>
  </si>
  <si>
    <t>007206</t>
  </si>
  <si>
    <t>130129</t>
  </si>
  <si>
    <t>马克思主义学院</t>
  </si>
  <si>
    <t>景首才</t>
  </si>
  <si>
    <t>高阳</t>
  </si>
  <si>
    <t>土地学院</t>
    <phoneticPr fontId="25" type="noConversion"/>
  </si>
  <si>
    <t>运输学院</t>
    <phoneticPr fontId="25" type="noConversion"/>
  </si>
  <si>
    <t>道路基础设施数字化教育部工程研究中心</t>
  </si>
  <si>
    <t>旱区地球关键带多尺度多变量科学教育部野外科学观测研究站</t>
  </si>
  <si>
    <t>黄土高原水循环与地质环境教育部野外科学观测研究站</t>
  </si>
  <si>
    <t>生态安全屏障区交通网设施管控及循环修复技术交通运输行业重点实验室</t>
  </si>
  <si>
    <t>寒冷地区隧道气象与结构力学状态交通运输行业野外科学观测研究基地</t>
  </si>
  <si>
    <t>西安市综合交通大数据融合利用与协同管控重点实验室</t>
  </si>
  <si>
    <t>西安市关键金属成矿与高效利用重点实验室</t>
  </si>
  <si>
    <t>西安市交通基础设施智能化管理重点实验室</t>
  </si>
  <si>
    <t>西安市城镇低碳建设重点实验室</t>
  </si>
  <si>
    <t>土木工程基础设施防灾国际联合研究中心</t>
  </si>
  <si>
    <t>国家安全与高校意识形态教育研究基地</t>
  </si>
  <si>
    <t>陕西省公众科学素质与公共政策研究中心</t>
  </si>
  <si>
    <t>交通强国科普教育基地</t>
  </si>
  <si>
    <t>陕西文化发展与融合创新智库</t>
  </si>
  <si>
    <t>绿色工程与可持续发展研究中心</t>
  </si>
  <si>
    <t>综合运输发展研究中心</t>
  </si>
  <si>
    <t>长安大学交通运输战略与公共政策研究中心</t>
  </si>
  <si>
    <r>
      <t>*</t>
    </r>
    <r>
      <rPr>
        <b/>
        <sz val="12"/>
        <color theme="1"/>
        <rFont val="宋体"/>
        <family val="3"/>
        <charset val="134"/>
      </rPr>
      <t>项目状态</t>
    </r>
    <phoneticPr fontId="24" type="noConversion"/>
  </si>
  <si>
    <t>高温环境对岩石动态力学性能影响研究</t>
  </si>
  <si>
    <t>地裂缝活动作用下地下管道破坏机理分析</t>
  </si>
  <si>
    <t>青藏高原构造变形与深部流变结构关系的研究</t>
  </si>
  <si>
    <t>南极陆缘天然气水合物识别及饱和度估计研究</t>
  </si>
  <si>
    <t>基于敏感核分解的VSP波动方程旅行时反演</t>
  </si>
  <si>
    <t>循环荷载下填方体压实黄土动本构关系研究</t>
  </si>
  <si>
    <t>联合激光测卫数据的北斗卫星精密定轨研究</t>
  </si>
  <si>
    <t>基于宏应变测量的公路梁桥安全评估方法研究</t>
  </si>
  <si>
    <t>胶粉改性沥青与集料粘附分布特征及机理解析</t>
  </si>
  <si>
    <t>主应力轴旋转下黄土的力学及强度特性研究</t>
  </si>
  <si>
    <t>尾座式飞行器转换策略及转换控制研究</t>
  </si>
  <si>
    <t>弧齿锥齿轮全工序法宏微观设计及实现机理</t>
  </si>
  <si>
    <t>航空发动机高压转子双目标优化装配方法研究</t>
  </si>
  <si>
    <t>基于多元制冷工质的SAFT模型参数化研究</t>
  </si>
  <si>
    <t>关中地区高速公路植被生态修复技术研究</t>
  </si>
  <si>
    <t>秦岭山地古镇空间演变研究</t>
  </si>
  <si>
    <t>复杂网络中的局部引文推荐关键技术研究</t>
  </si>
  <si>
    <t>热传导对流方程高效解耦算法研究</t>
  </si>
  <si>
    <t>特征和、指数和及相关问题研究</t>
  </si>
  <si>
    <t>应用网络中连通顶点覆盖k-路问题算法研究</t>
  </si>
  <si>
    <t>二元晶体相场模型的高效数值算法研究</t>
  </si>
  <si>
    <t>胶东Au成矿流体演化研究</t>
  </si>
  <si>
    <t>基于竞争失效的机电系统可靠性研究</t>
  </si>
  <si>
    <t>智能汽车主动安全系统的双驾双控策略研究</t>
  </si>
  <si>
    <t>变循环发动机多控制模式选择与融合策略研究</t>
  </si>
  <si>
    <t>增程式电动汽车增程器用高效内燃机研究</t>
  </si>
  <si>
    <t>基于模型的天然气/甲醇双燃料发动机开发</t>
  </si>
  <si>
    <t>航空用铝合金的微观结构表征与性能调控</t>
  </si>
  <si>
    <t>CANON工艺功能微生物代谢强化机制研究</t>
  </si>
  <si>
    <t>湿陷对黄土渗透性影响的微观机理试验研究</t>
  </si>
  <si>
    <t>车路协同下的全息感知增强技术研究</t>
  </si>
  <si>
    <t>基于交互认知的交通参与者运动预测研究</t>
  </si>
  <si>
    <t>智能网联车辆合流区纵横向协同控制方法研究</t>
  </si>
  <si>
    <t>智能网联汽车整车在环测试方法研究</t>
  </si>
  <si>
    <t>单相机下多任务网络模型研究</t>
  </si>
  <si>
    <t>共享单车出行行为机制、健康效应及政策研究</t>
  </si>
  <si>
    <t>小客车空气污染排放与出行政策减排评估</t>
  </si>
  <si>
    <t>交通幸福感度量体系及时空特征分析</t>
  </si>
  <si>
    <t>公路图像的连续路网提取与聚类分析</t>
  </si>
  <si>
    <t>铜钼分离机制研究：以乌山铜钼矿为例</t>
  </si>
  <si>
    <t>大尺度复杂模型瞬变电磁三维模型降阶正演</t>
  </si>
  <si>
    <t>水-动荷载耦合作用下软弱结构面抗剪阻力</t>
  </si>
  <si>
    <t>硬岩振动冲击复合破岩过程及其载荷特性研究</t>
  </si>
  <si>
    <t>斜坡毛细屏障的防渗机理及固坡技术研究</t>
  </si>
  <si>
    <t>疏排桩-鱼腹梁支护体系受力变形特性研究</t>
  </si>
  <si>
    <t>积雪融冻作用下土遗址劣化过程与机理研究</t>
  </si>
  <si>
    <t>高地应力层状软岩隧道大变形灾变机制研究</t>
  </si>
  <si>
    <t>长大桥隧多相机大范围交通目标实时实景重建</t>
  </si>
  <si>
    <t>低渗透油藏活性碳化水驱提高采收率技术研究</t>
  </si>
  <si>
    <t>驾驶人险态操控的极微行为监测与识别方法</t>
  </si>
  <si>
    <t>基于质量阻力比的砂土推运能效评价方法研究</t>
  </si>
  <si>
    <t>表生作用与关键金属成矿理论研究</t>
  </si>
  <si>
    <t>卫星导航增强技术</t>
  </si>
  <si>
    <t>沥青与集料的物理化学吸附行为和分子机制</t>
  </si>
  <si>
    <t>城市群交通特征研究</t>
  </si>
  <si>
    <t>基于线上大数据的电动汽车检测技术研究</t>
  </si>
  <si>
    <t>灾害监防中的大地测量空基关键技术</t>
  </si>
  <si>
    <t>基于乘坐舒适感受的自动驾驶运动控制研究</t>
  </si>
  <si>
    <t>表示学习及其领域应用</t>
  </si>
  <si>
    <t>关中城市群交通模型研究</t>
  </si>
  <si>
    <t>复杂基础设施工程管理</t>
  </si>
  <si>
    <t>中国关键矿产成矿机制与成矿规律</t>
  </si>
  <si>
    <t>基于加速加载试验的倒装沥青路面力学模型</t>
  </si>
  <si>
    <t>高速公路路产数据全息感知技术研究与应用</t>
  </si>
  <si>
    <t>工程结构性能提升与控制</t>
  </si>
  <si>
    <t>陕北重点矿区生态系统服务协同与权衡</t>
  </si>
  <si>
    <t>基于视频跟踪的山区隧道群危化品运输车辆行驶风险预警与消散方法研究</t>
  </si>
  <si>
    <t>地质灾害的早期识别，监测与预警系统</t>
  </si>
  <si>
    <t>大流量高速公路缓堵保畅及交通安全改善研究</t>
  </si>
  <si>
    <t>道路病害智能修复平台</t>
  </si>
  <si>
    <t>隧道结构稳定性及耐久性</t>
  </si>
  <si>
    <t>绿色智能材料</t>
  </si>
  <si>
    <t>光电功能材料在能源与环境中的应用研究</t>
  </si>
  <si>
    <t>胎-路接触特性与沥青路表磨损机制</t>
  </si>
  <si>
    <t>预应力薄腹箱梁抗火性能研究</t>
  </si>
  <si>
    <t>滑坡-泥石流灾害链形成机制与转化条件</t>
  </si>
  <si>
    <t>寒区长大螺旋隧道洞口段主动保温机理研究</t>
  </si>
  <si>
    <t>光热材料/海藻酸钠基复合凝胶的合成与应用</t>
  </si>
  <si>
    <t>北斗实时卫星钟差估计及钟差基准研究</t>
  </si>
  <si>
    <t>材料准脆性断裂预测模型研究</t>
  </si>
  <si>
    <t>基于重、磁力异常的地质体几何形状反演</t>
  </si>
  <si>
    <t>碳基光热材料的制备及其光热性能研究</t>
  </si>
  <si>
    <t>城市轨道交通乘客出行模式分析及预测</t>
  </si>
  <si>
    <t>东非裂谷深部构造与地裂缝发育关系研究</t>
  </si>
  <si>
    <t>基于重力资料的人工智能多界面反演方法研究</t>
  </si>
  <si>
    <t>低成本毫米级实时北斗滑坡监测技术</t>
  </si>
  <si>
    <t>微生物固化纤维加筋砂力学特性及其机理研究</t>
  </si>
  <si>
    <t>秦岭火地塘土壤微生物群落及空间异质性</t>
  </si>
  <si>
    <t>黄土地区抗滑桩桩前被动土拱效应研究</t>
  </si>
  <si>
    <t>基于贝叶斯网络的滑坡时空概率动态预测</t>
  </si>
  <si>
    <t>水环学院创新实践团队</t>
  </si>
  <si>
    <t>运输学院创新实践团队</t>
  </si>
  <si>
    <t>土地学院创新实践团队</t>
  </si>
  <si>
    <t>马克思主义学院创新实践团队</t>
  </si>
  <si>
    <t>人文学院创新实践团队</t>
  </si>
  <si>
    <t>国际交通学院创新实践团队</t>
  </si>
  <si>
    <t>工科试验班拔尖创新人才</t>
  </si>
  <si>
    <t>轻金属表面强化</t>
  </si>
  <si>
    <t xml:space="preserve">基于凝液层的沥青材料界面冻粘机制研究 </t>
  </si>
  <si>
    <t xml:space="preserve">轻量化金属基复合材料结构功能一体化设计、制备与工程化应用研究       </t>
  </si>
  <si>
    <t xml:space="preserve">无铅压电柔性路用结构功能一体化的复合材料设计及应用   </t>
  </si>
  <si>
    <t xml:space="preserve"> 多场耦合无机材料合成 </t>
  </si>
  <si>
    <t>300102261101</t>
  </si>
  <si>
    <t>300102261102</t>
  </si>
  <si>
    <t>300102261103</t>
  </si>
  <si>
    <t>300102261104</t>
  </si>
  <si>
    <t>300102261105</t>
  </si>
  <si>
    <t>300102261106</t>
  </si>
  <si>
    <t>300102261107</t>
  </si>
  <si>
    <t>300102261108</t>
  </si>
  <si>
    <t>300102261109</t>
  </si>
  <si>
    <t>300102261303</t>
  </si>
  <si>
    <t>300102261304</t>
  </si>
  <si>
    <t>300102261305</t>
  </si>
  <si>
    <t>300102261306</t>
  </si>
  <si>
    <t>300102261307</t>
  </si>
  <si>
    <t>300102321101</t>
  </si>
  <si>
    <t>300102321102</t>
  </si>
  <si>
    <t>300102211303</t>
  </si>
  <si>
    <t>300102211304</t>
  </si>
  <si>
    <t>300102211305</t>
  </si>
  <si>
    <t>300102211306</t>
  </si>
  <si>
    <t>300102251101</t>
  </si>
  <si>
    <t>300102251102</t>
  </si>
  <si>
    <t>300102251103</t>
  </si>
  <si>
    <t>300102251104</t>
  </si>
  <si>
    <t>300102251105</t>
  </si>
  <si>
    <t>300102281101</t>
  </si>
  <si>
    <t>300102281102</t>
  </si>
  <si>
    <t>300102281302</t>
  </si>
  <si>
    <t>300102411101</t>
  </si>
  <si>
    <t>300102411102</t>
  </si>
  <si>
    <t>300102411103</t>
  </si>
  <si>
    <t>300102411104</t>
  </si>
  <si>
    <t>300102411106</t>
  </si>
  <si>
    <t>300102411301</t>
  </si>
  <si>
    <t>300102411401</t>
  </si>
  <si>
    <t>300102231101</t>
  </si>
  <si>
    <t>300102231302</t>
  </si>
  <si>
    <t>300102121101</t>
  </si>
  <si>
    <t>300102121102</t>
  </si>
  <si>
    <t>300102121103</t>
  </si>
  <si>
    <t>300102121104</t>
  </si>
  <si>
    <t>300102121105</t>
  </si>
  <si>
    <t>300102121106</t>
  </si>
  <si>
    <t>300102121107</t>
  </si>
  <si>
    <t>300102121301</t>
  </si>
  <si>
    <t>300102121302</t>
  </si>
  <si>
    <t>300102121303</t>
  </si>
  <si>
    <t>300102121304</t>
  </si>
  <si>
    <t>300102501101</t>
  </si>
  <si>
    <t>300102221101</t>
  </si>
  <si>
    <t>300102221102</t>
  </si>
  <si>
    <t>300102221103</t>
  </si>
  <si>
    <t>300102221104</t>
  </si>
  <si>
    <t>300102221105</t>
  </si>
  <si>
    <t>300102221106</t>
  </si>
  <si>
    <t>300102221303</t>
  </si>
  <si>
    <t>300102221304</t>
  </si>
  <si>
    <t>300102501102</t>
  </si>
  <si>
    <t>300102291101</t>
  </si>
  <si>
    <t>300102291102</t>
  </si>
  <si>
    <t>300102291103</t>
  </si>
  <si>
    <t>300102291104</t>
  </si>
  <si>
    <t>300102291105</t>
  </si>
  <si>
    <t>300102291106</t>
  </si>
  <si>
    <t>300102291107</t>
  </si>
  <si>
    <t>300102291302</t>
  </si>
  <si>
    <t>300102291303</t>
  </si>
  <si>
    <t>300102291304</t>
  </si>
  <si>
    <t>300102141101</t>
  </si>
  <si>
    <t>300102241101</t>
  </si>
  <si>
    <t>300102241102</t>
  </si>
  <si>
    <t>300102241103</t>
  </si>
  <si>
    <t>300102241302</t>
  </si>
  <si>
    <t>300102241303</t>
  </si>
  <si>
    <t>300102241304</t>
  </si>
  <si>
    <t>300102341101</t>
  </si>
  <si>
    <t>300102341102</t>
  </si>
  <si>
    <t>300102341103</t>
  </si>
  <si>
    <t>300102341104</t>
  </si>
  <si>
    <t>300102341304</t>
  </si>
  <si>
    <t>300102341305</t>
  </si>
  <si>
    <t>300102341306</t>
  </si>
  <si>
    <t>300102341307</t>
  </si>
  <si>
    <t>300102341308</t>
  </si>
  <si>
    <t>300102271303</t>
  </si>
  <si>
    <t>300102271304</t>
  </si>
  <si>
    <t>300102271305</t>
  </si>
  <si>
    <t>300102261201</t>
  </si>
  <si>
    <t>300102261202</t>
  </si>
  <si>
    <t>300102211201</t>
  </si>
  <si>
    <t>300102211202</t>
  </si>
  <si>
    <t>300102211203</t>
  </si>
  <si>
    <t>300102211204</t>
  </si>
  <si>
    <t>300102211205</t>
  </si>
  <si>
    <t>300102251201</t>
  </si>
  <si>
    <t>300102341201</t>
  </si>
  <si>
    <t>300102251202</t>
  </si>
  <si>
    <t>300102251203</t>
  </si>
  <si>
    <t>300102251204</t>
  </si>
  <si>
    <t>300102281201</t>
  </si>
  <si>
    <t>300102281202</t>
  </si>
  <si>
    <t>300102281203</t>
  </si>
  <si>
    <t>300102281204</t>
  </si>
  <si>
    <t>300102281205</t>
  </si>
  <si>
    <t>300102281206</t>
  </si>
  <si>
    <t>300102411201</t>
  </si>
  <si>
    <t>300102121201</t>
  </si>
  <si>
    <t>300102221201</t>
  </si>
  <si>
    <t>300102221202</t>
  </si>
  <si>
    <t>300102291201</t>
  </si>
  <si>
    <t>300102241201</t>
  </si>
  <si>
    <t>300102241202</t>
  </si>
  <si>
    <t>300102271201</t>
  </si>
  <si>
    <t>300102271202</t>
  </si>
  <si>
    <t>300102271203</t>
  </si>
  <si>
    <t>300102271204</t>
  </si>
  <si>
    <t>300102271205</t>
  </si>
  <si>
    <t>300102271206</t>
  </si>
  <si>
    <t>300102271207</t>
  </si>
  <si>
    <t>300102271208</t>
  </si>
  <si>
    <t>300102271209</t>
  </si>
  <si>
    <t>300102221505</t>
  </si>
  <si>
    <t>300102251509</t>
  </si>
  <si>
    <t>300102261505</t>
  </si>
  <si>
    <t>300102271301</t>
  </si>
  <si>
    <t>300102341301</t>
  </si>
  <si>
    <t>300102261301</t>
  </si>
  <si>
    <t>300102211301</t>
  </si>
  <si>
    <t>300102341302</t>
  </si>
  <si>
    <t>300102221301</t>
  </si>
  <si>
    <t>300102291301</t>
  </si>
  <si>
    <t>300102211302</t>
  </si>
  <si>
    <t>300102281301</t>
  </si>
  <si>
    <t>300102261302</t>
  </si>
  <si>
    <t>300102221302</t>
  </si>
  <si>
    <t>300102251301</t>
  </si>
  <si>
    <t>300102241301</t>
  </si>
  <si>
    <t>300102341303</t>
  </si>
  <si>
    <t>300102231301</t>
  </si>
  <si>
    <t>300102271302</t>
  </si>
  <si>
    <t>300102211307</t>
  </si>
  <si>
    <t>300102241305</t>
  </si>
  <si>
    <t>300102281303</t>
  </si>
  <si>
    <t>300102211701</t>
  </si>
  <si>
    <t>300102291726</t>
  </si>
  <si>
    <t>300102211702</t>
  </si>
  <si>
    <t>300102211703</t>
  </si>
  <si>
    <t>300102211704</t>
  </si>
  <si>
    <t>300102211705</t>
  </si>
  <si>
    <t>300102271721</t>
  </si>
  <si>
    <t>300102211706</t>
  </si>
  <si>
    <t>300102261712</t>
  </si>
  <si>
    <t>300102281723</t>
  </si>
  <si>
    <t>300102211707</t>
  </si>
  <si>
    <t>300102211708</t>
  </si>
  <si>
    <t>300102291727</t>
  </si>
  <si>
    <t>300102261713</t>
  </si>
  <si>
    <t>300102251710</t>
  </si>
  <si>
    <t>300102261714</t>
  </si>
  <si>
    <t>300102291728</t>
  </si>
  <si>
    <t>300102341729</t>
  </si>
  <si>
    <t>300102261715</t>
  </si>
  <si>
    <t>300102261716</t>
  </si>
  <si>
    <t>300102261717</t>
  </si>
  <si>
    <t>300102261718</t>
  </si>
  <si>
    <t>300102211709</t>
  </si>
  <si>
    <t>300102271722</t>
  </si>
  <si>
    <t>300102261719</t>
  </si>
  <si>
    <t>300102351730</t>
  </si>
  <si>
    <t>300102281724</t>
  </si>
  <si>
    <t>300102251711</t>
  </si>
  <si>
    <t>300102261720</t>
  </si>
  <si>
    <t>期刊中心</t>
  </si>
  <si>
    <t>现代工程
训练中心</t>
  </si>
  <si>
    <t>体育部(系)</t>
  </si>
  <si>
    <t>国际交通学院</t>
  </si>
  <si>
    <t>领军人才项目</t>
  </si>
  <si>
    <t>卓越青年培育项目</t>
  </si>
  <si>
    <t>卓越青年科研基金项目（Ⅰ类）</t>
  </si>
  <si>
    <t>青年人才项目</t>
  </si>
  <si>
    <t>学生创新实践能力提升计划项目</t>
  </si>
  <si>
    <t>李宇白</t>
  </si>
  <si>
    <t>李文阳</t>
  </si>
  <si>
    <t>占洁伟</t>
  </si>
  <si>
    <t>宋莎</t>
  </si>
  <si>
    <t>刘文韬</t>
  </si>
  <si>
    <t>任志明</t>
  </si>
  <si>
    <t>高美玲</t>
  </si>
  <si>
    <t>康孝森</t>
  </si>
  <si>
    <t>王晨</t>
  </si>
  <si>
    <t>舒宝</t>
  </si>
  <si>
    <t>徐世刚</t>
  </si>
  <si>
    <t>马铭</t>
  </si>
  <si>
    <t>马鹏辉</t>
  </si>
  <si>
    <t>谢丹妮</t>
  </si>
  <si>
    <t>胡波</t>
  </si>
  <si>
    <t>杜金花</t>
  </si>
  <si>
    <t>李立</t>
  </si>
  <si>
    <t>马宇骋</t>
  </si>
  <si>
    <t>陈适之</t>
  </si>
  <si>
    <t>赵彦虎</t>
  </si>
  <si>
    <t>钟京洋</t>
  </si>
  <si>
    <t>杨羽</t>
  </si>
  <si>
    <t>孙岩辉</t>
  </si>
  <si>
    <t>王瑞</t>
  </si>
  <si>
    <t>康凯</t>
  </si>
  <si>
    <t>谭静斌</t>
  </si>
  <si>
    <t>杨俊涛</t>
  </si>
  <si>
    <t>杨乐</t>
  </si>
  <si>
    <t>董晓</t>
  </si>
  <si>
    <t>段亚琼</t>
  </si>
  <si>
    <t>马轩</t>
  </si>
  <si>
    <t>李朝欣</t>
  </si>
  <si>
    <t>赵杰</t>
  </si>
  <si>
    <t>戴涛</t>
  </si>
  <si>
    <t>孙海燕</t>
  </si>
  <si>
    <t>王啸</t>
  </si>
  <si>
    <t>闫琴玲</t>
  </si>
  <si>
    <t>李玉超</t>
  </si>
  <si>
    <t>孙四娟</t>
  </si>
  <si>
    <t>马蕾</t>
  </si>
  <si>
    <t>刘妍</t>
  </si>
  <si>
    <t>王欢</t>
  </si>
  <si>
    <t>李琦</t>
  </si>
  <si>
    <t>杜丽君</t>
  </si>
  <si>
    <t>郑华宇</t>
  </si>
  <si>
    <t>王金雅</t>
  </si>
  <si>
    <t>刘敬一</t>
  </si>
  <si>
    <t>王泰琪</t>
  </si>
  <si>
    <t>刘瑞</t>
  </si>
  <si>
    <t>肖红亮</t>
  </si>
  <si>
    <t>刘钊</t>
  </si>
  <si>
    <t>付佩</t>
  </si>
  <si>
    <t>陈占明</t>
  </si>
  <si>
    <t>潘应久</t>
  </si>
  <si>
    <t>牛凤姣</t>
  </si>
  <si>
    <t>贾悦发</t>
  </si>
  <si>
    <t>孙钰琨</t>
  </si>
  <si>
    <t>张倩倩</t>
  </si>
  <si>
    <t>史文海</t>
  </si>
  <si>
    <t>安永凯</t>
  </si>
  <si>
    <t>王丰</t>
  </si>
  <si>
    <t>任柏铭</t>
  </si>
  <si>
    <t>陆彦玮</t>
  </si>
  <si>
    <t>何龙雪</t>
  </si>
  <si>
    <t>冯瑞</t>
  </si>
  <si>
    <t>刘明</t>
  </si>
  <si>
    <t>蒋渊德</t>
  </si>
  <si>
    <t>田豆</t>
  </si>
  <si>
    <t>王振</t>
  </si>
  <si>
    <t>孙士杰</t>
  </si>
  <si>
    <t>王斯琪</t>
  </si>
  <si>
    <t>王秋玲</t>
  </si>
  <si>
    <t>陈静</t>
  </si>
  <si>
    <t>董是</t>
  </si>
  <si>
    <t>高捷</t>
  </si>
  <si>
    <t>赵丹婷</t>
  </si>
  <si>
    <t>高亚楠</t>
  </si>
  <si>
    <t>左琛</t>
  </si>
  <si>
    <t>陈宝赟</t>
  </si>
  <si>
    <t>杜静国</t>
  </si>
  <si>
    <t>汪洋</t>
  </si>
  <si>
    <t>周建美</t>
  </si>
  <si>
    <t>段兰</t>
  </si>
  <si>
    <t>闫标</t>
  </si>
  <si>
    <t>刘状壮</t>
  </si>
  <si>
    <t>任锐</t>
  </si>
  <si>
    <t>耿麒</t>
  </si>
  <si>
    <t>汪学斌</t>
  </si>
  <si>
    <t>何皎洁</t>
  </si>
  <si>
    <t>马西娜</t>
  </si>
  <si>
    <t>朱国华</t>
  </si>
  <si>
    <t>解少博</t>
  </si>
  <si>
    <t>刘鹏</t>
  </si>
  <si>
    <t>周伟</t>
  </si>
  <si>
    <t>赵联党</t>
  </si>
  <si>
    <t>王周锋</t>
  </si>
  <si>
    <t>秦雯</t>
  </si>
  <si>
    <t>张翼飞</t>
  </si>
  <si>
    <t>王润民</t>
  </si>
  <si>
    <t>温汉捷</t>
  </si>
  <si>
    <t>李旭</t>
  </si>
  <si>
    <t>张久鹏</t>
  </si>
  <si>
    <t>马建</t>
  </si>
  <si>
    <t>丁飞</t>
  </si>
  <si>
    <t>包卫星</t>
  </si>
  <si>
    <t>程海鹰</t>
  </si>
  <si>
    <t>段宗涛</t>
  </si>
  <si>
    <t>邹小伟</t>
  </si>
  <si>
    <t>吴昌志</t>
  </si>
  <si>
    <t>韩振强</t>
  </si>
  <si>
    <t>邢国华</t>
  </si>
  <si>
    <t>晁敏</t>
  </si>
  <si>
    <t>白林</t>
  </si>
  <si>
    <t>李杰</t>
  </si>
  <si>
    <t>惠冰</t>
  </si>
  <si>
    <t>王志超</t>
  </si>
  <si>
    <t>郑小博</t>
  </si>
  <si>
    <t>高启栋</t>
  </si>
  <si>
    <t>秦朝刚</t>
  </si>
  <si>
    <t>张常光</t>
  </si>
  <si>
    <t>何浩楠</t>
  </si>
  <si>
    <t>杨阳</t>
  </si>
  <si>
    <t>王姝</t>
  </si>
  <si>
    <t>吕璞</t>
  </si>
  <si>
    <t>杜玮</t>
  </si>
  <si>
    <t>席江波</t>
  </si>
  <si>
    <t>任娟</t>
  </si>
  <si>
    <t>何俊</t>
  </si>
  <si>
    <t>朱家伟</t>
  </si>
  <si>
    <t>李晓玲</t>
  </si>
  <si>
    <t>李昂</t>
  </si>
  <si>
    <t>朱谭谭</t>
  </si>
  <si>
    <t>徐龙飞</t>
  </si>
  <si>
    <t>拓宏亮</t>
  </si>
  <si>
    <t>高普阳</t>
  </si>
  <si>
    <t>王英辉</t>
  </si>
  <si>
    <t>周海</t>
  </si>
  <si>
    <t>李尧</t>
  </si>
  <si>
    <t>李程</t>
  </si>
  <si>
    <t>张晗</t>
  </si>
  <si>
    <t>左浩</t>
  </si>
  <si>
    <t>衡子灵</t>
  </si>
  <si>
    <t>王学智</t>
  </si>
  <si>
    <t>郑佳红</t>
  </si>
  <si>
    <t>俞鹏飞</t>
  </si>
  <si>
    <t>刘鑫</t>
  </si>
  <si>
    <t>鲁宝亮</t>
  </si>
  <si>
    <t>李宇</t>
  </si>
  <si>
    <t>赵建林</t>
  </si>
  <si>
    <t>房建武</t>
  </si>
  <si>
    <t>魏堃</t>
  </si>
  <si>
    <t>高广中</t>
  </si>
  <si>
    <t>丁凯</t>
  </si>
  <si>
    <t>袁春燕</t>
  </si>
  <si>
    <t>王畅</t>
  </si>
  <si>
    <t>韩毅</t>
  </si>
  <si>
    <t>魏文辉</t>
  </si>
  <si>
    <t>郑涵</t>
  </si>
  <si>
    <t>吕向菲</t>
  </si>
  <si>
    <t>杨澜</t>
  </si>
  <si>
    <t>侯俊</t>
  </si>
  <si>
    <t>刘立东</t>
  </si>
  <si>
    <t>任帅</t>
  </si>
  <si>
    <t>马书红</t>
  </si>
  <si>
    <t>王宁</t>
  </si>
  <si>
    <t>胡卉</t>
  </si>
  <si>
    <t>刘源</t>
  </si>
  <si>
    <t>李佐臣</t>
  </si>
  <si>
    <t>刘艳荣</t>
  </si>
  <si>
    <t>赵少伟</t>
  </si>
  <si>
    <t>孟振江</t>
  </si>
  <si>
    <t>丁明涛</t>
  </si>
  <si>
    <t>吴明</t>
  </si>
  <si>
    <t>朱伟庆</t>
  </si>
  <si>
    <t>徐信芯</t>
  </si>
  <si>
    <t>明洋</t>
  </si>
  <si>
    <t>王萍</t>
  </si>
  <si>
    <t>贾夏</t>
  </si>
  <si>
    <t>李振洪</t>
  </si>
  <si>
    <t>李宗志</t>
  </si>
  <si>
    <t>杨旭</t>
  </si>
  <si>
    <t>罗彦斌</t>
  </si>
  <si>
    <t>FwaTien
Fang</t>
  </si>
  <si>
    <t>王春生</t>
  </si>
  <si>
    <t>王震洪</t>
  </si>
  <si>
    <t>全成</t>
  </si>
  <si>
    <t>赵志琦</t>
  </si>
  <si>
    <t>SatishVenkataSivaUkkusuri</t>
  </si>
  <si>
    <t>程宏飞</t>
  </si>
  <si>
    <t>牛艳辉</t>
  </si>
  <si>
    <t>王其召</t>
  </si>
  <si>
    <t>郭慧婷</t>
  </si>
  <si>
    <t>王佳</t>
  </si>
  <si>
    <t>袁荔</t>
  </si>
  <si>
    <t>李晓平</t>
  </si>
  <si>
    <t>包涵川</t>
  </si>
  <si>
    <t>李德鸿</t>
  </si>
  <si>
    <t>李炎炎</t>
  </si>
  <si>
    <t>李博阳</t>
  </si>
  <si>
    <t>高赢</t>
  </si>
  <si>
    <t>张晋宏</t>
  </si>
  <si>
    <t>郝苏君</t>
  </si>
  <si>
    <t>韩雪</t>
  </si>
  <si>
    <t>姚振兴</t>
  </si>
  <si>
    <t>杨海挺</t>
  </si>
  <si>
    <t>王帅</t>
  </si>
  <si>
    <t>张奇莹</t>
  </si>
  <si>
    <t>郭福成</t>
  </si>
  <si>
    <t>刘涛</t>
  </si>
  <si>
    <t>傅豪</t>
  </si>
  <si>
    <t>董仕豪</t>
  </si>
  <si>
    <t>赵帮胜</t>
  </si>
  <si>
    <t>宋超杰</t>
  </si>
  <si>
    <t>郭剑</t>
  </si>
  <si>
    <t>高芳芳</t>
  </si>
  <si>
    <t>王小庆</t>
  </si>
  <si>
    <t>常宏涛</t>
  </si>
  <si>
    <t>郑丹</t>
  </si>
  <si>
    <t>谢威</t>
  </si>
  <si>
    <t>杨双阁</t>
  </si>
  <si>
    <t>罗新刚</t>
  </si>
  <si>
    <t>张林江</t>
  </si>
  <si>
    <t>贾智杰</t>
  </si>
  <si>
    <t>常江</t>
  </si>
  <si>
    <t>张义蜜</t>
  </si>
  <si>
    <t>白正伟</t>
  </si>
  <si>
    <t>孙立鹏</t>
  </si>
  <si>
    <t>高作宇</t>
  </si>
  <si>
    <t>刘伽</t>
  </si>
  <si>
    <t>周煜杰</t>
  </si>
  <si>
    <t>任翔</t>
  </si>
  <si>
    <t>姚泽琛</t>
  </si>
  <si>
    <t>宋宇飞</t>
  </si>
  <si>
    <t>刘徐</t>
  </si>
  <si>
    <t>倪凤英</t>
  </si>
  <si>
    <t>李宏伟</t>
  </si>
  <si>
    <t>潘迎</t>
  </si>
  <si>
    <t>孟庆鹏</t>
  </si>
  <si>
    <t>王妍</t>
  </si>
  <si>
    <t>李文</t>
  </si>
  <si>
    <t>王东</t>
  </si>
  <si>
    <t>屈颖</t>
  </si>
  <si>
    <t>宁育国</t>
  </si>
  <si>
    <t>栾义峰</t>
  </si>
  <si>
    <t>姚以亮</t>
  </si>
  <si>
    <t>蒋晓蓓</t>
  </si>
  <si>
    <t>贺雨田</t>
  </si>
  <si>
    <t>陈国超</t>
  </si>
  <si>
    <t>王雪</t>
  </si>
  <si>
    <t>于华洋</t>
  </si>
  <si>
    <t>200064</t>
  </si>
  <si>
    <t>140119</t>
  </si>
  <si>
    <t>190165</t>
  </si>
  <si>
    <t>200093</t>
  </si>
  <si>
    <t>190149</t>
  </si>
  <si>
    <t>200006</t>
  </si>
  <si>
    <t>200020</t>
  </si>
  <si>
    <t>200008</t>
  </si>
  <si>
    <t>120091</t>
  </si>
  <si>
    <t>200094</t>
  </si>
  <si>
    <t>200106</t>
  </si>
  <si>
    <t>190166</t>
  </si>
  <si>
    <t>200004</t>
  </si>
  <si>
    <t>200021</t>
  </si>
  <si>
    <t>200065</t>
  </si>
  <si>
    <t>110115</t>
  </si>
  <si>
    <t>140133</t>
  </si>
  <si>
    <t>170137</t>
  </si>
  <si>
    <t>180134</t>
  </si>
  <si>
    <t>200003</t>
  </si>
  <si>
    <t>190159</t>
  </si>
  <si>
    <t>190168</t>
  </si>
  <si>
    <t>200102</t>
  </si>
  <si>
    <t>200018</t>
  </si>
  <si>
    <t>190140</t>
  </si>
  <si>
    <t>200002</t>
  </si>
  <si>
    <t>200015</t>
  </si>
  <si>
    <t>200034</t>
  </si>
  <si>
    <t>190170</t>
  </si>
  <si>
    <t>200016</t>
  </si>
  <si>
    <t>110100</t>
  </si>
  <si>
    <t>200082</t>
  </si>
  <si>
    <t>120103</t>
  </si>
  <si>
    <t>200055</t>
  </si>
  <si>
    <t>190040</t>
  </si>
  <si>
    <t>190142</t>
  </si>
  <si>
    <t>130059</t>
  </si>
  <si>
    <t>200010</t>
  </si>
  <si>
    <t>200014</t>
  </si>
  <si>
    <t>120017</t>
  </si>
  <si>
    <t>200037</t>
  </si>
  <si>
    <t>200007</t>
  </si>
  <si>
    <t>190160</t>
  </si>
  <si>
    <t>130019</t>
  </si>
  <si>
    <t>130090</t>
  </si>
  <si>
    <t>200083</t>
  </si>
  <si>
    <t>200052</t>
  </si>
  <si>
    <t>200056</t>
  </si>
  <si>
    <t>200059</t>
  </si>
  <si>
    <t>170058</t>
  </si>
  <si>
    <t>200099</t>
  </si>
  <si>
    <t>200057</t>
  </si>
  <si>
    <t>190169</t>
  </si>
  <si>
    <t>200067</t>
  </si>
  <si>
    <t>200051</t>
  </si>
  <si>
    <t>130095</t>
  </si>
  <si>
    <t>200019</t>
  </si>
  <si>
    <t>190161</t>
  </si>
  <si>
    <t>200045</t>
  </si>
  <si>
    <t>200066</t>
  </si>
  <si>
    <t>200013</t>
  </si>
  <si>
    <t>200044</t>
  </si>
  <si>
    <t>190029</t>
  </si>
  <si>
    <t>200091</t>
  </si>
  <si>
    <t>190164</t>
  </si>
  <si>
    <t>190141</t>
  </si>
  <si>
    <t>200042</t>
  </si>
  <si>
    <t>200075</t>
  </si>
  <si>
    <t>200071</t>
  </si>
  <si>
    <t>190090</t>
  </si>
  <si>
    <t>190171</t>
  </si>
  <si>
    <t>200079</t>
  </si>
  <si>
    <t>200049</t>
  </si>
  <si>
    <t>200043</t>
  </si>
  <si>
    <t>200095</t>
  </si>
  <si>
    <t>190172</t>
  </si>
  <si>
    <t>150146</t>
  </si>
  <si>
    <t>110131</t>
  </si>
  <si>
    <t>200053</t>
  </si>
  <si>
    <t>190156</t>
  </si>
  <si>
    <t>190167</t>
  </si>
  <si>
    <t>200017</t>
  </si>
  <si>
    <t>200054</t>
  </si>
  <si>
    <t>200096</t>
  </si>
  <si>
    <t>190060</t>
  </si>
  <si>
    <t>200090</t>
  </si>
  <si>
    <t>200097</t>
  </si>
  <si>
    <t>140104</t>
  </si>
  <si>
    <t>130004</t>
  </si>
  <si>
    <t>160147</t>
  </si>
  <si>
    <t>140149</t>
  </si>
  <si>
    <t>170029</t>
  </si>
  <si>
    <t>150107</t>
  </si>
  <si>
    <t>170043</t>
  </si>
  <si>
    <t>170098</t>
  </si>
  <si>
    <t>150014</t>
  </si>
  <si>
    <t>120035</t>
  </si>
  <si>
    <t>120009</t>
  </si>
  <si>
    <t>160070</t>
  </si>
  <si>
    <t>110028</t>
  </si>
  <si>
    <t>110063</t>
  </si>
  <si>
    <t>130106</t>
  </si>
  <si>
    <t>140115</t>
  </si>
  <si>
    <t>150070</t>
  </si>
  <si>
    <t>130075</t>
  </si>
  <si>
    <t>120077</t>
  </si>
  <si>
    <t>200130</t>
  </si>
  <si>
    <t>003086</t>
  </si>
  <si>
    <t>190021</t>
  </si>
  <si>
    <t>190089</t>
  </si>
  <si>
    <t>006732</t>
  </si>
  <si>
    <t>003321</t>
  </si>
  <si>
    <t>006972</t>
  </si>
  <si>
    <t>004823</t>
  </si>
  <si>
    <t>200125</t>
  </si>
  <si>
    <t>200063</t>
  </si>
  <si>
    <t>200127</t>
  </si>
  <si>
    <t>006925</t>
  </si>
  <si>
    <t>190011</t>
  </si>
  <si>
    <t>190115</t>
  </si>
  <si>
    <t>190020</t>
  </si>
  <si>
    <t>100084</t>
  </si>
  <si>
    <t>190145</t>
  </si>
  <si>
    <t>180154</t>
  </si>
  <si>
    <t>006985</t>
  </si>
  <si>
    <t>100052</t>
  </si>
  <si>
    <t>180099</t>
  </si>
  <si>
    <t>200039</t>
  </si>
  <si>
    <t>200086</t>
  </si>
  <si>
    <t>200103</t>
  </si>
  <si>
    <t>200108</t>
  </si>
  <si>
    <t>200092</t>
  </si>
  <si>
    <t>200074</t>
  </si>
  <si>
    <t>200050</t>
  </si>
  <si>
    <t>150105</t>
  </si>
  <si>
    <t>100040</t>
  </si>
  <si>
    <t>006757</t>
  </si>
  <si>
    <t>006379</t>
  </si>
  <si>
    <t>150005</t>
  </si>
  <si>
    <t>005826</t>
  </si>
  <si>
    <t>006411</t>
  </si>
  <si>
    <t>006158</t>
  </si>
  <si>
    <t>006168</t>
  </si>
  <si>
    <t>006414</t>
  </si>
  <si>
    <t>007320</t>
  </si>
  <si>
    <t>006899</t>
  </si>
  <si>
    <t>006634</t>
  </si>
  <si>
    <t>006322</t>
  </si>
  <si>
    <t>006393</t>
  </si>
  <si>
    <t>006877</t>
  </si>
  <si>
    <t>110041</t>
  </si>
  <si>
    <t>女</t>
  </si>
  <si>
    <t>硕士</t>
  </si>
  <si>
    <t>无</t>
  </si>
  <si>
    <t>院（系）级</t>
  </si>
  <si>
    <r>
      <t>期刊论文（</t>
    </r>
    <r>
      <rPr>
        <b/>
        <sz val="18"/>
        <rFont val="微软雅黑"/>
        <family val="3"/>
        <charset val="134"/>
      </rPr>
      <t>仅统计项目负责人为第一作者或通讯作者</t>
    </r>
    <r>
      <rPr>
        <b/>
        <sz val="18"/>
        <rFont val="宋"/>
        <family val="3"/>
        <charset val="134"/>
      </rPr>
      <t>）</t>
    </r>
    <phoneticPr fontId="24" type="noConversion"/>
  </si>
  <si>
    <t>项目负责人发明人排序</t>
    <phoneticPr fontId="24" type="noConversion"/>
  </si>
  <si>
    <t>项目负责人作者排序</t>
    <phoneticPr fontId="24" type="noConversion"/>
  </si>
  <si>
    <r>
      <t>*</t>
    </r>
    <r>
      <rPr>
        <b/>
        <sz val="12"/>
        <color theme="1"/>
        <rFont val="宋体"/>
        <family val="3"/>
        <charset val="134"/>
      </rPr>
      <t>项目摘要（</t>
    </r>
    <r>
      <rPr>
        <b/>
        <sz val="12"/>
        <color theme="1"/>
        <rFont val="Times New Roman"/>
        <family val="1"/>
      </rPr>
      <t>500</t>
    </r>
    <r>
      <rPr>
        <b/>
        <sz val="12"/>
        <color theme="1"/>
        <rFont val="宋体"/>
        <family val="1"/>
        <charset val="134"/>
      </rPr>
      <t>字符</t>
    </r>
    <r>
      <rPr>
        <b/>
        <sz val="12"/>
        <color theme="1"/>
        <rFont val="宋体"/>
        <family val="3"/>
        <charset val="134"/>
      </rPr>
      <t>以内）</t>
    </r>
    <phoneticPr fontId="24" type="noConversion"/>
  </si>
  <si>
    <t>论文类别（中文/英文）</t>
    <phoneticPr fontId="24" type="noConversion"/>
  </si>
  <si>
    <t>多场耦合工况下混凝土损伤机理研究</t>
  </si>
  <si>
    <t>复杂地质模型广域电磁法反演</t>
  </si>
  <si>
    <t>干湿-冻融耦合作用充填节理动力特性研究</t>
  </si>
  <si>
    <t>重型载货汽车长下坡制动主动控制系统研究</t>
  </si>
  <si>
    <t>中天山新元古代岩浆作用及全球构造意义</t>
  </si>
  <si>
    <t>多孔沥青路面性能与功能全寿命周期</t>
  </si>
  <si>
    <t>交通运输多源碳排放测算与碳达峰预测研究</t>
  </si>
  <si>
    <t>隧道扩挖施工安全控制</t>
  </si>
  <si>
    <t xml:space="preserve"> 装备电动化在途能源补给</t>
  </si>
  <si>
    <t>山东碳酸岩稀土矿</t>
  </si>
  <si>
    <t>黄土增减湿循环下管片力学行为与病害研究</t>
  </si>
  <si>
    <t>5G车辆网下数据可靠性研究</t>
  </si>
  <si>
    <t>地学知识约束及异质特征融合的黄土滑坡识别</t>
  </si>
  <si>
    <t>多层冷弯型钢框墙复合结构的抗侧力性能研究</t>
  </si>
  <si>
    <t>自动驾驶专用道关键技术研究</t>
  </si>
  <si>
    <t>车辆检测跟踪关键技术</t>
  </si>
  <si>
    <t>川藏铁路广域地质灾害智能探测</t>
  </si>
  <si>
    <t>公路智能选线空间关系与案例推理</t>
  </si>
  <si>
    <t>隧道群驾驶人认知机理及智能决策技术</t>
  </si>
  <si>
    <t>GFRP-钢复合筋混凝土梁受弯性能研究</t>
  </si>
  <si>
    <t>黄土隧道支护结构新体系稳定性分析与控制</t>
  </si>
  <si>
    <t>未来交通系统韧性研究</t>
  </si>
  <si>
    <t>钻孔爆破中起爆方式的影响作用规律</t>
  </si>
  <si>
    <t>宣龙式铁矿成因机制</t>
  </si>
  <si>
    <t>道面沥青混合料施工特性及力学行为</t>
  </si>
  <si>
    <t>航空差动齿轮传动系统数模协同诊断研究</t>
  </si>
  <si>
    <t>挡墙典型位移模式下非饱和黄土压力试验研究</t>
  </si>
  <si>
    <t>层状硬岩地下工程灾变预测与评估</t>
  </si>
  <si>
    <t>颗粒形态演变对粒料回弹模量影响规律研究</t>
  </si>
  <si>
    <t>超大跨悬索桥地震荷载组合分项系数研究</t>
  </si>
  <si>
    <t>路面车辙积水动态表征与行车安全评价</t>
  </si>
  <si>
    <t>干湿循环作用下纤维加筋膨胀土的抗裂性能</t>
  </si>
  <si>
    <t>新型纳米结构调控</t>
  </si>
  <si>
    <t>强震下高强钢框架结构延性断裂机理研究</t>
  </si>
  <si>
    <t>UHPC-RAC预制柱协同工作及抗震设计</t>
  </si>
  <si>
    <t>商用车辆发动机低碳互补燃烧关键技术研究</t>
  </si>
  <si>
    <t>南蒙古石炭纪火山碎屑岩年代学研究</t>
  </si>
  <si>
    <t>液态金属电液驱动</t>
  </si>
  <si>
    <t>薄壁结构微裂纹损伤超声导波识别研究</t>
  </si>
  <si>
    <t>代数和数论在经典编码和量子码中的应用</t>
  </si>
  <si>
    <t>泡沫温再生融合机理与性能研究</t>
  </si>
  <si>
    <t>黄土高原淤地坝梯田遥感监测</t>
  </si>
  <si>
    <t>网约车与公共交通协同运行调控方法研究</t>
  </si>
  <si>
    <t>黄河流域地面沉降时空分布与机理研究</t>
  </si>
  <si>
    <t>钢-MPC叠合板组合梁</t>
  </si>
  <si>
    <t>独居石裂变径迹蚀刻实验及U含量测试方法</t>
  </si>
  <si>
    <t>互层岩体非协调变形及破裂</t>
  </si>
  <si>
    <t>复杂下垫面蒸散发动力学机制研究</t>
  </si>
  <si>
    <t>蒙中新近纪植物化石宝库形成机制</t>
  </si>
  <si>
    <t>青藏高原冰冻圈灾害监测技术研究</t>
  </si>
  <si>
    <t>盆地热构造综合研究</t>
  </si>
  <si>
    <t>长安大学扶贫编年史</t>
  </si>
  <si>
    <t>商南数字乡村试点项目</t>
  </si>
  <si>
    <t>陕西省碳捕集经济性评估</t>
  </si>
  <si>
    <t>新时代陕西省乡村产业振兴发展研究</t>
  </si>
  <si>
    <t>泥石流冲击公路路基</t>
  </si>
  <si>
    <t>多模态异质人脸识别问题研究</t>
  </si>
  <si>
    <t>连续出口引导设施优化设计</t>
  </si>
  <si>
    <t>泥浆泵剩余使用寿命预测</t>
  </si>
  <si>
    <t>碳化钒对尿素电氧化Ni基催化剂的调控机制</t>
  </si>
  <si>
    <t>基于多参数校验的旱区湖泊演变耦合模拟研究</t>
  </si>
  <si>
    <t>复合翼无人机总体多学科优化设计方法研究</t>
  </si>
  <si>
    <t>含损复材疲劳本构及原位表征方法研究</t>
  </si>
  <si>
    <t>考虑热耦合的燃料电池动力系统能量管理策略</t>
  </si>
  <si>
    <t>时间域航空电磁三维自适应反演</t>
  </si>
  <si>
    <t>石墨烯增强梯度梁结构力学性能预示方法研究</t>
  </si>
  <si>
    <t>燃料电池膜电极界面传质调控及故障预测</t>
  </si>
  <si>
    <t>电动汽车充放电“双碳”实现机理研究</t>
  </si>
  <si>
    <t>多智能体微电网设计方法研究</t>
  </si>
  <si>
    <t>面向流动势场构筑的高速轴承润滑增效研究</t>
  </si>
  <si>
    <t>异质环境中非局部扩散方程的过渡波</t>
  </si>
  <si>
    <t>多种群竞争合作扩散系统的时空传播研究</t>
  </si>
  <si>
    <t>多阶面波成像串扰问题及其解决方法</t>
  </si>
  <si>
    <t>区域化可交易通行权策略优化及评价</t>
  </si>
  <si>
    <t>焊钉连接件应力-应变本构及断裂准则研究</t>
  </si>
  <si>
    <t>EGR对双燃料发动机颗粒理化特性影响研究</t>
  </si>
  <si>
    <t>非常态条件下城轨短时客流预测研究</t>
  </si>
  <si>
    <t>Gofar转换断层带体波Q值结构研究</t>
  </si>
  <si>
    <t>复杂观察性数据的贝叶斯因果推断方法研究</t>
  </si>
  <si>
    <t>组合梁温度作用地域差异与计算方法研究</t>
  </si>
  <si>
    <t>钒钛镍合金的液态热物性及结构研究</t>
  </si>
  <si>
    <t>水轮发电机组过渡过程水机电耦合机制研究</t>
  </si>
  <si>
    <t>准确测定地质样品中Li、Mg同位素组成</t>
  </si>
  <si>
    <t>易死锁制造装配系统的优化调度方法研究</t>
  </si>
  <si>
    <t>竖向地震动衰减关系研究</t>
  </si>
  <si>
    <t>硝态氮氨化与厌氧氨氧化耦合脱氮机制研究</t>
  </si>
  <si>
    <t>“一带一路”沿线国家低碳交通实现路径研究</t>
  </si>
  <si>
    <t>考虑电网约束的无人驾驶车辆共享系统优化</t>
  </si>
  <si>
    <t>共驾模式下意图理解与混合智能控制研究</t>
  </si>
  <si>
    <t>高速铁路可达性空间效应研究</t>
  </si>
  <si>
    <t>北天山四棵树岩体成因及对基底属性的约束</t>
  </si>
  <si>
    <t>高速铁路冰雪积聚与飞溅问题机理研究</t>
  </si>
  <si>
    <t>混合料中沥青老化程度原位判别研究</t>
  </si>
  <si>
    <t>基于粒子法的高压水射流冲击混凝土问题研究</t>
  </si>
  <si>
    <t>城轨列车开行方案智能关键技术</t>
  </si>
  <si>
    <t>激光冲击处理耐候钢锈层稳定机理研究</t>
  </si>
  <si>
    <t>沥青混合料压实的细观机理研究</t>
  </si>
  <si>
    <t>沥青路面热风微波复合加热机理</t>
  </si>
  <si>
    <t>冻土复合路基传热机理与性能优化研究</t>
  </si>
  <si>
    <t>非牛顿-牛顿两相流问题的数值模拟研究</t>
  </si>
  <si>
    <t>部分抗剪连接组合梁负弯区受力性能影响研究</t>
  </si>
  <si>
    <t>高温后BFRC动态力学性能及损伤演化</t>
  </si>
  <si>
    <t>重大疫情个体追踪、溯源与交通管控方法</t>
  </si>
  <si>
    <t>高强金属棒料电磁辅助高速精密剪切断裂机理</t>
  </si>
  <si>
    <t>高强钢高温后力学性能与本构理论研究</t>
  </si>
  <si>
    <t>轻质材料车身结构碰撞吸能机制及设计方法</t>
  </si>
  <si>
    <t>电晕稳定开关绝缘恢复问题研究</t>
  </si>
  <si>
    <t>基于复杂网络的渭河流域乡村聚落韧性机理</t>
  </si>
  <si>
    <t>应用分布式农业水文模型评估喷灌的适用性</t>
  </si>
  <si>
    <t>水中酚类有机污染物的高级氧化降解机制</t>
  </si>
  <si>
    <t>增材制造复材的损伤机理与数据驱动优化设计</t>
  </si>
  <si>
    <t>湟水流域氮的污染风险评估及防治体系研究</t>
  </si>
  <si>
    <t>自动驾驶合乘出租车系统移动链调度与仿真</t>
  </si>
  <si>
    <t>基于检测工况的电池健康状态快速诊断</t>
  </si>
  <si>
    <t>城市轨道交通客流与土地利用时空协同研究</t>
  </si>
  <si>
    <t>OWHTO固定系统定制化设计研究</t>
  </si>
  <si>
    <t>超细纳米添加剂强化重力流超滤性能的研究</t>
  </si>
  <si>
    <t>变化环境下基于非平稳性动态特征的水文模型</t>
  </si>
  <si>
    <t>毛乌素沙地冻融过程沙柳耗水特性研究</t>
  </si>
  <si>
    <t>关中盆地高时空分辨率PM2.5跃移研究</t>
  </si>
  <si>
    <t>入口匝道上游动态可变限速管控策略</t>
  </si>
  <si>
    <t>土质弃渣场滑坡-泥流形成机理研究</t>
  </si>
  <si>
    <t>基于机器视觉的城市交通参数实时感知技术</t>
  </si>
  <si>
    <t>Quantale与量化Domain理论</t>
  </si>
  <si>
    <t>生物柴油混合燃料闪沸雾化机理研究</t>
  </si>
  <si>
    <t>薄壁零件铣削颤振预测与监测研究</t>
  </si>
  <si>
    <t>车网互动背景下电动汽车购买决策机理研究</t>
  </si>
  <si>
    <t>驾驶员应急操纵对载重车辆侧翻的影响</t>
  </si>
  <si>
    <t>冷弯型钢管柱蒙皮钢板剪力墙抗震性能研究</t>
  </si>
  <si>
    <t>理论研究•OH与平行三链DNA反应机理</t>
  </si>
  <si>
    <t>弯道行车安全优化方法</t>
  </si>
  <si>
    <t>变质层-杂质耦合的齿轮接触疲劳寿命评估</t>
  </si>
  <si>
    <t>人机协同稳定性控制策略研究</t>
  </si>
  <si>
    <t>分数阶扩散方程的系数反问题研究</t>
  </si>
  <si>
    <t>垃圾与煤富氧共燃含氯污染物生成机制研究</t>
  </si>
  <si>
    <t>基于多源交通数据的无人车协同感知</t>
  </si>
  <si>
    <t>低压力下液滴撞击坑坍缩的动力学更替机理</t>
  </si>
  <si>
    <t>复合陶瓷中层间异质结声子振动影响机理</t>
  </si>
  <si>
    <t>复杂非线性系统的振动抑制行为研究</t>
  </si>
  <si>
    <t>基于超声检测的圆柱滚子轴承运行状态评估</t>
  </si>
  <si>
    <t>大跨径桥梁阵风系数研究及可靠度分析</t>
  </si>
  <si>
    <t>非均匀恒化器中微生物絮凝的动力学分析</t>
  </si>
  <si>
    <t>客运车辆关键性能虚拟测试</t>
  </si>
  <si>
    <t>多源数据驱动优化设计方法及其应用研究</t>
  </si>
  <si>
    <t>高强铝合金筋预应力混凝土梁桥力学性能研究</t>
  </si>
  <si>
    <t>不可压缩流体力学方程组的适定性研究</t>
  </si>
  <si>
    <t>实时GNSS滑坡监测高可靠算法研究</t>
  </si>
  <si>
    <t>大规模光伏电解制氢系统耦合技术研究</t>
  </si>
  <si>
    <t>斜齿轮传动系统修形稳健设计及其稳健性评估</t>
  </si>
  <si>
    <t>陕北丹霞地貌空间分异特征研究</t>
  </si>
  <si>
    <t>数据驱动的汽车可靠性评估及运营决策技术</t>
  </si>
  <si>
    <t>车辆动载作用下道路长期沉降人工智能预测</t>
  </si>
  <si>
    <t>沥青路面粗集料形态表征方法与指标体系研究</t>
  </si>
  <si>
    <t>高强钢筋轻骨料混凝土梁受力性能与设计方法</t>
  </si>
  <si>
    <t>古滑坡的自动探测与监测</t>
  </si>
  <si>
    <t>工程风险监测与防控技术</t>
  </si>
  <si>
    <t>环状含氧燃料喷雾、燃烧与排放特性研究</t>
  </si>
  <si>
    <t>高效能光伏路面能源应用体系及技术研究</t>
  </si>
  <si>
    <t>万向铰异形斜拉桥施工控制关键技术研究</t>
  </si>
  <si>
    <t>浅埋黄土隧道上覆土体位移与支护力学特性</t>
  </si>
  <si>
    <t>智能网联汽车运行风险语音语义告警策略研究</t>
  </si>
  <si>
    <t>煤制润滑油性能劣化机理研究</t>
  </si>
  <si>
    <t>电动汽车故障诊断与检测技术研究</t>
  </si>
  <si>
    <t>钻机耦合振动机理与减振技术研究</t>
  </si>
  <si>
    <t>公路建设项目碳排放核算体系研究</t>
  </si>
  <si>
    <t>基础设施数字孪生引擎架构设计与中台构建</t>
  </si>
  <si>
    <t>面向智能车路系统的场景测试技术研究</t>
  </si>
  <si>
    <t>换道场景下的智能车辆运动规划方法研究</t>
  </si>
  <si>
    <t>地学大数据共享平台的构建与研发</t>
  </si>
  <si>
    <t>黄河生态地质环境保护与地质灾害风险防控</t>
  </si>
  <si>
    <t>沙地光能提水生态修复系统示范站建设</t>
  </si>
  <si>
    <t>基于遥感的耕地固碳潜力评价体系研究</t>
  </si>
  <si>
    <t>地表植被与地下水互馈机制研究</t>
  </si>
  <si>
    <t>FRP筋混凝土梁柱节点的抗震性能研究</t>
  </si>
  <si>
    <t>高速公路智能信息处理技术研究与应用</t>
  </si>
  <si>
    <t>新能源矿产成矿作用与高效利用</t>
  </si>
  <si>
    <t>车辆荷载作用下多年冻土路基稳定性分析</t>
  </si>
  <si>
    <t>桥梁用纤维增强复合材料型材长期性能研究</t>
  </si>
  <si>
    <t>桥梁抗爆及防灾减灾</t>
  </si>
  <si>
    <t>聚氨酯改性沥青的制备、改性机理与性能研究</t>
  </si>
  <si>
    <t>软岩隧道锁脚锚索支护效应计算研究</t>
  </si>
  <si>
    <t>随机车载下桥梁缆索腐蚀疲劳劣化评估</t>
  </si>
  <si>
    <t>建筑垃圾路堤状态演化及长期变形规律研究</t>
  </si>
  <si>
    <t>山岭重丘区抗裂型路面结构设计研究</t>
  </si>
  <si>
    <t>钢渣和RAP协同利用研究</t>
  </si>
  <si>
    <t>众源数据驱动下路基沉降预测研究</t>
  </si>
  <si>
    <t>沥青混合料骨架主力链性能及演化机制</t>
  </si>
  <si>
    <t>双层连铺水稳基层微细观机理及力学特性</t>
  </si>
  <si>
    <t>垃圾飞灰-沥青界面交互与重金属溶渗机理</t>
  </si>
  <si>
    <t>橡胶沥青松弛特性及热-流变耦合模拟</t>
  </si>
  <si>
    <t>强震下高铁矮塔斜拉桥损伤机理及控制策略</t>
  </si>
  <si>
    <t>跨海桥梁动力响应及失效机理分析</t>
  </si>
  <si>
    <t>UHPC加固的收缩与界面II型疲劳机理</t>
  </si>
  <si>
    <t>运营期悬索桥纵向服役性能评估及减振优化</t>
  </si>
  <si>
    <t>仿真数据驱动的软弱围岩隧道变形预测研究</t>
  </si>
  <si>
    <t>裂隙型隧道块体切割建模及渗流模拟</t>
  </si>
  <si>
    <t>整体式桥台后填土的循环力学行为</t>
  </si>
  <si>
    <t>脆性吸能桥梁防撞结构机理及应用研究</t>
  </si>
  <si>
    <t>PBL加劲型钢-混凝土组合结构稳定研究</t>
  </si>
  <si>
    <t>电动汽车行驶安全性分析及决策控制研究</t>
  </si>
  <si>
    <t>出租车驾驶员风险驾驶行为差异化培训</t>
  </si>
  <si>
    <t>时间压力驾驶情境下风险行为干预方法研究</t>
  </si>
  <si>
    <t>危货运输事故致因辨识及传播研究</t>
  </si>
  <si>
    <t>跟车驾驶使用手机风险机理与告警策略</t>
  </si>
  <si>
    <t>生物柴油颗粒物氧化特性与多参数相关性</t>
  </si>
  <si>
    <t>车用环状含氧生物燃料研究</t>
  </si>
  <si>
    <t>氮氧化物点火和燃烧特性机理研究</t>
  </si>
  <si>
    <t>双燃料转子发动机互补燃烧及优化控制</t>
  </si>
  <si>
    <t>多源激扰混动系统瞬态动力学与性能提升</t>
  </si>
  <si>
    <t>基于层流等离子体束的斗齿表面强化机理</t>
  </si>
  <si>
    <t>基于运动学习与适应的六足机器人行为控制</t>
  </si>
  <si>
    <t>工程机械用钢板裂纹的超声导波识别方法研究</t>
  </si>
  <si>
    <t>筑路机械群系统仿生自编队技术研究</t>
  </si>
  <si>
    <t>基于全息电功率圆的变频机电液系统状态监测</t>
  </si>
  <si>
    <t>高强钢薄板焊缝形态识别及质量控制研究</t>
  </si>
  <si>
    <t>高强钢板热辅助渐进折弯回弹动态优化方法</t>
  </si>
  <si>
    <t>基于三维粘弹性超材料的地震波屏障设计</t>
  </si>
  <si>
    <t>基于视觉感知的路面智能检测关键技术研究</t>
  </si>
  <si>
    <t>高温形状记忆合金腐蚀与磨损耦合作用机制</t>
  </si>
  <si>
    <t>花键轴中温多向振动抗疲劳成形工艺研究</t>
  </si>
  <si>
    <t>架桥机焊接结构力学性能表征方法研究</t>
  </si>
  <si>
    <t>路面结构长期损伤演化及光纤传感智能监测</t>
  </si>
  <si>
    <t>碳基催化剂降解抗生素的效能和机制</t>
  </si>
  <si>
    <t>地下水地表水耦合模型多尺度模拟效果分析</t>
  </si>
  <si>
    <t>捕雾成水材料合成及其在干旱地区性能研究</t>
  </si>
  <si>
    <t>微生物纳米铁植物修复铬污染土壤研究</t>
  </si>
  <si>
    <t>旱区盐碱地膜下滴灌棉田盐分消解机制研究</t>
  </si>
  <si>
    <t>纯电动公交车队更换与调配决策整合优化研究</t>
  </si>
  <si>
    <t>城市公交客流时空特征谱和线网优化研究</t>
  </si>
  <si>
    <t>信号交叉口事故风险预测与调控</t>
  </si>
  <si>
    <t>基于碳排放量计算的公路智能选线</t>
  </si>
  <si>
    <t>大型交通综合体枢纽系统风险评估及优化</t>
  </si>
  <si>
    <t>城镇化与公路交通动态耦合特性及驱动机制</t>
  </si>
  <si>
    <t>BIM+GIS多源数据提取与转换技术</t>
  </si>
  <si>
    <t>高速公路风险感知与车道级主动安全管控</t>
  </si>
  <si>
    <t>车道级交通流数据提取与交通行为分析</t>
  </si>
  <si>
    <t>超大场景空间模型瓦片化渲染算法研究</t>
  </si>
  <si>
    <t>智慧工地/梁厂数字化平台架构与关键技术</t>
  </si>
  <si>
    <t>交通基础设施数字化交付体系架构与关键技术</t>
  </si>
  <si>
    <t>基于人因的道路安全风险要素评估及应用</t>
  </si>
  <si>
    <t>施工环境下工程设备及人员信息自动获取技术</t>
  </si>
  <si>
    <t>资源衰退型城镇边缘区土壤健康风险评估</t>
  </si>
  <si>
    <t>玉米根际微环境对土壤污染和气候变暖的响应</t>
  </si>
  <si>
    <t>矿物基改性多孔材料对砷的修复效应研究</t>
  </si>
  <si>
    <t>工矿区农田土壤重金属高光谱遥感反演研究</t>
  </si>
  <si>
    <t>基于多模式特征的土地信息计算模型研究</t>
  </si>
  <si>
    <t>生态环境评价及地质灾害遥感影像识别与分析</t>
  </si>
  <si>
    <t>川藏铁路复杂地层泥浆护壁智能化平台研究</t>
  </si>
  <si>
    <t>黏滑断层下川藏铁路隧道强震灾变</t>
  </si>
  <si>
    <t>川藏铁路松散土石混合体动力特性及水致灾变</t>
  </si>
  <si>
    <t>青藏高原东北缘六盘山弧形断裂活动特征研究</t>
  </si>
  <si>
    <t>黄河流域断陷盆地地裂缝动力学及环境生态</t>
  </si>
  <si>
    <t>长时序多源遥感融合的滑坡灾害早期识别</t>
  </si>
  <si>
    <t>川藏铁路InSAR电离层误差改正形变提取</t>
  </si>
  <si>
    <t>InSAR及GPS分析鲜水河断裂地震危险</t>
  </si>
  <si>
    <t>黄河流域煤层覆岩变形感知与沉陷时效机理</t>
  </si>
  <si>
    <t>沥青的紫外老化机理及耐紫外老化方法研究</t>
  </si>
  <si>
    <t>沥青混合料细观骨架结构特征与力链传荷机制</t>
  </si>
  <si>
    <t>高粘沥青自愈合性能增强研究</t>
  </si>
  <si>
    <t>电动汽车动力电池寿命估计</t>
  </si>
  <si>
    <t>低成本车辆DOA估计算法研究</t>
  </si>
  <si>
    <t>燃料电池汽车能量优化管理策略研究</t>
  </si>
  <si>
    <t>性能增强再生混凝土结构抗震设计方法研究</t>
  </si>
  <si>
    <t>RC深受弯构件受剪性能状态模型</t>
  </si>
  <si>
    <t>生态砌体墙抗震-隔热性能及优化设计理论</t>
  </si>
  <si>
    <t>四川盆地铁山埂砂岩中铼的超常富集机制</t>
  </si>
  <si>
    <t>东昆仑造山带典型钴矿床成矿机制研究</t>
  </si>
  <si>
    <t>伟晶岩型锂矿床锂同位素特征及其示踪意义</t>
  </si>
  <si>
    <t>陆港高质量发展及对进出口贸易的影响研究</t>
  </si>
  <si>
    <t>可持续交通视角下的交通运输外部性分析</t>
  </si>
  <si>
    <t>基于住宅价格的西安都市圈空间结构绩效研究</t>
  </si>
  <si>
    <t>低碳交通生态驾驶策略驾驶诱导接受意愿研究</t>
  </si>
  <si>
    <t>我国科普政策工具分析及供需匹配研究</t>
  </si>
  <si>
    <t>交通强国战略的理论、历史与实践逻辑研究</t>
  </si>
  <si>
    <t>国有收费公路运营企业效率测度、机理及优化</t>
  </si>
  <si>
    <t>碳交易下装配式建筑供应链协同减排策略</t>
  </si>
  <si>
    <t>大学生国家安全意识培育策略研究</t>
  </si>
  <si>
    <t>西部乡村交通网络溢出效应及优化研究</t>
  </si>
  <si>
    <t>中国西部电影理论与创作实践研究</t>
  </si>
  <si>
    <t>路面养护智慧决策方法研究</t>
  </si>
  <si>
    <t>寒冷地区特长公路隧道洞内温度计算方法研究</t>
  </si>
  <si>
    <t>弹性智慧公路信息物理系统建模与评估技术</t>
  </si>
  <si>
    <t>高地应力软岩隧道大变形灾害控制</t>
  </si>
  <si>
    <t>在役缆索承重桥梁的防灾缓冲机制与韧性评估</t>
  </si>
  <si>
    <t>热力双诱导微胶囊及沥青多尺度愈合机理</t>
  </si>
  <si>
    <t>钢结构桥梁长寿命智能防火</t>
  </si>
  <si>
    <t>高地应力软岩隧道变形预测</t>
  </si>
  <si>
    <t>高陡边坡便道设计与建造</t>
  </si>
  <si>
    <t>绿色智能装配式压电发电路面技术开发</t>
  </si>
  <si>
    <t>混凝土桥梁抗冲击韧性防护与性能提升</t>
  </si>
  <si>
    <t>基于无缝技术的在役桥梁服役性能提升</t>
  </si>
  <si>
    <t>智能沥青路面材料设计与性能研究</t>
  </si>
  <si>
    <t>耐候钢桥梁腐蚀-疲劳损伤研究</t>
  </si>
  <si>
    <t>黄河流域野外试验场及装备关键技术</t>
  </si>
  <si>
    <t>机理与大数据协同的黄河流域灾害智能识别</t>
  </si>
  <si>
    <t>黄河干流地表水—地下水相互作用及转化研究</t>
  </si>
  <si>
    <t>黄河流域活动断裂对河域的控制作用研究</t>
  </si>
  <si>
    <t>黄河流域地貌演化及其影响研究</t>
  </si>
  <si>
    <t>黄河流域生态屏障研究</t>
  </si>
  <si>
    <t>黄河上游巨型滑坡复活机制及其灾害效应研究</t>
  </si>
  <si>
    <t>黄河上游水电工程库岸滑坡形成机制研究</t>
  </si>
  <si>
    <t>黄河上游岩土体水敏性时空变化规律研究</t>
  </si>
  <si>
    <t>黄河上游水电工程建设对生态环境的影响</t>
  </si>
  <si>
    <t>流域地质景观调查研究与高质量建设</t>
  </si>
  <si>
    <t>黄河流域多维度生态环境遥感监测</t>
  </si>
  <si>
    <t>黄河上游断裂运动特征与地壳应力状态研究</t>
  </si>
  <si>
    <t>黄河上游巨型滑坡形成演化过程及动力学机制</t>
  </si>
  <si>
    <t>黄河流域典型水源保护区生态屏障研究</t>
  </si>
  <si>
    <t>黄河流域脆弱区水文生态安全研究</t>
  </si>
  <si>
    <t>黄河流域科学研究编图：中国区域大地构造图</t>
  </si>
  <si>
    <t>与智能感知相融合的交通集能材料与系统设计</t>
  </si>
  <si>
    <t>高原复杂环境下混凝土耐久性设计</t>
  </si>
  <si>
    <t>碳基高分子薄膜构建及水净化关键技术研究</t>
  </si>
  <si>
    <t>清洁能源储存与能量转化功能高分子复合材料</t>
  </si>
  <si>
    <t>多场条件下自感知道路材料创制</t>
  </si>
  <si>
    <t>先进陶瓷多功能设计、制备与路用性能研究</t>
  </si>
  <si>
    <t>有色金属表面高耐磨涂层制备及应用</t>
  </si>
  <si>
    <t>基础设施项目群碳排放核算协同减排路径研究</t>
  </si>
  <si>
    <t>面向积极老龄化的交通包容理论与实践研究</t>
  </si>
  <si>
    <t>《老子化胡经》辑校与研究</t>
  </si>
  <si>
    <t>马克思的“原始积累”论研究</t>
  </si>
  <si>
    <t>后现代视域下福柯的媒介思想研究</t>
  </si>
  <si>
    <t>基于深度学习的新冠领域引文推荐技术研究</t>
  </si>
  <si>
    <t>建设世界一流期刊背景下高校英文期刊发展</t>
  </si>
  <si>
    <t>国际化视域下中外大学英文网站建设比较研究</t>
  </si>
  <si>
    <t>数字传播环境下科技期刊品牌建设的路径研究</t>
  </si>
  <si>
    <t>陕西省生物医药产业政策评估与优化研究</t>
  </si>
  <si>
    <t>科技赋能红色文化遗产生态性传承路径研究</t>
  </si>
  <si>
    <t>国内外高校图情类学科科研项目立项动态研究</t>
  </si>
  <si>
    <t>融媒体时代高校英文期刊发展路径与传播研究</t>
  </si>
  <si>
    <t>来华留学生与中国国际传播能力建设</t>
  </si>
  <si>
    <t>“双一流”背景下高校图书馆阅读推广探索</t>
  </si>
  <si>
    <t>改革开放城乡二元经济结构转化特征路径研究</t>
  </si>
  <si>
    <t>老年乘客公交客伤事故致因机理与防控研究</t>
  </si>
  <si>
    <t>新时代中外合作办学机构教育评价改革研究</t>
  </si>
  <si>
    <t>制度优势向治理效能转化中制度安全风控研究</t>
  </si>
  <si>
    <t>农村宅基地渐进式盘活路径研究</t>
  </si>
  <si>
    <t>社会资本对农户非正规借贷意愿行为模式研究</t>
  </si>
  <si>
    <t>黄河流域城市群高质量发展评估提升路径研究</t>
  </si>
  <si>
    <t>黄河流域生态环境综合治理研究</t>
  </si>
  <si>
    <t>新时代中国共产党执政话语体系创新研究</t>
  </si>
  <si>
    <t>耕地“非粮化”治理困境及破解机制研究</t>
  </si>
  <si>
    <t>国际陆港可持续运营管理理论与实践研究</t>
  </si>
  <si>
    <t>中国英语学习者反馈素养的发展和培养</t>
  </si>
  <si>
    <t>“健康新闻”与“公共卫生”的叙事研究</t>
  </si>
  <si>
    <t>应用多类型循环包装的生鲜品闭环供应链优化</t>
  </si>
  <si>
    <t>数字经济下劳动力职业流动动态决策机制研究</t>
  </si>
  <si>
    <t>数字经济提升绿色创新的机理及对策研究</t>
  </si>
  <si>
    <t>农地经营权抵押试点、金融创新与乡村振兴</t>
  </si>
  <si>
    <t>环境规制对我国经济增长影响政治经济学研究</t>
  </si>
  <si>
    <t>人民法庭在西北民族地区乡村功能与定位研究</t>
  </si>
  <si>
    <t>面向水环境工程的正义建构及实现路径研究</t>
  </si>
  <si>
    <t>嵌入性视角下宋代江南地区农村市场研究</t>
  </si>
  <si>
    <t>研发竞争下成本补贴对研发公司技术创新影响</t>
  </si>
  <si>
    <t>阿盟安全治理以及中国新安全观的启示</t>
  </si>
  <si>
    <t>村域社会资本对村干部双重代理激励效应研究</t>
  </si>
  <si>
    <t>新时代大学生社会责任感培育理论与实践</t>
  </si>
  <si>
    <t>大学生中华民族共同体意识形成机理建构路径</t>
  </si>
  <si>
    <t>大学生“就业价值引领在场性”塑造三维路径</t>
  </si>
  <si>
    <t>黄河流域高质量发展空间分异及驱动因素研究</t>
  </si>
  <si>
    <t>一带一路新疆生产建设兵团维稳戍边职能研究</t>
  </si>
  <si>
    <t>马克思级差地租的方法论思想及其应用研究</t>
  </si>
  <si>
    <t>国外“两个马克思”论： 历史、逻辑与影响</t>
  </si>
  <si>
    <t>“平安陕西”建设进程中的党群联动研究</t>
  </si>
  <si>
    <t>鲍姆加通《形而上学》的翻译与研究</t>
  </si>
  <si>
    <t>建筑业高质量数智化绿色发展路径与效能评价</t>
  </si>
  <si>
    <t>医养结合服务影响因素识别供给水平评价研究</t>
  </si>
  <si>
    <t>新时代高校劳动教育评价研究</t>
  </si>
  <si>
    <t>人才创新合作网络对团队突破式创新影响研究</t>
  </si>
  <si>
    <t>后补贴时代传统车企电动化决策复合政策机制</t>
  </si>
  <si>
    <t>西南联大社会学系与中国特色社会主义社会学</t>
  </si>
  <si>
    <t>乡村振兴战略农村思想政治工作守正创新研究</t>
  </si>
  <si>
    <t>双循环下陕西多式联运高质量发展路径研究</t>
  </si>
  <si>
    <t>高质量发展下高速公路PPP项目治理机制</t>
  </si>
  <si>
    <t>国家治理现代化中的人的现代化研究</t>
  </si>
  <si>
    <t>PPP模式乡村振兴农业农村基础设施研究</t>
  </si>
  <si>
    <t>生态整体意识与当代绿色发展的伦理建构研究</t>
  </si>
  <si>
    <t>秦岭森林生态补偿机制研究</t>
  </si>
  <si>
    <t>“四个自信”融入高校思政课建设研究</t>
  </si>
  <si>
    <t>土地资源价值计量研究</t>
  </si>
  <si>
    <t>居民垃圾分类行为驱动机制及引导策略研究</t>
  </si>
  <si>
    <t>自由贸易试验区协同开放机制与路径研究</t>
  </si>
  <si>
    <t>大学生中华民族共同体意识培育研究</t>
  </si>
  <si>
    <t>陕西古代城市营建模式多元安全防御体系研究</t>
  </si>
  <si>
    <t>地质文化育人质量提升的逻辑与实践</t>
  </si>
  <si>
    <t>城市历史公园遗产保护及景观更新研究</t>
  </si>
  <si>
    <t>数字文旅产业体系构建与创新路径研究</t>
  </si>
  <si>
    <t>新时期执法司法制约监督体系建设研究</t>
  </si>
  <si>
    <t>陕南汉江传统村落生态治水空间与地域文化</t>
  </si>
  <si>
    <t>大学生网络素养教育影响因素及优化策略研究</t>
  </si>
  <si>
    <t>陕西省乡村社区儿童之家建设模式研究</t>
  </si>
  <si>
    <t>习近平铸牢中华民族共同体意识理念内涵培育</t>
  </si>
  <si>
    <t>后疫情时期商业步行街区游客量评估研究</t>
  </si>
  <si>
    <t>我国省级公共文化服务绩效评价指数研究</t>
  </si>
  <si>
    <t>延安时期的红色影像实践研究</t>
  </si>
  <si>
    <t>新时代高校发展型资助育人工作体系途径研究</t>
  </si>
  <si>
    <t>新时代下的陕西省农业绿色高质量发展研究</t>
  </si>
  <si>
    <t>交通基础设施投融资风险评估及风险规制研究</t>
  </si>
  <si>
    <t>基于大数据的青年理论学习动力机制研究</t>
  </si>
  <si>
    <t>新文科视域下的文科专业创新创业研究</t>
  </si>
  <si>
    <t>高岭石基光催化剂的制备及其在环境中的应用</t>
  </si>
  <si>
    <t>黄土高原静态液化型滑坡失稳机理与启滑判据</t>
  </si>
  <si>
    <t>岩石损伤混沌特性</t>
  </si>
  <si>
    <t>木质素增值化实验及计算</t>
  </si>
  <si>
    <t>基于多平台激光雷达的田间玉米表型监测研究</t>
  </si>
  <si>
    <t>自动驾驶专用道</t>
  </si>
  <si>
    <t>驾驶行为识别与预测</t>
  </si>
  <si>
    <t>高精度实时卫星钟差算法改进研究</t>
  </si>
  <si>
    <t>粘土矿物吸附过程中镁同位素的分馏机理研究</t>
  </si>
  <si>
    <t>循环井微纳米气泡传输及对地下水污染物修复</t>
  </si>
  <si>
    <t>工程车辆电池管理系统</t>
  </si>
  <si>
    <t>盾构偏移注浆控制</t>
  </si>
  <si>
    <t>流域三生空间协同管控研究</t>
  </si>
  <si>
    <t>高原水泥基材料</t>
  </si>
  <si>
    <t>行车荷载动态感知</t>
  </si>
  <si>
    <t>空气污染环境下考虑通勤者健康的交通管控</t>
  </si>
  <si>
    <t>冷弯型钢框墙结构</t>
  </si>
  <si>
    <t>岩体损伤机理研究</t>
  </si>
  <si>
    <t>反演分析及灾害预测</t>
  </si>
  <si>
    <t>相变调温沥青路面</t>
  </si>
  <si>
    <t>橡胶沥青老化再生</t>
  </si>
  <si>
    <t>路堑边坡卸载损伤机制</t>
  </si>
  <si>
    <t>隧道衬砌结构与防排水</t>
  </si>
  <si>
    <t>RAP 性能快速检测研究</t>
  </si>
  <si>
    <t>WE-EA基道面修复材料</t>
  </si>
  <si>
    <t>黄土斜坡坡体结构与水分运移多尺度互馈机制</t>
  </si>
  <si>
    <t>地空瞬变电磁三维正演与响应规律研究</t>
  </si>
  <si>
    <t>长时序近地表气温反演及时空变化监测</t>
  </si>
  <si>
    <t>S变换的时频域煤层裂缝横波分裂特征研究</t>
  </si>
  <si>
    <t>广域实时厘米级精密单点定位关键技术研究</t>
  </si>
  <si>
    <t>复数波场分解TI介质高精度成像方法研究</t>
  </si>
  <si>
    <t>球面波频变效应复杂构造反射系数反演研究</t>
  </si>
  <si>
    <t>混合交通条件下智能网联车辆运动规划方法</t>
  </si>
  <si>
    <t>逆转录病毒群特异性抗原中功能元件建模识别</t>
  </si>
  <si>
    <t>钢管混凝土桥梁焊接节点疲劳断裂计算理论</t>
  </si>
  <si>
    <t>电动汽车电机再生制动与ABS协同控制</t>
  </si>
  <si>
    <t>沥青路面坑槽检测及自主喷补方法研究</t>
  </si>
  <si>
    <t>堆积层非饱和水力学特征及滑坡灾变机制</t>
  </si>
  <si>
    <t>高铁路基临界速度预测方法及其应用</t>
  </si>
  <si>
    <t>中国大都市城市文化空间规划策略研究</t>
  </si>
  <si>
    <t>城市边界区生态空间生存-消亡演进过程</t>
  </si>
  <si>
    <t>西安市轨道交通站域土地使用优化研究</t>
  </si>
  <si>
    <t>寒冷地区人体室外热舒适评价指标应用研究</t>
  </si>
  <si>
    <t>circRNA与复杂疾病关联关系预测研究</t>
  </si>
  <si>
    <t>雾霾、气候与新冠疫情驱动的数据模型研究</t>
  </si>
  <si>
    <t>PVA/Dextran复合晶胶制备应用</t>
  </si>
  <si>
    <t>生物碱和存活素DNA片段相互作用研究</t>
  </si>
  <si>
    <t>火驱开发原油氧化前后分子化合物变化特征</t>
  </si>
  <si>
    <t>基于石墨烯的太赫兹电磁诱导透明特性研究</t>
  </si>
  <si>
    <t>高维空间周期反应-对流-扩散系统传播行为</t>
  </si>
  <si>
    <t>酚类化合物不对称去芳构螺环化反应研究</t>
  </si>
  <si>
    <t>网联车辆队列分布式输出反馈控制研究</t>
  </si>
  <si>
    <t>固体氧化物燃料电池综合性的调控机理研究</t>
  </si>
  <si>
    <t>智能网联车辆生态驾驶自适应控制策略研究</t>
  </si>
  <si>
    <t>尖晶石铁氧体异面结选择性光催化还原CO2</t>
  </si>
  <si>
    <t>垃圾焚烧废气中CVOCs控制控制技术</t>
  </si>
  <si>
    <t>降雨空间变异性对水文模拟性能影响</t>
  </si>
  <si>
    <t>灌区地下水化学形成机制及水盐均衡对比研究</t>
  </si>
  <si>
    <t>贝叶斯地下水污染源反演识别方法研究</t>
  </si>
  <si>
    <t>降雨移动对黄土高原典型小流域洪水响应</t>
  </si>
  <si>
    <t>铝污泥VOCs的吸附行为与机制</t>
  </si>
  <si>
    <t>黄土高原包气带典型水文特征与补给演变机理</t>
  </si>
  <si>
    <t>S100A8/A9保护缺血心脏中机制</t>
  </si>
  <si>
    <t>小型化高效率频率可重构天线关键技术研究</t>
  </si>
  <si>
    <t>深度神经网络道路通用目标检测算法研究</t>
  </si>
  <si>
    <t>城市公共交通多层复合网络构建、运行与管控</t>
  </si>
  <si>
    <t>融合多源异构数据的网约车需求预测深度学习</t>
  </si>
  <si>
    <t>区域客运走廊方式结构优化理论与方法</t>
  </si>
  <si>
    <t>基于大数据路面长期性能演化规律分析</t>
  </si>
  <si>
    <t>东天山志留纪镁铁质岩石成因指示作用研究</t>
  </si>
  <si>
    <t>页岩储层微-纳米孔隙结构及连通性对比研究</t>
  </si>
  <si>
    <t>地下综合管廊整体穿越活动地裂缝适宜性分析</t>
  </si>
  <si>
    <t>耐候钢桥稳定锈层形成机理与锈层评价方法</t>
  </si>
  <si>
    <t>钢-混组合桥墩抗震性能及设计方法研究</t>
  </si>
  <si>
    <t>高寒高海拔地区硅酸盐水泥硬化特征开裂行为</t>
  </si>
  <si>
    <t>公路隧道火灾烟气输运特性与安全疏散可靠性</t>
  </si>
  <si>
    <t>TBM波纹式刀盘临空破岩细观机理</t>
  </si>
  <si>
    <t>多层级驾驶自动化车辆混行环境下交通流建模</t>
  </si>
  <si>
    <t>不确定柔性机械臂柔顺控制方法研究</t>
  </si>
  <si>
    <t>桥梁拉索表面损伤检测技术研究</t>
  </si>
  <si>
    <t>铈基磷吸附纳米颗粒流化床构建及效能研究</t>
  </si>
  <si>
    <t>冷弯薄壁型钢开洞组合楼盖受力机理</t>
  </si>
  <si>
    <t>绿地-建筑景观格局对大气细颗粒物扩散机制</t>
  </si>
  <si>
    <t>高温超导复合带材的疲劳损伤效应</t>
  </si>
  <si>
    <t>混杂纤维复合材料薄壁结构耐撞性能设计</t>
  </si>
  <si>
    <t>自动驾驶插电式混合动力汽车多目标协同控制</t>
  </si>
  <si>
    <t>SVOCs归趋机制研究及其暴露评估中应用</t>
  </si>
  <si>
    <t>基于深度学习的非约束图像特征优化识别方法</t>
  </si>
  <si>
    <t>磁铁矿和黄铁矿原位微量元素方法研究及应用</t>
  </si>
  <si>
    <t>Cu同位素示踪富CH4斑岩系统中Cu运移</t>
  </si>
  <si>
    <t>斑岩锡铜成矿作用与成矿过程</t>
  </si>
  <si>
    <t>火山岩与侵入岩成因联系及富硅岩浆演化机制</t>
  </si>
  <si>
    <t>斑岩铜/金成矿体系中纳米金颗粒特征及成因</t>
  </si>
  <si>
    <t>伊犁地块北缘早-中泥盆世岩浆活制约</t>
  </si>
  <si>
    <t>地幔源区性质对成矿过程的制约</t>
  </si>
  <si>
    <t>北秦岭中酸性小岩体的岩浆属性与成矿作用</t>
  </si>
  <si>
    <t>秦岭川金丝猴互利行为投资策略的研究</t>
  </si>
  <si>
    <t>西北地区滨河景观规划理论与技术体系</t>
  </si>
  <si>
    <t>“一带一路”战略进程助推陕西省体育产业发展研究</t>
  </si>
  <si>
    <t>黄河文化保护传承的维度、路径及政策建议</t>
  </si>
  <si>
    <t>公路基础设施建设工程项目群风险协同管理及应对策略研究</t>
  </si>
  <si>
    <t>红柯小说与丝绸之路文化</t>
  </si>
  <si>
    <t>经济欠发达地区城乡公交运行率提升研究</t>
  </si>
  <si>
    <t>乡村旅游与西安郊区农村文化变迁的互动机制研究</t>
  </si>
  <si>
    <t>社会资本对农民工城市融合意愿的提升路径研究</t>
  </si>
  <si>
    <t>新能源汽车国际产能合作模式与政策研究</t>
  </si>
  <si>
    <t>交通运输领域的微生物传播机理与应用技术</t>
  </si>
  <si>
    <t>高寒区盐渍化冻土路基水盐迁移及灾变机理</t>
  </si>
  <si>
    <t>氯盐环境下轻骨料混凝土中钢筋锈蚀机理</t>
  </si>
  <si>
    <t>典型性有机磷污染物的神经毒性及其分子机制</t>
  </si>
  <si>
    <t>新型冷再生机多功能融合设计方法与理论研究</t>
  </si>
  <si>
    <t>强烈开采条件下旱区漏斗区孔隙含水层水文地质参数演变及其防污性能研究</t>
  </si>
  <si>
    <t>典型河谷城市河流重金属污染特征及其风险评价</t>
  </si>
  <si>
    <t>基于三维激光点云的目标车辆转弯行为辨识与行驶风险评价算法</t>
  </si>
  <si>
    <t>不同驾驶场景下最低视觉注意力需求研究</t>
  </si>
  <si>
    <t>电机变速器集成系统耦合振动抑制研究</t>
  </si>
  <si>
    <t>桥梁结构振动防灾措施关键技术研究</t>
  </si>
  <si>
    <t>重载交通作用下旧桥复合受力行为的演化机制与安全控制</t>
  </si>
  <si>
    <t>环保型路面微胶囊制备及性能研究</t>
  </si>
  <si>
    <t>新旧沥青与降粘减阻剂的再生混溶效率评价</t>
  </si>
  <si>
    <t>寒区隧道岩体多场耦合过程与冻融开裂机理</t>
  </si>
  <si>
    <t>变化地下水头下黄土基坑的渗流特性的解析研究</t>
  </si>
  <si>
    <t>黄河流域下游三角洲地区软土工程地质特性及对区域地面沉降的定量贡献研究</t>
  </si>
  <si>
    <t>基于深度积分粒子法定量评价秦岭山区泥石流</t>
  </si>
  <si>
    <t>东昆仑造山带中晚三叠世花岗岩矿物微尺度Nb-Ta分异和富集机理研究</t>
  </si>
  <si>
    <t>道路智能压电供-储能系统研发与铺设技术研究</t>
  </si>
  <si>
    <t>黄土高原治沟造地区地下水循环演化模式的研究</t>
  </si>
  <si>
    <t>沥青混合料缺陷演化特性及其对混合料性能的影响</t>
  </si>
  <si>
    <t>高性能桥面铺装层间防水黏结材料制备及性能演化规律研究</t>
  </si>
  <si>
    <t>沥青路面噪声特性及其长期演变规律的仿真与分析</t>
  </si>
  <si>
    <t>泥质岩中纤维状矿物脉体成因及其动力学机制研究：以大巴山与宁南盆地为例</t>
  </si>
  <si>
    <t>不同冷却方式下水分传输对高温混凝土静、动态力学特性影响研究</t>
  </si>
  <si>
    <t>寒冷地区路面相变控温沥青混合料研发与低温病害防治性能研究</t>
  </si>
  <si>
    <t>汾渭盆地典型地裂缝场地动力响应特征及抗震设防研究</t>
  </si>
  <si>
    <t>钢-混凝土组合结构超大宽厚比板件的设计理论研究</t>
  </si>
  <si>
    <t>白云鄂博REE-Fe-Nb矿床成因矿物学特征与矿床成因</t>
  </si>
  <si>
    <t>基于微观力学的橡胶沥青评价指标适用性及生产设备关键技术研究</t>
  </si>
  <si>
    <t>300102212201</t>
  </si>
  <si>
    <t>300102262201</t>
  </si>
  <si>
    <t>300102282201</t>
  </si>
  <si>
    <t>300102222201</t>
  </si>
  <si>
    <t>300102272201</t>
  </si>
  <si>
    <t>300102282202</t>
  </si>
  <si>
    <t>300102342201</t>
  </si>
  <si>
    <t>300102212202</t>
  </si>
  <si>
    <t>300102222202</t>
  </si>
  <si>
    <t>300102272202</t>
  </si>
  <si>
    <t>300102282203</t>
  </si>
  <si>
    <t>300102242201</t>
  </si>
  <si>
    <t>300102262202</t>
  </si>
  <si>
    <t>300102282204</t>
  </si>
  <si>
    <t>300102242202</t>
  </si>
  <si>
    <t>300102242203</t>
  </si>
  <si>
    <t>300102262203</t>
  </si>
  <si>
    <t>300102212203</t>
  </si>
  <si>
    <t>300102342202</t>
  </si>
  <si>
    <t>300102282205</t>
  </si>
  <si>
    <t>300102212204</t>
  </si>
  <si>
    <t>300102342203</t>
  </si>
  <si>
    <t>300102212205</t>
  </si>
  <si>
    <t>300102272203</t>
  </si>
  <si>
    <t>300102212206</t>
  </si>
  <si>
    <t>300102252201</t>
  </si>
  <si>
    <t>300102282206</t>
  </si>
  <si>
    <t>300102212207</t>
  </si>
  <si>
    <t>300102212208</t>
  </si>
  <si>
    <t>300102212209</t>
  </si>
  <si>
    <t>300102212210</t>
  </si>
  <si>
    <t>300102262204</t>
  </si>
  <si>
    <t>300102122201</t>
  </si>
  <si>
    <t>300102282207</t>
  </si>
  <si>
    <t>300102282208</t>
  </si>
  <si>
    <t>300102222203</t>
  </si>
  <si>
    <t>300102272204</t>
  </si>
  <si>
    <t>300102322201</t>
  </si>
  <si>
    <t>300102252202</t>
  </si>
  <si>
    <t>300102122202</t>
  </si>
  <si>
    <t>300102212211</t>
  </si>
  <si>
    <t>300102352201</t>
  </si>
  <si>
    <t>300102342204</t>
  </si>
  <si>
    <t>300102262205</t>
  </si>
  <si>
    <t>300102212212</t>
  </si>
  <si>
    <t>300102272205</t>
  </si>
  <si>
    <t>300102212213</t>
  </si>
  <si>
    <t>300102292201</t>
  </si>
  <si>
    <t>300102272206</t>
  </si>
  <si>
    <t>300102262206</t>
  </si>
  <si>
    <t>300102272207</t>
  </si>
  <si>
    <t>300102412201</t>
    <phoneticPr fontId="89" type="noConversion"/>
  </si>
  <si>
    <t>300102352202</t>
    <phoneticPr fontId="89" type="noConversion"/>
  </si>
  <si>
    <t>300102352203</t>
    <phoneticPr fontId="89" type="noConversion"/>
  </si>
  <si>
    <t>300102232201</t>
    <phoneticPr fontId="89" type="noConversion"/>
  </si>
  <si>
    <t>300102212101</t>
  </si>
  <si>
    <t>300102122101</t>
  </si>
  <si>
    <t>300102342101</t>
  </si>
  <si>
    <t>300102252101</t>
  </si>
  <si>
    <t>300102282101</t>
  </si>
  <si>
    <t>300102292101</t>
  </si>
  <si>
    <t>300102252102</t>
  </si>
  <si>
    <t>300102122102</t>
  </si>
  <si>
    <t>300102222101</t>
  </si>
  <si>
    <t>300102262101</t>
  </si>
  <si>
    <t>300102122103</t>
  </si>
  <si>
    <t>300102222102</t>
  </si>
  <si>
    <t>300102222103</t>
  </si>
  <si>
    <t>300102242101</t>
  </si>
  <si>
    <t>300102252103</t>
  </si>
  <si>
    <t>300102122104</t>
  </si>
  <si>
    <t>300102122105</t>
  </si>
  <si>
    <t>300102262102</t>
  </si>
  <si>
    <t>300102412101</t>
  </si>
  <si>
    <t>300102282102</t>
  </si>
  <si>
    <t>300102222104</t>
  </si>
  <si>
    <t>300102342102</t>
  </si>
  <si>
    <t>300102262103</t>
  </si>
  <si>
    <t>300102232101</t>
  </si>
  <si>
    <t>300102212102</t>
  </si>
  <si>
    <t>300102122106</t>
  </si>
  <si>
    <t>300102292102</t>
  </si>
  <si>
    <t>300102272102</t>
  </si>
  <si>
    <t>300102322101</t>
  </si>
  <si>
    <t>300102282103</t>
  </si>
  <si>
    <t>300102282104</t>
  </si>
  <si>
    <t>300102232102</t>
  </si>
  <si>
    <t>300102222105</t>
  </si>
  <si>
    <t>300102222106</t>
  </si>
  <si>
    <t>300102342103</t>
  </si>
  <si>
    <t>300102272103</t>
  </si>
  <si>
    <t>300102212103</t>
  </si>
  <si>
    <t>300102212104</t>
  </si>
  <si>
    <t>300102282105</t>
  </si>
  <si>
    <t>300102342104</t>
  </si>
  <si>
    <t>300102212105</t>
  </si>
  <si>
    <t>300102212106</t>
  </si>
  <si>
    <t>300102252104</t>
  </si>
  <si>
    <t>300102262104</t>
  </si>
  <si>
    <t>300102122107</t>
  </si>
  <si>
    <t>300102282106</t>
  </si>
  <si>
    <t>300102122108</t>
  </si>
  <si>
    <t>300102342105</t>
  </si>
  <si>
    <t>300102252105</t>
  </si>
  <si>
    <t>300102282107</t>
  </si>
  <si>
    <t>300102222107</t>
  </si>
  <si>
    <t>300102322102</t>
  </si>
  <si>
    <t>300102412102</t>
  </si>
  <si>
    <t>300102292103</t>
  </si>
  <si>
    <t>300102352101</t>
  </si>
  <si>
    <t>300102282108</t>
  </si>
  <si>
    <t>300102352102</t>
  </si>
  <si>
    <t>300102242102</t>
  </si>
  <si>
    <t>300102222108</t>
  </si>
  <si>
    <t>300102342106</t>
  </si>
  <si>
    <t>300102252106</t>
  </si>
  <si>
    <t>300102282109</t>
  </si>
  <si>
    <t>300102292104</t>
  </si>
  <si>
    <t>300102292105</t>
  </si>
  <si>
    <t>300102272104</t>
  </si>
  <si>
    <t>300102242103</t>
  </si>
  <si>
    <t>300102282110</t>
  </si>
  <si>
    <t>300102342107</t>
  </si>
  <si>
    <t>300102122109</t>
  </si>
  <si>
    <t>300102222109</t>
  </si>
  <si>
    <t>300102252107</t>
  </si>
  <si>
    <t>300102342108</t>
  </si>
  <si>
    <t>300102212107</t>
  </si>
  <si>
    <t>300102282111</t>
  </si>
  <si>
    <t>300102122110</t>
  </si>
  <si>
    <t>300102222110</t>
  </si>
  <si>
    <t>300102252108</t>
  </si>
  <si>
    <t>300102222111</t>
  </si>
  <si>
    <t>300102122111</t>
  </si>
  <si>
    <t>300102292106</t>
  </si>
  <si>
    <t>300102322103</t>
  </si>
  <si>
    <t>300102252109</t>
  </si>
  <si>
    <t>300102122112</t>
  </si>
  <si>
    <t>300102122113</t>
  </si>
  <si>
    <t>300102222112</t>
  </si>
  <si>
    <t>300102212108</t>
  </si>
  <si>
    <t>300102122114</t>
  </si>
  <si>
    <t>300102222113</t>
  </si>
  <si>
    <t>300102252110</t>
  </si>
  <si>
    <t>300102282112</t>
  </si>
  <si>
    <t>300102122115</t>
  </si>
  <si>
    <t>300102262105</t>
  </si>
  <si>
    <t>300102292107</t>
  </si>
  <si>
    <t>300102252111</t>
  </si>
  <si>
    <t>300102232103</t>
  </si>
  <si>
    <t>300102222114</t>
  </si>
  <si>
    <t>300102212301</t>
  </si>
  <si>
    <t>300102212302</t>
  </si>
  <si>
    <t>300102282401</t>
  </si>
  <si>
    <t>300102262401</t>
  </si>
  <si>
    <t>300102262402</t>
  </si>
  <si>
    <t>300102222401</t>
  </si>
  <si>
    <t>300102212501</t>
  </si>
  <si>
    <t>300102212502</t>
  </si>
  <si>
    <t>300102212503</t>
  </si>
  <si>
    <t>300102222501</t>
  </si>
  <si>
    <t>300102222502</t>
  </si>
  <si>
    <t>300102222503</t>
  </si>
  <si>
    <t>300102252501</t>
  </si>
  <si>
    <t>300102342501</t>
  </si>
  <si>
    <t>300102342502</t>
  </si>
  <si>
    <t>300102242501</t>
  </si>
  <si>
    <t>300102242502</t>
  </si>
  <si>
    <t>300102262501</t>
  </si>
  <si>
    <t>300102262502</t>
  </si>
  <si>
    <t>300102262503</t>
  </si>
  <si>
    <t>300102352501</t>
  </si>
  <si>
    <t>300102292501</t>
  </si>
  <si>
    <t>300102282501</t>
  </si>
  <si>
    <t>300102322501</t>
  </si>
  <si>
    <t>300102272501</t>
  </si>
  <si>
    <t>300102212504</t>
  </si>
  <si>
    <t>300102212505</t>
  </si>
  <si>
    <t>300102212506</t>
  </si>
  <si>
    <t>300102212507</t>
  </si>
  <si>
    <t>300102212508</t>
  </si>
  <si>
    <t>300102212509</t>
  </si>
  <si>
    <t>300102212510</t>
  </si>
  <si>
    <t>300102212511</t>
  </si>
  <si>
    <t>300102212512</t>
  </si>
  <si>
    <t>300102212513</t>
  </si>
  <si>
    <t>300102212514</t>
  </si>
  <si>
    <t>300102212515</t>
  </si>
  <si>
    <t>300102212516</t>
  </si>
  <si>
    <t>300102212517</t>
  </si>
  <si>
    <t>300102212518</t>
  </si>
  <si>
    <t>300102212519</t>
  </si>
  <si>
    <t>300102212520</t>
  </si>
  <si>
    <t>300102212521</t>
  </si>
  <si>
    <t>300102212522</t>
  </si>
  <si>
    <t>300102212523</t>
  </si>
  <si>
    <t>300102212524</t>
  </si>
  <si>
    <t>300102212525</t>
  </si>
  <si>
    <t>300102212526</t>
  </si>
  <si>
    <t>300102222504</t>
  </si>
  <si>
    <t>300102222505</t>
  </si>
  <si>
    <t>300102222506</t>
  </si>
  <si>
    <t>300102222507</t>
  </si>
  <si>
    <t>300102222508</t>
  </si>
  <si>
    <t>300102222509</t>
  </si>
  <si>
    <t>300102222510</t>
  </si>
  <si>
    <t>300102222511</t>
  </si>
  <si>
    <t>300102222512</t>
  </si>
  <si>
    <t>300102222513</t>
  </si>
  <si>
    <t>300102252502</t>
  </si>
  <si>
    <t>300102252503</t>
  </si>
  <si>
    <t>300102252504</t>
  </si>
  <si>
    <t>300102252505</t>
  </si>
  <si>
    <t>300102252506</t>
  </si>
  <si>
    <t>300102252507</t>
  </si>
  <si>
    <t>300102252508</t>
  </si>
  <si>
    <t>300102252509</t>
  </si>
  <si>
    <t>300102252510</t>
  </si>
  <si>
    <t>300102252511</t>
  </si>
  <si>
    <t>300102252512</t>
  </si>
  <si>
    <t>300102252513</t>
  </si>
  <si>
    <t>300102252514</t>
  </si>
  <si>
    <t>300102292502</t>
  </si>
  <si>
    <t>300102292503</t>
  </si>
  <si>
    <t>300102292504</t>
  </si>
  <si>
    <t>300102292505</t>
  </si>
  <si>
    <t>300102292506</t>
  </si>
  <si>
    <t>300102342503</t>
  </si>
  <si>
    <t>300102342504</t>
  </si>
  <si>
    <t>300102342505</t>
  </si>
  <si>
    <t>300102342506</t>
  </si>
  <si>
    <t>300102342507</t>
  </si>
  <si>
    <t>300102342508</t>
  </si>
  <si>
    <t>300102342509</t>
  </si>
  <si>
    <t>300102342510</t>
  </si>
  <si>
    <t>300102342511</t>
  </si>
  <si>
    <t>300102342512</t>
  </si>
  <si>
    <t>300102342513</t>
  </si>
  <si>
    <t>300102342514</t>
  </si>
  <si>
    <t>300102342515</t>
  </si>
  <si>
    <t>300102342516</t>
  </si>
  <si>
    <t>300102352502</t>
  </si>
  <si>
    <t>300102352503</t>
  </si>
  <si>
    <t>300102352504</t>
  </si>
  <si>
    <t>300102352505</t>
  </si>
  <si>
    <t>300102352506</t>
  </si>
  <si>
    <t>300102262504</t>
  </si>
  <si>
    <t>300102262505</t>
  </si>
  <si>
    <t>300102262506</t>
  </si>
  <si>
    <t>300102262507</t>
  </si>
  <si>
    <t>300102262508</t>
  </si>
  <si>
    <t>300102262509</t>
  </si>
  <si>
    <t>300102262510</t>
  </si>
  <si>
    <t>300102262511</t>
  </si>
  <si>
    <t>300102262512</t>
  </si>
  <si>
    <t>300102262513</t>
  </si>
  <si>
    <t>300102312501</t>
  </si>
  <si>
    <t>300102312502</t>
  </si>
  <si>
    <t>300102312503</t>
  </si>
  <si>
    <t>300102322502</t>
  </si>
  <si>
    <t>300102322503</t>
  </si>
  <si>
    <t>300102322504</t>
  </si>
  <si>
    <t>300102282502</t>
  </si>
  <si>
    <t>300102282503</t>
  </si>
  <si>
    <t>300102282504</t>
  </si>
  <si>
    <t>300102272502</t>
  </si>
  <si>
    <t>300102272503</t>
  </si>
  <si>
    <t>300102272504</t>
  </si>
  <si>
    <t>300102232501</t>
  </si>
  <si>
    <t>300102232502</t>
  </si>
  <si>
    <t>300102412501</t>
  </si>
  <si>
    <t>300102342517</t>
  </si>
  <si>
    <t>300102112501</t>
  </si>
  <si>
    <t>300102162501</t>
  </si>
  <si>
    <t>300102232503</t>
  </si>
  <si>
    <t>300102232504</t>
  </si>
  <si>
    <t>300102162502</t>
  </si>
  <si>
    <t>300102232505</t>
  </si>
  <si>
    <t>300102112502</t>
  </si>
  <si>
    <t>300102242901</t>
  </si>
  <si>
    <t>300102212903</t>
  </si>
  <si>
    <t>300102242902</t>
  </si>
  <si>
    <t>300102212904</t>
  </si>
  <si>
    <t>300102212905</t>
  </si>
  <si>
    <t>300102212906</t>
  </si>
  <si>
    <t>300102212907</t>
  </si>
  <si>
    <t>300102212908</t>
  </si>
  <si>
    <t>300102212909</t>
  </si>
  <si>
    <t>300102212910</t>
  </si>
  <si>
    <t>300102212911</t>
  </si>
  <si>
    <t>300102212912</t>
  </si>
  <si>
    <t>300102212913</t>
  </si>
  <si>
    <t>300102212914</t>
  </si>
  <si>
    <t>300102262901</t>
  </si>
  <si>
    <t>300102262902</t>
  </si>
  <si>
    <t>300102292901</t>
  </si>
  <si>
    <t>300102262903</t>
  </si>
  <si>
    <t>300102272901</t>
  </si>
  <si>
    <t>300102292902</t>
  </si>
  <si>
    <t>300102262904</t>
  </si>
  <si>
    <t>300102262905</t>
  </si>
  <si>
    <t>300102262906</t>
  </si>
  <si>
    <t>300102262907</t>
  </si>
  <si>
    <t>300102262908</t>
  </si>
  <si>
    <t>300102352901</t>
  </si>
  <si>
    <t>300102262909</t>
  </si>
  <si>
    <t>300102262910</t>
  </si>
  <si>
    <t>300102292903</t>
  </si>
  <si>
    <t>300102292904</t>
  </si>
  <si>
    <t>300102272902</t>
  </si>
  <si>
    <t>300102312401</t>
  </si>
  <si>
    <t>300102312402</t>
  </si>
  <si>
    <t>300102312403</t>
  </si>
  <si>
    <t>300102312404</t>
  </si>
  <si>
    <t>300102312405</t>
  </si>
  <si>
    <t>300102312406</t>
  </si>
  <si>
    <t>300102312407</t>
  </si>
  <si>
    <t>300102232601</t>
  </si>
  <si>
    <t>300102112601</t>
  </si>
  <si>
    <t>300102162601</t>
  </si>
  <si>
    <t>300102132601</t>
  </si>
  <si>
    <t>300102112602</t>
  </si>
  <si>
    <t>300102232602</t>
  </si>
  <si>
    <t>300102502601</t>
  </si>
  <si>
    <t>300102132602</t>
  </si>
  <si>
    <t>300102502602</t>
  </si>
  <si>
    <t>300102112603</t>
  </si>
  <si>
    <t>300102502603</t>
  </si>
  <si>
    <t>300102502604</t>
  </si>
  <si>
    <t>300102502605</t>
  </si>
  <si>
    <t>300102502606</t>
  </si>
  <si>
    <t>300102502607</t>
  </si>
  <si>
    <t>300102162602</t>
  </si>
  <si>
    <t>300102342601</t>
  </si>
  <si>
    <t>300102502608</t>
  </si>
  <si>
    <t>300102162603</t>
  </si>
  <si>
    <t>300102412601</t>
  </si>
  <si>
    <t>300102232603</t>
  </si>
  <si>
    <t>300102232604</t>
  </si>
  <si>
    <t>300102232605</t>
  </si>
  <si>
    <t>300102162604</t>
  </si>
  <si>
    <t>300102112604</t>
  </si>
  <si>
    <t>300102232606</t>
  </si>
  <si>
    <t>300102132603</t>
  </si>
  <si>
    <t>300102112605</t>
  </si>
  <si>
    <t>300102232607</t>
  </si>
  <si>
    <t>300102232608</t>
  </si>
  <si>
    <t>300102232609</t>
  </si>
  <si>
    <t>300102232610</t>
  </si>
  <si>
    <t>300102162605</t>
  </si>
  <si>
    <t>300102162606</t>
  </si>
  <si>
    <t>300102162607</t>
  </si>
  <si>
    <t>300102162608</t>
  </si>
  <si>
    <t>300102232611</t>
  </si>
  <si>
    <t>300102162609</t>
  </si>
  <si>
    <t>300102162610</t>
  </si>
  <si>
    <t>300102162611</t>
  </si>
  <si>
    <t>300102222601</t>
  </si>
  <si>
    <t>300102502609</t>
  </si>
  <si>
    <t>300102232612</t>
  </si>
  <si>
    <t>300102232613</t>
  </si>
  <si>
    <t>300102162612</t>
  </si>
  <si>
    <t>300102162613</t>
  </si>
  <si>
    <t>300102112606</t>
  </si>
  <si>
    <t>300102162614</t>
  </si>
  <si>
    <t>300102282601</t>
  </si>
  <si>
    <t>300102112607</t>
  </si>
  <si>
    <t>300102162615</t>
  </si>
  <si>
    <t>300102232614</t>
  </si>
  <si>
    <t>300102232615</t>
  </si>
  <si>
    <t>300102502610</t>
  </si>
  <si>
    <t>300102502611</t>
  </si>
  <si>
    <t>300102232616</t>
  </si>
  <si>
    <t>300102232617</t>
  </si>
  <si>
    <t>300102162616</t>
  </si>
  <si>
    <t>300102232618</t>
  </si>
  <si>
    <t>300102162617</t>
  </si>
  <si>
    <t>300102112608</t>
  </si>
  <si>
    <t>300102162618</t>
  </si>
  <si>
    <t>300102232619</t>
  </si>
  <si>
    <t>300102292601</t>
  </si>
  <si>
    <t>300102232620</t>
  </si>
  <si>
    <t>300102272601</t>
  </si>
  <si>
    <t>300102412602</t>
  </si>
  <si>
    <t>300102272602</t>
  </si>
  <si>
    <t>300102412603</t>
  </si>
  <si>
    <t>300102112609</t>
  </si>
  <si>
    <t>300102112610</t>
  </si>
  <si>
    <t>300102412604</t>
  </si>
  <si>
    <t>300102342602</t>
  </si>
  <si>
    <t>300102412605</t>
  </si>
  <si>
    <t>300102262601</t>
  </si>
  <si>
    <t>300102412606</t>
  </si>
  <si>
    <t>300102162619</t>
  </si>
  <si>
    <t>300102112611</t>
  </si>
  <si>
    <t>300102412607</t>
  </si>
  <si>
    <t>300102272603</t>
  </si>
  <si>
    <t>300102232621</t>
  </si>
  <si>
    <t>300102312601</t>
  </si>
  <si>
    <t>300102112612</t>
  </si>
  <si>
    <t>300102292721</t>
  </si>
  <si>
    <t>300102262713</t>
  </si>
  <si>
    <t>300102262714</t>
  </si>
  <si>
    <t>300102292720</t>
  </si>
  <si>
    <t>300102262712</t>
  </si>
  <si>
    <t>300102242711</t>
  </si>
  <si>
    <t>300102222709</t>
  </si>
  <si>
    <t>300102262715</t>
  </si>
  <si>
    <t>300102272716</t>
  </si>
  <si>
    <t>300102292722</t>
  </si>
  <si>
    <t>300102252710</t>
  </si>
  <si>
    <t>300102212702</t>
  </si>
  <si>
    <t>300102412723</t>
  </si>
  <si>
    <t>300102312724</t>
  </si>
  <si>
    <t>300102212701</t>
  </si>
  <si>
    <t>300102342725</t>
  </si>
  <si>
    <t>300102282718</t>
  </si>
  <si>
    <t>300102282717</t>
  </si>
  <si>
    <t>300102212703</t>
  </si>
  <si>
    <t>300102212704</t>
  </si>
  <si>
    <t>300102212705</t>
  </si>
  <si>
    <t>300102282719</t>
  </si>
  <si>
    <t>300102212706</t>
  </si>
  <si>
    <t>300102212707</t>
  </si>
  <si>
    <t>300102212708</t>
  </si>
  <si>
    <t>300102212801</t>
  </si>
  <si>
    <t>300102222802</t>
  </si>
  <si>
    <t>300102252803</t>
  </si>
  <si>
    <t>300102232804</t>
  </si>
  <si>
    <t>300102322805</t>
  </si>
  <si>
    <t>300102242806</t>
  </si>
  <si>
    <t>300102262807</t>
  </si>
  <si>
    <t>300102272808</t>
  </si>
  <si>
    <t>300102282809</t>
  </si>
  <si>
    <t>300102292810</t>
  </si>
  <si>
    <t>300102412811</t>
  </si>
  <si>
    <t>300102312812</t>
  </si>
  <si>
    <t>300102342813</t>
  </si>
  <si>
    <t>300102352814</t>
  </si>
  <si>
    <t>300102162815</t>
  </si>
  <si>
    <t>300102112816</t>
  </si>
  <si>
    <t>300102122817</t>
  </si>
  <si>
    <t>300102132818</t>
  </si>
  <si>
    <t>300102142819</t>
  </si>
  <si>
    <t>300102362820</t>
  </si>
  <si>
    <t>300102642821</t>
  </si>
  <si>
    <t>300102299202</t>
  </si>
  <si>
    <t>300102140635</t>
  </si>
  <si>
    <t>300102330641</t>
  </si>
  <si>
    <t>300102230613</t>
  </si>
  <si>
    <t>300102338656</t>
  </si>
  <si>
    <t>300102230628</t>
  </si>
  <si>
    <t>300102160632</t>
  </si>
  <si>
    <t>300102239662</t>
  </si>
  <si>
    <t>300102110655</t>
  </si>
  <si>
    <t>300102310301</t>
  </si>
  <si>
    <t>300102299304</t>
  </si>
  <si>
    <t>300102290501</t>
  </si>
  <si>
    <t>300102290504</t>
  </si>
  <si>
    <t>300102229505</t>
  </si>
  <si>
    <t>300102229508</t>
  </si>
  <si>
    <t>300102229511</t>
  </si>
  <si>
    <t>300102210517</t>
  </si>
  <si>
    <t>300102210514</t>
  </si>
  <si>
    <t>300102219516</t>
  </si>
  <si>
    <t>300102219517</t>
  </si>
  <si>
    <t>300102219529</t>
  </si>
  <si>
    <t>300102260505</t>
  </si>
  <si>
    <t>300102260501</t>
  </si>
  <si>
    <t>300102260504</t>
  </si>
  <si>
    <t>300102311401</t>
  </si>
  <si>
    <t>300102311402</t>
  </si>
  <si>
    <t>300102311403</t>
  </si>
  <si>
    <t>300102311404</t>
  </si>
  <si>
    <t>300102311405</t>
  </si>
  <si>
    <t>未来交通学院</t>
  </si>
  <si>
    <t>经济与管理学院</t>
  </si>
  <si>
    <t>运输工程学院</t>
  </si>
  <si>
    <t>公共管理与法学院</t>
  </si>
  <si>
    <t>科学研究院平台与基地建设管理中心</t>
    <phoneticPr fontId="89" type="noConversion"/>
  </si>
  <si>
    <t>研究生院</t>
    <phoneticPr fontId="89" type="noConversion"/>
  </si>
  <si>
    <t>学生工作部</t>
    <phoneticPr fontId="89" type="noConversion"/>
  </si>
  <si>
    <t>自然科学高新技术研究培育项目</t>
  </si>
  <si>
    <t>自然科学基础研究培育项目</t>
  </si>
  <si>
    <t>领军青年培育项目</t>
  </si>
  <si>
    <t>自然科学创新团队培育项目</t>
  </si>
  <si>
    <t>重点科研平台水平提升项目</t>
  </si>
  <si>
    <t>人文社科智库培育项目</t>
  </si>
  <si>
    <t>人文社科平台建设项目</t>
  </si>
  <si>
    <t>绿色智慧公路专项集成项目</t>
  </si>
  <si>
    <t>绿色智慧公路专项重点项目</t>
  </si>
  <si>
    <t>绿色智慧公路专项培育项目</t>
  </si>
  <si>
    <t>黄河流域生态地质环境专项集成项目</t>
  </si>
  <si>
    <t>黄河流域生态地质环境专项重点项目</t>
  </si>
  <si>
    <t>黄河流域生态地质环境专项培育项目</t>
  </si>
  <si>
    <t>自然科学创新团队培育项目(材料试点改革）</t>
  </si>
  <si>
    <t>人文社科资助项目</t>
  </si>
  <si>
    <t>优秀博士学位论文培育项目</t>
  </si>
  <si>
    <t>优秀博士毕业生项目</t>
  </si>
  <si>
    <t>180113</t>
  </si>
  <si>
    <t>007259</t>
  </si>
  <si>
    <t>160115</t>
  </si>
  <si>
    <t>120031</t>
  </si>
  <si>
    <t>110103</t>
  </si>
  <si>
    <t>140018</t>
  </si>
  <si>
    <t>180010</t>
  </si>
  <si>
    <t>006879</t>
  </si>
  <si>
    <t>130026</t>
  </si>
  <si>
    <t>007293</t>
  </si>
  <si>
    <t>007334</t>
  </si>
  <si>
    <t>005968</t>
  </si>
  <si>
    <t>006673</t>
  </si>
  <si>
    <t>007174</t>
  </si>
  <si>
    <t>120123</t>
  </si>
  <si>
    <t>160124</t>
  </si>
  <si>
    <t>120114</t>
  </si>
  <si>
    <t>007103</t>
  </si>
  <si>
    <t>007119</t>
  </si>
  <si>
    <t>007225</t>
  </si>
  <si>
    <t>160082</t>
  </si>
  <si>
    <t>007302</t>
  </si>
  <si>
    <t>160017</t>
  </si>
  <si>
    <t>006817</t>
  </si>
  <si>
    <t>006651</t>
  </si>
  <si>
    <t>006880</t>
  </si>
  <si>
    <t>160037</t>
  </si>
  <si>
    <t>170117</t>
  </si>
  <si>
    <t>110068</t>
  </si>
  <si>
    <t>210019</t>
  </si>
  <si>
    <t>200120</t>
  </si>
  <si>
    <t>210070</t>
  </si>
  <si>
    <t>200121</t>
  </si>
  <si>
    <t>170075</t>
  </si>
  <si>
    <t>210041</t>
  </si>
  <si>
    <t>210112</t>
  </si>
  <si>
    <t>200123</t>
  </si>
  <si>
    <t>210001</t>
  </si>
  <si>
    <t>170078</t>
  </si>
  <si>
    <t>210089</t>
  </si>
  <si>
    <t>210021</t>
  </si>
  <si>
    <t>210114</t>
  </si>
  <si>
    <t>210095</t>
  </si>
  <si>
    <t>210103</t>
  </si>
  <si>
    <t>200136</t>
  </si>
  <si>
    <t>210077</t>
  </si>
  <si>
    <t>210003</t>
  </si>
  <si>
    <t>210073</t>
  </si>
  <si>
    <t>210109</t>
  </si>
  <si>
    <t>200124</t>
  </si>
  <si>
    <t>140147</t>
  </si>
  <si>
    <t>210100</t>
  </si>
  <si>
    <t>200134</t>
  </si>
  <si>
    <t>200146</t>
  </si>
  <si>
    <t>200122</t>
  </si>
  <si>
    <t>210117</t>
  </si>
  <si>
    <t>200118</t>
  </si>
  <si>
    <t>200140</t>
  </si>
  <si>
    <t>170110</t>
  </si>
  <si>
    <t>210091</t>
  </si>
  <si>
    <t>210106</t>
  </si>
  <si>
    <t>140002</t>
  </si>
  <si>
    <t>200137</t>
  </si>
  <si>
    <t>210023</t>
  </si>
  <si>
    <t>210053</t>
  </si>
  <si>
    <t>170048</t>
  </si>
  <si>
    <t>210078</t>
  </si>
  <si>
    <t>200116</t>
  </si>
  <si>
    <t>210075</t>
  </si>
  <si>
    <t>210020</t>
  </si>
  <si>
    <t>210111</t>
  </si>
  <si>
    <t>210081</t>
  </si>
  <si>
    <t>210004</t>
  </si>
  <si>
    <t>210120</t>
  </si>
  <si>
    <t>200128</t>
  </si>
  <si>
    <t>200147</t>
  </si>
  <si>
    <t>160100</t>
  </si>
  <si>
    <t>210115</t>
  </si>
  <si>
    <t>210071</t>
  </si>
  <si>
    <t>210064</t>
  </si>
  <si>
    <t>210116</t>
  </si>
  <si>
    <t>210033</t>
  </si>
  <si>
    <t>200148</t>
  </si>
  <si>
    <t>210072</t>
  </si>
  <si>
    <t>130056</t>
  </si>
  <si>
    <t>210011</t>
  </si>
  <si>
    <t>210015</t>
  </si>
  <si>
    <t>210108</t>
  </si>
  <si>
    <t>200126</t>
  </si>
  <si>
    <t>210022</t>
  </si>
  <si>
    <t>210063</t>
  </si>
  <si>
    <t>210107</t>
  </si>
  <si>
    <t>210065</t>
  </si>
  <si>
    <t>160020</t>
  </si>
  <si>
    <t>210002</t>
  </si>
  <si>
    <t>210088</t>
  </si>
  <si>
    <t>160088</t>
  </si>
  <si>
    <t>200129</t>
  </si>
  <si>
    <t>210025</t>
  </si>
  <si>
    <t>200145</t>
  </si>
  <si>
    <t>200143</t>
  </si>
  <si>
    <t>210093</t>
  </si>
  <si>
    <t>210079</t>
  </si>
  <si>
    <t>210076</t>
  </si>
  <si>
    <t>210014</t>
  </si>
  <si>
    <t>200144</t>
  </si>
  <si>
    <t>006399</t>
  </si>
  <si>
    <t>160098</t>
  </si>
  <si>
    <t>200131</t>
  </si>
  <si>
    <t>007075</t>
  </si>
  <si>
    <t>180041</t>
  </si>
  <si>
    <t xml:space="preserve"> 007322</t>
  </si>
  <si>
    <t>007271</t>
  </si>
  <si>
    <t>006440</t>
  </si>
  <si>
    <t>007300</t>
  </si>
  <si>
    <t>007078</t>
  </si>
  <si>
    <t>180060</t>
  </si>
  <si>
    <t>170063</t>
  </si>
  <si>
    <t>170050</t>
  </si>
  <si>
    <t>006599</t>
  </si>
  <si>
    <t>007348</t>
  </si>
  <si>
    <t>005589</t>
  </si>
  <si>
    <t>006072</t>
  </si>
  <si>
    <t>110130</t>
  </si>
  <si>
    <t>110092</t>
  </si>
  <si>
    <t>007342</t>
  </si>
  <si>
    <t>110006</t>
  </si>
  <si>
    <t>007127</t>
  </si>
  <si>
    <t>006244</t>
  </si>
  <si>
    <t>180035</t>
  </si>
  <si>
    <t>005947</t>
  </si>
  <si>
    <t>150102</t>
  </si>
  <si>
    <t>006824</t>
  </si>
  <si>
    <t>006240</t>
  </si>
  <si>
    <t>007321</t>
  </si>
  <si>
    <t>130025</t>
  </si>
  <si>
    <t>120132</t>
  </si>
  <si>
    <t>120116</t>
  </si>
  <si>
    <t>006568</t>
  </si>
  <si>
    <t>120104</t>
  </si>
  <si>
    <t>006872</t>
  </si>
  <si>
    <t>120058</t>
  </si>
  <si>
    <t>160114</t>
  </si>
  <si>
    <t>007280</t>
  </si>
  <si>
    <t>190111</t>
  </si>
  <si>
    <t>170091</t>
  </si>
  <si>
    <t>190144</t>
  </si>
  <si>
    <t>200117</t>
  </si>
  <si>
    <t>120075</t>
  </si>
  <si>
    <t>180167</t>
  </si>
  <si>
    <t>190123</t>
  </si>
  <si>
    <t>140021</t>
  </si>
  <si>
    <t>100046</t>
  </si>
  <si>
    <t>160132</t>
  </si>
  <si>
    <t>100064</t>
  </si>
  <si>
    <t>120093</t>
  </si>
  <si>
    <t>190069</t>
  </si>
  <si>
    <t>150106</t>
  </si>
  <si>
    <t>160057</t>
  </si>
  <si>
    <t>170066</t>
  </si>
  <si>
    <t>150037</t>
  </si>
  <si>
    <t>190163</t>
  </si>
  <si>
    <t>140150</t>
  </si>
  <si>
    <t>120088</t>
  </si>
  <si>
    <t>130132</t>
  </si>
  <si>
    <t>180069</t>
  </si>
  <si>
    <t>007308</t>
  </si>
  <si>
    <t>007292</t>
  </si>
  <si>
    <t>180110</t>
  </si>
  <si>
    <t>160107</t>
  </si>
  <si>
    <t>140025</t>
  </si>
  <si>
    <t>180063</t>
  </si>
  <si>
    <t>170113</t>
  </si>
  <si>
    <t>180034</t>
  </si>
  <si>
    <t>160064</t>
  </si>
  <si>
    <t>130033</t>
  </si>
  <si>
    <t>100102</t>
  </si>
  <si>
    <t>100068</t>
  </si>
  <si>
    <t>006635</t>
  </si>
  <si>
    <t>005955</t>
  </si>
  <si>
    <t>006403</t>
  </si>
  <si>
    <t>006725</t>
  </si>
  <si>
    <t>007161</t>
  </si>
  <si>
    <t>006609</t>
  </si>
  <si>
    <t>110137</t>
  </si>
  <si>
    <t>120054</t>
  </si>
  <si>
    <t>110002</t>
  </si>
  <si>
    <t>007201</t>
  </si>
  <si>
    <t>高寒区混凝土路面在荷载-冻融-盐蚀耦合作用下，极易由于早期病害导致性能劣化，甚至出现结构损伤，严重制约其在公路中的应用。针对青藏高寒区混凝土路面材料性能特点，基于多场耦合和真实工况的多尺度损伤劣化机理研究目前还处于探索阶段。本项目在建立青藏高寒区典型区域真实环境预估模型和调研交通状况的基础上，采用低场核磁共振和中子射线等无损表征手段、拓扑几何图像处理、流固耦合数值模拟及现场取芯模型校正相结合的方法，首先用热动力学定量描述具有高寒区混凝土成型与养护特点的盐冻化学反应相变过程；其次探索三场耦合作用下混凝土多尺度损伤规律，建立多孔介质细微观结构与宏观本构的损伤预测模型；最终通过典型区域现场取芯对预测模型进行校准，提出高寒区路面损伤相应的控制参数与评估准则。项目不仅拓展青藏高寒区混凝土路面在真实工况和多场耦合作用下的损伤研究新途径，还对其组成设计、耐久性改善、施工和养护提供定量评价参数和科学依据。</t>
  </si>
  <si>
    <t>王旭昊</t>
  </si>
  <si>
    <t>复杂地质构造的精细勘探已成为国家深部资源勘探战略的重要目标之一，广域电磁法及其三维反演是解决深部精细勘探重要技术手段。由于三维数据采集的规模越来越大，地质环境越来越复杂，三维反演在效率和地质体边界的分辨率方面难以满足实际需求。我们前期研究了基于Krylov子空间投影的模型降阶算法，实现了三维多频电磁法的快速正演。本项目在此基础上，提出基于曲波域广域电磁法多尺度反演算法。首先，建立基于混合范数的反演目标函数，通过范数拟合数据项，通过范数约束模型项，提高陡变地质构造边界的辨识度；根据曲波的多尺度和多方向特性，把空间反演模型转换到稀疏域，采用最优化方法反演曲波系数，然后通过反变换得到空间域电阻率模型参数，实现从粗到细的多尺度精细反演，提高复杂模型边界的分辨率。最后，建立典型地电模型，验证该方法的稳定性和有效性。</t>
  </si>
  <si>
    <t>张继锋</t>
  </si>
  <si>
    <t>针对干湿-冻融环境导致充填节理产生强度劣化并影响应力波的衰减等问题，本项目拟采用试验、理论及数值模拟等方法对充填节理累积损伤动力特性及其对应力波传播规律的影响展开研究。通过系统的室内试验研究湿度和温度序贯耦合作用下充填节理微观孔隙结构特征、宏观力学特性，深入分析其关联规律及主控因素，揭示干湿-冻融耦合作用下充填节理强度劣化机理及损伤演化机制；量化强度劣化-累积损伤-动力参数的对应关系，建立充填节理累积损伤动力模型。基于此，理论解析应力波在充填节理中的传播规律，揭示充填节理强度劣化对应力波的衰减机制。利用构建的累积损伤动力模型，开展复杂节理分布岩体中应力波传播的数值模拟研究，阐明节理特性对应力波传播以及岩体振动响应的影响规律。研究成果对干湿-冻融环境岩体在动载作用下的安全性评价工作提供了理论支撑，同时也丰富了应力波在节理岩体中传播理论，具有重要的科学研究与工程应用价值。</t>
  </si>
  <si>
    <t>持续制动系统不依赖于摩擦制动的发动机制动系统、排气制动系统和缓速器制动广泛用于商用车辆中，但是由于驾驶人经验不足和路况不熟等因素没有及时开启排气制动、缓速器制动系统引发制动器热衰退造成的重特大交通事故时有发生。为此项目拟对重型载货汽车制动主动控制技术进行研究。利用道路线型特征与驾驶人制动行为时间历程的时序性和因果关系建立具有分层特性的隐形马尔科夫模型，研究重型载货汽车长大下坡制动工况构建方法；通过基于动态时间窗的制动工况辨识模型和持续制动分级控制模型，研究持续制动介入及退出机制；通过重型载货汽车持续制动失稳机理研究，构建基于混沌运动反控制模型的制动稳定性控制策略。综合利用车辆控制器局域网络和集成智能控制技术开发重型载货汽车长下坡制动主动控制系统。从而避免因驾驶人主观错误操作而引发制动安全事故，提高了重型载货汽车下坡路段行驶安全性。</t>
  </si>
  <si>
    <t>史培龙</t>
  </si>
  <si>
    <t>中天山发育的多期前寒武纪岩浆-构造事件对于认识中亚造山带内古老微陆块的物质组成及地壳演化具有重要意义。中天山发育一期重要的新元古代岩浆作用，但已报道的新元古代岩石主要为花岗岩类，而对于约束构造背景效果更好的基性岩类目前未见报道，造成对该期岩浆作用的构造背景仍缺乏明确认识。本项目拟通过对中天山东段新发现的斜长角闪岩和花岗片麻岩等新元古代岩石开展锆石U-Pb年代学、矿物学、岩石学、元素地球化学及Sr-Nd，Hf-O同位素等系统研究，限定其形成年龄和变质时限，揭示其原岩类型、源区特征、岩石成因，厘定其变质温压条件；结合前人研究，查明中天山东段新元古代岩浆作用的分布特征及岩石类型；进而揭示中天山新元古代岩浆-构造事件的地球动力学背景；探讨其与全球Rodinia超大陆演化的关系及全球构造意义。研究成果将为探讨中亚造山带内微地块的起源和归属、理解中亚造山带地壳生长和再造提供新的资料。</t>
  </si>
  <si>
    <t>雷如雄</t>
  </si>
  <si>
    <t>现代路面不仅要能满足传统道路的承重、稳定、平整、耐久和舒适等通行功能，而且应当具有降低噪声，补充地下水，缓解热岛效应等环保功能。因此，新一代环保型路面应同时具备上述通行能力与环保功能。项目围绕多孔沥青路面性能与功能周期演化规律及多孔沥青路面功能恢复机理与材料再生方法展开研究。融合力学、界面物理化学、流变学等多学科理论与方法，通过系统微细观试验、宏观室内试验和足尺试验对路面材料设计理论和结构设计方法的研究，基于多物理场服役环境特征模拟和加速加载试验，明确多孔沥青路面性能和功能演化规律，构建多孔沥青路面性能与功能周期演化模型，揭示多孔路面空隙恢复机理，提出基于回收料性能的再生多孔沥青混合料材料组成设计方法和再生方法，为环保型沥青路面设计与建造提供理论基础和方法支撑。</t>
  </si>
  <si>
    <t>我国交通领域碳排放在过去9年的年平均增长达6%以上，是燃烧源二氧化碳排放增速最快的部门，交通领域碳排放主要来源于碳足迹快速增长的公路运输（占交通领域总碳排的73.3%，世界平均为75%），因此对交通领域碳排放的准确测算对实现我国碳达峰与碳中和战略有重要意义。本项目的提出，旨在理清多源能源类型与运输工具参数对交通运输碳排放影响传递机制，同时引入全生命周期评估技术（LCA）从多角度权衡交通领域碳排放，基于能源结构数据、空间数据、碳排放测算软件的一体化数据库建立的多源运输工具碳排放模型，定量分析交通系统传统与可替代能源运输工具全寿命周期的碳排放量，构建涵盖多模式、全过程、多要素的交通领域碳达峰综合测试方法，探索现状能源替代措施及融合交通新技术后的减碳有效性，形成交通碳减排与低碳发展策略的优化理论，对于提高交通领域碳达峰预控能力具有重要的理论支撑价值</t>
  </si>
  <si>
    <t>隧道原位扩挖是当前隧道建设的主要内容之一。钻爆法作为我国山岭隧道施工的主要方法，爆破控制、支护结构优化、围岩变形控制是隧道扩挖的关键技术。本项目以隧道原位扩挖现场测试为基础，结合理论分析、数值模拟等研究手段，进行原位扩挖隧道的爆破参数优化设计及支护结构力学特性研究，分析不同施工方法、施工工序影响下，隧道围岩——支护结构稳定性特征，提出原位扩挖隧道爆破及支护结构设计参数优化方案，建立原位扩挖隧道围岩级别评判体系，确定原位扩挖动态施工方案，研究成果预期可以进一步提高原位扩挖隧道建设水平，保障安全施工，为公路隧道原位扩挖施工围岩变形控制预案的制定提供理论依据。</t>
  </si>
  <si>
    <t>项目适应于目前及未来发展的我国高速公路能源需求体系，围绕交通能源融合和载运装备电动化技术，研究能够支撑构建高速公路能源微网系统，构建具备智能微电网和综合能源微网核心装备与运营管控系统体系，及由清洁能源驱动的高速公路绿色化运维装备体系。研究高速公路维修设施与运转典型装备电动化技术，建立典型运维设备电动化改造方案集。研究与综合能源微网相适配的设施装备补给与管控方法。针对运维运转装备的在途能源补给，构建无线充电系统、静态分布式充电系统及动态移动式充电系统等多方式协同在途能源补给及能效提升方案，形成对高速公路能源绿色化具有典型意义的交通能源系统集成化应用，探索形成支撑高速公路绿色化转型的能源利用模式和路径，为助推我国公路交通系统“双碳”愿景实现提供可应用化的技术与装备基础。</t>
  </si>
  <si>
    <t>该项目旨在进行山东碳酸岩稀土矿研究，研究结果对于相关领域具有一定的借鉴意义。</t>
  </si>
  <si>
    <t>张海东</t>
  </si>
  <si>
    <t>黄土地区地铁隧道围岩存在干湿循环状态现象，黄土干湿循环劣化较浸水软化更为复杂，劣化程度更为严重，对地铁衬砌结构受力变形的影响也更为显著。本项目拟进行Q2原状黄土干湿循环劣化规律和模型，以及干湿循环条件下地铁衬砌结构力学性状的演化机理研究，首先，通过干湿循环三轴压缩试验，揭示Q2原状黄土力学性能的劣化规律，构建相应劣化模型；其次，基于劣化模型开展黄土干湿循环数值模拟，结合离心模型试验，分析不同干湿循环条件下黄土围岩和衬砌结构的受力变形情况；最后，揭示黄土干湿循环条件下隧道围岩压力的演化规律，阐明衬砌结构力学性状的演化机理。研究成果有助于分析黄土地铁衬砌的病害成因，为地铁衬砌的维修加固提供理论支撑。</t>
  </si>
  <si>
    <t>刘禹阳</t>
  </si>
  <si>
    <t>车联网是现代化城市减少交通拥堵和绿色出行的重要手段。随着物联网技术在中国的蓬勃发展，作为物联网的具体应用，车联网获取车辆运行参数和道路等交通基础设施使用状况，感知实时道路交通路况，提供丰富的智能交通综合服务。本项目从信任数据应用、聚合数据应用和审计数据应用三个角度系统研究5G车联网下数据可靠性机制。具体包括：利用环签名和区块链技术实现5G车联网下的条件隐私保护；利用Shamir秘密共享技术、中国剩余定理思想和超递增序列构造5G车联网下无可信第三方高效多维数据聚合方案；利用公开审计、区块链、盲签名、匿名证书技术和默克尔哈希树设计5G车联网下支持数据动态更新的多云多副本数据完整性审计机制。
本项目将有助于加速公钥密码学和可证明安全理论的研究，同时进一步改善交通管理的智能化，促进我国汽车产业智能化发展。因此，本项目具有重要的科学意义、学术价值和应用前景。</t>
  </si>
  <si>
    <t>陕西北部以及中部地区，位于我国的黄土高原地带，随着经济和人口发展，黄土地区地质环境愈加脆弱，致使滑坡频发，造成重大人民群众生命财产损失和社会经济损失。传统滑坡检测方法只利用了以滑坡因子为主的各类特征，没有充分考虑高分影像中滑坡的形状及纹理等特征。本项目拟研究基于地学知识约束及异质特征融合的黄土滑坡智能检测识别方法，首先，结合多源遥感影像数据，通过快速的深度学习目标检测方法实现大范围疑似滑坡区域的高效筛选；接着，对疑似区域结合基于地学知识约束的异质特征并引入注意力机制，通过浅层网络进一步检测确认；最终，得到滑坡检测识别结果及其敏感性图。上述方案通过搭建的分布式深度学习云平台，可实现滑坡灾害并行化高效检测识别及结果更新展示。</t>
  </si>
  <si>
    <t>冷弯型钢结构房屋是一种典型的绿色装配式建筑体系，但因其存在抗侧刚度和承载力偏低、抗倾覆能力不强、连接薄弱、整体协同性较差等若干制约问题，该类结构较多的应用于低层房屋体系。为了将冷弯型钢结构推广至多层房屋体系，本项目将传统砌体结构中“圈梁与构造柱”的概念引入到冷弯型钢房屋结构，以期解决现有技术瓶颈，并在此基础上提出了冷弯型钢框-墙复合结构体系。本项目拟围绕圈梁—边框柱节点、带圈梁与边框柱的冷弯型钢复合墙体和复合结构体系等方面开展系列研究，全面揭示圈梁、边框柱、墙体系统和楼盖系统之间的抗侧力协同工作机制，阐明各结构部件的真实受力状态，提出各构件的弹性刚度、承载能力和弹塑性问题的计算模型和分析方法，并给出圈梁与边框柱的配置建议和设计方法，建立新型复合结构体系基于性能的抗震设计方法。本项目的研究将有助于装配式建筑的完善与发展，具有重要的科学意义和广泛的应用前景。</t>
  </si>
  <si>
    <t xml:space="preserve">我国现阶段的交通正处于传统交通向交通完全智能化发展的过程中，必定会存在联网车辆与传统非联网车辆混行的情况，将严重影响车联网最大化发挥效用。在这种过渡阶段，设置自动驾驶专用车道是一种有效途径，如何在不影响现有交通系统的情况下研究自动驾驶专用车道的设置方法成为了研究的热点，现有交通流模型与仿真软件可再现实际交通场景，能够在不影响现有交通系统的情况下对提出的方案策略进行预测。自动驾驶车辆在自动驾驶专用道的行驶同样会面临新的问题。本项目围绕自动驾驶专用道关键技术展开研究，具体内容包括： 1）自动驾驶专用道设置方法研究；2）柔性专用道的仿真与测试；3）自动驾驶车辆驶出专用道以及驶入专用道的过程建模与优化；4）自动驾驶车队下匝道策略的建模与仿真。本项目的研究工作有助于未来自动驾驶专用道的设置以及自动驾驶车辆在混合流环境中的安全高效的行驶，具有重要的理论参考价值和实际意义。 </t>
  </si>
  <si>
    <t>传统车辆行驶跟踪大多通过GNSS/惯性导航等方式获取，但存在高楼遮挡、信号丢失、累计误差严重等问题，难以满足复杂多变的交通场景下车辆高精度时空检测跟踪需求。本课题拟重点研究复杂场景下结合多源传感器的车辆检测跟踪关键技术。首先，建立一种Yolov4-Deepsort单摄像头车辆检测跟踪模型，提高单视频帧下的车辆检测、跟踪精度；然后根据车辆重识别中区域置信度不同，提出一种基于高置信局部特征的车辆重识别优化算法，完成稳健的车辆重识别任务；最后，为提高视觉感知能力，针对视频帧丢失、摄像头抖动、雨天、雾天等特殊工况下视觉感知容错问题，提出基于深度生成对抗网络的视觉容错处理技术。本课题预期成果可应用于对目标物体时空参数频率与精度要求较高的车路协同复杂交通场景，如高速公路快速行驶的大型货车高频定位、无GNSS信号的长隧道中两客一危车辆定位等，为智能交通应用落地提供有力支撑。</t>
  </si>
  <si>
    <t>川藏铁路沿线重大地质灾害分布广泛、隐蔽性强，是川藏铁路工程安全的 重大威胁，亟需开展灾害前兆信息的智能感知与隐患识别。但在川藏铁路 复杂孕灾环境下，灾害风险源存在“识不准、认不全”等卡脖子技术瓶颈。 项目拟突破复杂环境下InSAR变形监测精度和密度难题，构建 InSAR准动态变形监测模型，实现灾害隐患广域普查；建立多源遥感信息融合的灾害三维实景模型，实现重大地质灾害隐患详查；构建川藏铁路重大地质灾害隐患识别评估指标和模型，建立数据-机理协同驱动的灾害智能感知和隐患识别模型，实现地质灾害隐患智能识别，打破目前灾害隐患错判、漏判、少判、智能化程度低困局，实现川藏铁路重大地质灾害动态编目。。</t>
  </si>
  <si>
    <t>公路选线是一个复杂的多目标协调系统工作，处理各约束目标关系时受设计者经验和主观意识影响明显。针对大量公路选线实例信息散见于各类设计资料文献，选线知识难以全面表征，经验难以得到借鉴等难题。本项目借助自然语言识别和案例推理相结合的人工智能技术，通过广泛收集公路选线实例，从公路选线知识获取与表示、知识推理与知识应用三个层面，建立公路选线案例知识库框架；基于属性—值对的问题域表示，采用机器学习文本挖掘确定关键词和特征属性，提出基于语义相似度的选线属性约简算法；抽象化处理公路路线与地质、地形、地物等对象空间关系，建立维度扩展的九交模型，描述路线与对象间空间关系；采用残缺加性语言判断矩阵方法确定属性权重，通过深度学习实现属性值之间的相关度计算，构建基于空间关系+属性相似度的公路选线案例推理机制；通过与GIS、BIM（CAD）系统集成，实现对公路选线过程的决策信息支持。研究将为公路数字化、智能化选线与建造提供参考。</t>
  </si>
  <si>
    <t>贾兴利</t>
  </si>
  <si>
    <t>本项目针对车路协同环境下隧道群驾驶人认知机理及危险态势识别进行研究。首先，考虑隧道群客观实体环境和行为心理环境多维属性特征，基于自然驾驶和驾驶模拟实验，采集环境、驾驶行为以及心生理指标，标定各类典型驾驶行为特征指标阈值，基于系统聚类的方法对典型驾驶行为特征进行分析。其次，利用连续驾驶行为的过程解析，构建典型驾驶行为链空间向量矩阵，引入隐马尔科夫链求解各状态向量间的转移概率，建立驾驶行为特征谱及演化过程。最后，依据环境应激理论，深入挖掘隧道群驾驶人认知机理，构建典型驾驶危险态势识别模型，根据不同危险水平提出基于车路协同的隧道群驾驶智能决策技术。研究成果可为隧道路段的安全运营控制管理以及自动驾驶控制策略提供技术支持。</t>
  </si>
  <si>
    <t>阎莹</t>
  </si>
  <si>
    <t xml:space="preserve">钢筋易锈蚀，在恶劣环境下钢筋混凝土构件使用寿命低。纤维增强复合材料筋（GFRP Bar）为线弹性材料且弹性模量低，用于增强混凝土受弯构件时，GFRP 筋强度利用率低（由变形控制），呈脆性破坏。因此，本项目拟将高延性高模量的钢筋与高耐久性高强度的 GFRP 复合，形成 GFRP-钢复合筋，能有效地提高混凝土梁的服役寿命、延性及 GFRP 强度利用率。首先，研究复合筋中 GFRP 与钢协同工作机制，建立复合筋的强度、刚度及本构模型；其次，研究复合筋配筋率对混凝土梁破坏模式的影响，确定最大与最小配筋率。研究复合筋混凝土梁破坏过程、荷载-挠度曲线、极限承载力及裂缝分布等弯曲特性，揭示复合筋混凝土梁损伤演化规律及机理；最后，以复合筋中 GFRP 强度、钢强度及复合率为优化参数，动态调整复合筋的强度与模量，建立复合筋混凝土梁优化设计方法，实现复合筋混凝土梁强度与刚度的均衡利用。本项目将为发展高寿命、资源节约型土木工程，具有重要的科学研究与工程意义。
</t>
  </si>
  <si>
    <t>任何承载结构都存在失稳风险，特别是细长结构的隧道钢架和薄壁结构的初期支护，在多向来压的地层中更可能发生失稳破坏，本项目针对黄土隧道施工安全及支护结构稳定性问题，提出新型组合结构支护体系，采用模型试验、数值计算等方法，考虑黄土隧道荷载作用环境、支护结构缺陷、施工阶段体系转换等因素，开展隧道支护结构稳定性能研究，探究该新型结构在围岩荷载作用下的稳定承载特性、变形发展规律及渐进失效模式，探明其整体（局部）变形破坏特征、（屈曲）极限承载能力、平面内（外）失稳模式、应（内）力分布规律，揭示新型组合结构支护体系的失稳破坏机制及稳定承载性能，明确其稳定性设计控制标准。本项目创新隧道支护结构型式及施工工艺，保障隧道施工安全，丰富隧道修筑理论体系，为推进黄土隧道新型支护技术进步和稳定性评估起到积极作用。</t>
  </si>
  <si>
    <t>本申请项目充分考虑未来交通系统中不同层级组成要素的性质，以及系统运作中的协同关系，特别是作为重要交通参与要素的车辆与路侧设施的协同，将多层次、多尺度分析的思想充分融入到路侧设施智能部署中，建立相应的模型和算法，实现真正车路协同的韧性交通系统，弥补现有传统交通系统韧性评估与风险防控理论和方法在未来交通场景方面考虑的欠缺与不足，建立真正完备、完善的综合交通系统韧性评估与风险防控理论方法体系。研究内容包括： （1）未来交通系统分层网络建模及韧性评估体系建立；（2）多风险下未来交通系统风险耦合机理及系统易损性表征；（3）多风险下未来交通系统韧性增强策略研究。</t>
  </si>
  <si>
    <t>随着“一带一路”、“交通强国”等国家重大战略及“川藏铁路”、“南水北调”等国家重大工程的逐步推进，我国未来基础设施建设仍广泛涉及岩石爆破。岩石钻孔爆破中，起爆方式决定爆轰波的传播方向，进而影响爆炸能量的分配及爆破效果，但当前对起爆方式的选择仍无定论。项目拟围绕起爆方式对爆炸能量释放与传输的影响作用规律关键科学问题，开展如下研究：（1）研究炸药的非理想-理想爆轰反应与岩石的非线性-线性力学行为，阐明炸药与岩石的相互作用机制及能量传输模型；（2）分析爆轰波传播的时间和方向效应，揭示起爆方式对炸药-岩石能量传输的影响作用机制；（3）研究不同起爆方式下爆炸能量的传输与释放特征和爆破动力效应的内在联系，提出起爆方式或装药结构的优化原则与设计方法。预期成果不仅可丰富爆炸能量释放与传输的研究内涵，还有助于指导工程人员确定合适的起爆方式或装药结构，进而实现炸药能量的优化利用，兼具理论意义和推广应用价值。</t>
  </si>
  <si>
    <t>铁岩为铁含量大于15%无燧石的硅质碎屑岩或硅质碎屑-碳酸盐岩，通常可见铁质鲕粒，主要形成于显生宙。华北克拉通宣龙式铁矿是中国最古老的铁岩，形成于元古宙中期（16.5亿年左右），关于海水中铁如何大量聚集及氧化机制目前存在较大争议。近年来发现宣龙式铁矿也发育大量磁铁矿矿石，其成因尚未开展深入研究。本项目拟以宣龙式铁矿及其赋矿岩系为研究对象，结合前人研究成果，在详细的野外地质观察和岩相学研究的基础上，开展矿物学、地球化学、稳定同位素（铁、硫和碳同位素等）、生物标志化合物、铁组分等研究，旨在建立系统的化学沉积地层剖面。综合探讨铁富集氧化沉淀机制，研究磁铁矿成因，并与前寒武纪铁建造和显生宙铁岩开展系统对比研究。从而完善宣龙式铁矿成矿模型，深入认识成矿与古海洋环境协同演化的关系。该研究为丰富铁岩成矿理论、构建元古宙中期海洋环境演化具有重要科学意义，同时为华北克拉通铁矿找矿预测提供科学依据。</t>
  </si>
  <si>
    <t>针对机场道面繁重复杂的受力形式，开展基于全过程控制的沥青混合料设计与力学性能研究是提高机场道面耐久性的有效途径。沥青混合料是多级多相颗粒性材料，其复杂的动态迁移自组织行为决定了离析特性、压实效果与力学响应。采用散体力学、界面科学及摩擦学理论，研究矿料颗粒复合几何特征及表征方法，建立复合几何参数数据库；分析矿料界面多重耦合效应，研究矿料-沥青颗粒体系的迁移自组织行为；开发离析评价装置，建立沥青混合料离析行为与颗粒体系自组织行为的关系，揭示沥青混合料离析形成机理，提出离析控制方法；设计矿料迁移试验与数值模拟，分析压实过程中颗粒体系动态自组织行为，揭示压实作用机理，提出压实增强工艺；开展竖向滑移和水平转动试验分析沥青混合料力学行为，结合数值模拟揭示沥青混合料的力学变形机理，确定关键力学参数；从选材、组成设计、施工控制、力学性能等全过程开展沥青混合料系统化设计，为构建高性能沥青道面提供理论指导。</t>
  </si>
  <si>
    <t xml:space="preserve">差动齿轮传动系统是涡桨式航空发动机功率传递的核心部件，其故障的萌生和演变将导致飞机牵引力下降甚至失去动力。然而差动齿轮故障信息具有耦合同构调幅调频模式，且受到多级传递路径的时变非线性调制和多源超高斯混合噪声干扰，严重制约了现有齿轮诊断方法的有效性。
本项目以航空差动齿轮传动系统为研究对象，拟采用物理模型先验与数据学习网络协同建模的思路，研究多源超高斯干扰的自编码生成学习、时变非线性传递路径的深度表征网络设计、耦合同构特征的多域协同正则建模技术。通过本项目的研究，揭示不依赖精确噪声模型的超高斯混合干扰数模协同消减新机制，构建多级线性卷积模型和非线性学习网络协同描述时变传递路径的新方案，建立多域物理模型先验和数据生成先验协同驱动的故障特征辨识新策略，形成一套统一、可靠、完备的航空差动齿轮传动系统故障诊断新框架，并开展故障模拟实验评估和完善技术框架，为航空发动机运行安全提供理论和技术支持。
</t>
  </si>
  <si>
    <t>工程实践中遇到的土体大多处于非饱和状态，陕西省中北部广泛分布着非饱和黄土，而有关非饱和土的位移土压力研究才起步，急需开展可量控基质吸力的黄土位移土压力模型试验研究。本项目是陕西省自然科学基金(面上项目)“非饱和土位移土压力及基坑稳定性研究”的延续与深化，拟开展非饱和土位移土压力模型箱的设计与制作，对所用非饱和黄土开展基本物理力学指标试验，继而进行典型位移模式下15次非饱和黄土模型试验，全程分析土压力、基质吸力和挡墙位移等量测数据，以确定非饱和黄土位移土压力变化规律、极限位移值以及合力作用点位置，并对所建立的非饱和土位移土压力理论解答进行全面验证。本课题设计的土压力模型箱为探究非饱和土位移土压力特性开辟良好的实验途径，实测位移土压力、基质吸力等数据为理论与数值验证积累丰富可靠的实验佐证资料，挡墙位移状态及模式控制等关键技术为相关模型试验设计提供很好的借鉴作用，具有重要的理论意义和工程应用价值。</t>
  </si>
  <si>
    <t>大型地下工程施工期间层状硬岩结构型灾害现象频发，严重威胁工程人员安全，对微震监测与数值仿真相结合的稳定性预测结果提出了更高的要求。本项目综合采用室内试验、理论分析及离散元仿真等手段展开研究：开发了岩体三维空间区域非均匀速度结构层析成像技术，提出考虑洞室复杂布置形式与地质条件的岩体破裂高精度定位新方法；提出了一种基于邻域算法分级优化的微震全波形矩张量反演新方法，实现基于微震信息的层状围岩破裂时空分布动态表征；探明涵盖破裂和层面的裂化岩体各向异性力学特性，建立能实时反映破裂效应的各向异性损伤模型；建立了基于发生条件、破坏机制、能量判据的层状硬岩结构型灾变模式识别与评估模型。通过搭建依托工程微震监测与连续介质仿真的耦合计算平台，对比现场多元常规监测信息，验证微震反馈损伤模型与灾害识别与评估模型的应用效果。预期成果对于层状硬岩地下工程围岩稳定性实时反馈与优化设计，具有重要的理论与工程实践价值。</t>
  </si>
  <si>
    <t>粒料类材料是路面基层材料的主要组成部分，申请人之前研究发现路用粒料的现有常用试验方法、设计参数、预测模型等方面存在的问题导致粒料混合料的力学性能预测难以满足路面基层设计需求。因此，深入系统的研究粒料形态等物理参数对其力学性能影响因素及演变规律，从而提出更加科学系统的粒料测试、设计以及质量控制体系将具有重要的科学意义和工程指导意义。本项目拟针对粒料物理及力学性能测试方法、仪器设备及预测模型开展以下三项研究：（1）基研发新的粒料粒形图像采集设备及图像分析算法；（2）改善现有粒料回弹模量试验方法；（3）提出基于粒料颗粒形态的回弹模量预测模型，从而完善现有公路路面力学-经验设计体系，合理利用天然矿产资源，降低公路工程建养成本。</t>
  </si>
  <si>
    <t>针对我国在建2000米跨径悬索桥重大工程，考虑全寿命期环境侵蚀作用下对地震、车辆荷载与冲刷的组合问题进行研究。通过对地震、冲刷的概率密度模型进行统计和参数确定、基于车辆动态称重数据生成随机车流，结合构件抗力分布的试验验证，求解超大跨径悬索桥地震作用组合的合理分项组合系数。研究内容如下：开展电化学加速侵蚀的时间尺度校准试验研究环境侵蚀作用下材料性能的劣化问题，得到构件抗力的时变特性；以改进的Ferry-Borges模型将随机过程荷载效应转换为随机变量，以地震是否发生为条件将桥梁总失效概率分解为分部失效概率之和，简化多个荷载样本空间抽样的复杂性；对失效模式的识别问题，通过求解带有边界条件的总势能的极值问题加以解决。研究成果可得到超大跨径悬索桥这种特殊桥型的合理荷载组合分项系数，可为超大跨径悬索桥设计提升至全概率、多灾害防御的设计理论提供研究基础和技术储备。</t>
  </si>
  <si>
    <t>周敉</t>
  </si>
  <si>
    <t>降雨环境下沥青路面车辙易汇聚大量积水，车辆高速驶入极易产生水漂或侧滑，导致车辆偏移甚至失控。针对目前采用单一车辙最大深度建立的简化路面车辙积水模型，难以全面描述车辙积水横向、纵向和垂向的三维特征，难以科学分析非均匀车辙积水状态与轮胎的相互作用，难以准确建立车辙积水指标与行车风险的相互关系等问题。本项目利用三维激光技术获取的高精度路面车辙三维模型，提出车辙积水评价指标及计算方法；研发降雨室内模拟设备与水膜厚度测试装置，通过室内试验揭示降雨条件下车辙积水汇聚行为；针对不同降雨强度与历时，从三维视角定量表征车辙积水状态，测算车辙积水时序演变规律；通过构建轮胎-积水-路面有限元模型，求解三者耦合作用下路面附着系数分布状态；建立附着系数-整车车辆多自由度模型，通过联合仿真动态评估降雨时序作用下车辙积水路段的行车风险。研究将为自动驾驶车辆雨天高速行驶的安全性评估、控制策略设计和路面养护决策提供参考。</t>
  </si>
  <si>
    <t>膨胀土是一种特殊土壤，在降雨和蒸发的循环作用下，其表层会进行反复的膨胀和收缩，导致土体裂隙不断发育扩展，严重破坏了土体的完整性，对各类浅表层工程如公路、铁路等的建设与维护有明显的危害作用。因此，如何有效改善膨胀土的胀缩性、控制膨胀土裂隙的发育与扩展具有十分重要的意义。本课题以汉中膨胀土为研究对象，采用干湿循环试验，分析比较干湿循环条件下素膨胀土和剑麻纤维加筋膨胀土的胀缩开裂特征，结合CT扫描，提出剑麻纤维加筋膨胀土的最优配比，并探讨干湿循环次数对加筋膨胀土裂隙发育与扩展的影响；在此基础上，通过直剪试验、蠕变试验和模型试验，研究不同次数干湿循环后素膨胀土和加筋膨胀土的力学强度特性，并进一步验证纤维加筋膨胀土的有效性，同时结合电镜扫描，从微观力学理论角度研究剑麻纤维加筋膨胀土的抗裂和增强机理；最后根据试验结果，建立剑麻纤维膨胀土的应力应变关系模型。</t>
  </si>
  <si>
    <t>纳米结构金属材料在强度和塑性上往往存在着倒置关系，这严重制约了纳米结构金属材料的应用和发展；而近年来发现的纳米孪晶这种新型纳米结构材料，通过调控纳米结构金属材料的微观结构，可以提高材料的综合力学性能，并消除或弱化强度和塑性的倒置关系。但是，当前的研究仍难以触及纳米孪晶金属变形时原子尺度机理和复杂动力学过程，从而影响了对纳米孪晶金属本构关系的深入理解。为此，本项目拟采用分子动力学模拟与晶格位错理论相结合的方法，借助于课题组已经建立起来的微观结构表征方法和团簇结构演化跟踪技术，对位错、层错、孪晶界和晶界等缺陷结构组态进行识别，并跟踪它们交互作用时各缺陷结构组态演化的动态过程，深刻揭示不同孪晶结构特征对纳米孪晶金属宏观力学行为和微观变形机制的影响规律。以纳米孪晶金属变形过程缺陷结构组态为桥梁，深刻揭示“孪晶结构-变形机制-力学性能”三者之间联系，为设计和制备具有优异力学性能的纳米结构材料提供重要的理论指导。</t>
  </si>
  <si>
    <t>侯兆阳</t>
  </si>
  <si>
    <t>结构钢及其连接焊缝的微观机制断裂预测模型可用于准确预测大范围屈服和无预设初始裂纹情况下的延性裂纹开展。目前，基于材料的微观机制断裂预测模型，进行强震作用下钢框架结构延性断裂破坏的研究较少。本项目基于已校准的Q460D高强钢和ER55-G焊缝的微观机制断裂预测模型，首先进行Q460高强钢框架梁柱焊接节点试件的低周往复加载试验，得到节点由裂纹产生、扩张直至断裂的全过程，建立节点裂后路径分析的数值算法，揭示节点断裂对节点承载力和滞回性能的影响效应；然后对Q460高强钢框架结构缩尺试件进行低周往复加载试验，观测结构由节点延性断裂到整体结构破坏的全过程，探索局部开裂位置、速度和程度对结构承载力和滞回性能的影响效应，获取材料抗断裂性能与结构受力性能之间的量化关系，建立强震作用下Q460高强钢框架结构延性断裂破坏全过程的分析方法；得到影响结构延性断裂破坏的主要因素，提出控制结构延性断裂破坏的设计对策。</t>
  </si>
  <si>
    <t>廖芳芳</t>
  </si>
  <si>
    <t>预制构件及连接构造技术与结构体系的优化创新，可实现工业化建造技术和良好结构性能的共赢，其优势可助力建筑业实现“双碳目标”。本项目采用理论分析、试验研究和数值模拟的方法，研究UHPC-再生混凝土预制柱协同工作机理及抗震性能。采用斜剪试验和直剪试验，探究剪-压复合作用下，界面类型、再生混凝土强度和粗骨料取代率、轴向压力等因素对UHPC-再生混凝土粘结界面性能的影响规律，揭示损伤破坏时界面微观结构，构建界面剪切-滑移本构模型和基于剪-摩理论抗剪强度计算公式，为预制构件协同工作提供理论支撑。通过轴心受压试验和拟静力试验，分析竖向和水平荷载下UHPC-再生混凝土预制柱的破坏机理和力学性能，评价其耗能及延性。通过ABAQUS塑性损伤模型，进行构件参数化分析，结合试验数据建立恢复力模型，提出基于位移的抗震性能设计方法。本项目是对高性能材料和绿色材料在装配式结构中应用的一种新探索，可以提高预制构件及连接的力学性能和耐久性与可靠性。</t>
  </si>
  <si>
    <t>该项目旨在进行商用车辆发动机低碳互补燃烧关键技术研究，研究结果对于相关领域具有一定的借鉴意义。</t>
  </si>
  <si>
    <t>中亚造山带是典型的显生宙增生造山带，石炭纪之前主要发育侧向增生作用，而石炭纪之后可能存在一定的垂向增生。因此，石炭纪是理解中亚造山带末期构造演化的关键时期。南蒙古拼合体系是中亚造山带晚古生代典型的增生造山区，发育大量的石炭纪岩浆岩和火山碎屑岩。尽管石炭纪岩浆岩取得了重要的研究成果，但关于南蒙古石炭纪弧的性质到底是洋内弧还是陆缘弧仍存在争议，导致对其精细的俯冲过程认识不清。南蒙古地区石炭纪火山岩以年轻物质加入为主，因此以近源物质为主的火山碎屑岩对不同来源的物质加入非常敏感。基于此，本项目针对南蒙古戈壁天山构造带汗博格德地区石炭纪火山碎屑岩展开综合的沉积学研究：在系统的沉积相和沉积环境研究的基础上，利用Nd同位素和锆石U-Pb年代学约束南蒙古戈壁天山构造带石炭纪弧的性质，通过锆石Hf-O同位素揭示石炭纪地壳改造和生长历史，以期为中亚造山带中段末期构造演化过程提供新的约束。</t>
  </si>
  <si>
    <t>传统流体驱动形式难以满足片上器官中生物流体的多种泵送要求，成为制约片上器官发展的瓶颈。新型镓合金液态金属材料兼具金属和流体的双重特性，在电场调控下具有优异的流体驱动潜能，有望实现片上器官中生物流体的泵送目标。为此，本项目采用纳观-微观相结合的方法，首先研究液态金属/电解液界面纳米尺度双电层的充电动力学行为，建立不同条件下液态金属表面双电层的充电模型；在此基础上，揭示液态金属表面电化学极化-连续电润湿-两相流流动的耦合机理，明确纳米尺度双电层充电与微米尺度流体流动之间的跨尺度关系；随后，开展不同参数条件下利用液态金属进行生物流体泵送的实验研究，修正理论公式；研究生物流体多种成分对液态金属泵送能力的影响，同时探究多级泵组合的流体控制特性；最后，开展液态金属泵在片上器官培养与药物试验中的应用研究。本项目涉及电场调控液态金属的本源，将为新型液态金属泵送方法的广泛应用提供理论依据。</t>
  </si>
  <si>
    <t>微裂纹是航空薄壁板结构安全服役的潜在威胁，传统线性超声导波方法受到入射超声导波波长等因素的限制，无法有效检测结构中的微裂纹，非线性超声导波对微裂纹高度敏感而受到极大的关注。本项目拟开展典型薄壁板结构微裂纹损伤非线性超声导波识别方法研究，首先从正问题机理研究入手，构建典型薄壁板结构多尺度参数化小波单元构造，开展薄壁板结构宏、细观情况下多尺度损伤力学模型研究；构建微裂纹与超声导波非线性相互作用模型，研究微裂纹与超声导波非线性相互作用规律，建立损伤特征参数与超声导波非线性高阶谐波信号映射关系；在此基础上，开展薄壁板结构微裂纹非线性超声导波稀疏诊断方法研究，提取能够最大程度反映薄壁板结构微裂纹损伤信息的非线性特征，构造微裂纹损伤特征非线性稀疏过完备字典，实现薄壁板结构快速诊断与精确定位识别。通过本项目的研究，可为航空薄壁板结构中微裂纹的快速检测与定位提供理论基础和实用技术，具有重要的科学意义和工程应用价值。</t>
  </si>
  <si>
    <t>编码理论是数学和计算机科学中的重要研究对象，也是信息安全的理论基础。有限域上的经典编码理论在实际通信中应用广泛。构造参数较好的经典码是编码理论中的重要研究课题。量子编码是用一些特殊的量子态来表示量子比特，以达到克服消相干的目的。近年来，利用经典码构造参数较好的量子码已成为量子编码理论中的热门研究课题之一。
本项目主要利用代数和数论的方法构造经典线性码和加性量子码。具体研究内容包括：
1，利用集合的交、差、对称差等运算构造新的定义集，并利用有限域上的指数和理论研究这些定义集所生成线性码的参数和重量分布；
2，构造一系列自正交经典线性码，并利用这些自正交码构造参数较好或最优的加性量子码。
本项目预期可以得到一系列参数很好的经典码和量子码，从而可以为实际通信和量子通信提供有效的理论基础。</t>
  </si>
  <si>
    <t>泡沫沥青温再生混合料中新旧沥青融合机理不清晰，融合程度与混合料性能之间的关系也不明确，导致泡沫沥青温再生混合料路用性能无法得到保证，限制了该项绿色环保技术的推广应用。本项目综合运用原子力显微镜、X射线能谱仪等多种现代测试分析手段，从微观形貌、分子结构、化学组成等角度探明泡沫沥青温拌再生混合料中新旧沥青再生融合机理；基于泡沫沥青温拌再生沥青砂浆动态力学特性分析，揭示泡沫沥青与旧沥青不同融合程度对温拌再生混合料粘弹性特性的影响；利用数字散斑技术，探究温拌再生混合料低温及疲劳开裂特性随泡沫温拌再生沥青融合程度的演变规律；在此基础上，研究建立基于多性能平衡设计思想的泡沫沥青温拌再生混合料组成设计方法。项目研究成果可为泡沫沥青温拌再生混合料组成设计与性能优化提供理论依据，进一步推动我国道路固废的资源化利用，实现交通强国战略目标。</t>
  </si>
  <si>
    <t>徐金枝</t>
  </si>
  <si>
    <t>黄河流域是我国具有生态屏障的重要区域，也是水土流失最严重、水土保持和生态重建的重点地区。建国以来在黄河流域实施了一系列的生态保护和水土保持措施，包括退耕还林，拦沙坝的建造以及梯田的改造。这些工程有助于控制土壤侵蚀，提高了旱地农业的生产力，并控制自然环境，但该地区仍是生态脆弱性和自然灾害风险暴露程度十分严重的区域。本研究利用遥感技术、雷达探测、站点数据、文献记录等多源数据，结合模型模拟、野外实测等方法，按照“工程分布-单一效果-混合效应”的思路，探究黄河流域梯田、淤地坝等生态工程的空间分布特征、明晰多种工程建设产生的联合生态效应，为黄河流域高质量发展以及我国生态文明建设提供了科技支撑。</t>
  </si>
  <si>
    <t>网约车与公共交通的协同与互补对改善城市交通拥堵具有重要意义，如何灵活重构网约车与公共交通协同运行模式，优化两种交通方式的时空关系，是亟待解决的问题。本项目以网约车与公共交通耦合关系为主线，构建基于轨迹数据的多维时空耦合关系测度模型，提出耦合关系界定的阈值分类方法；建立基于随机森林方法的网约车与公共交通客流动态转移机理分析模型，揭示客流转移特征、概率及演化规律，探索转移行为效应时空差异与边界；建立可转移网约车轨迹时空序列图谱，甄别潜在个性化公共交通需求特征；提出多样化公共交通最佳运营模式匹配策略，在既定转移概率的网约车与公共交通运营参数阈值约束条件下，面向通道竞争及质量互补、单点聚集及片区空白互补等典型空间区域，提出网约车与公共交通协同运行调控方法。研究可弥补“土地利用-交通需求-公交供给”单模式宏观优化方法的不足，为精细化公共交通系统设计提供科学支持。</t>
  </si>
  <si>
    <t>邓亚娟</t>
  </si>
  <si>
    <t>黄河流域是我国水资源最为短缺的地区之一，地下水长期超采导致了严重的地面沉降灾害，不仅对地下和地面建筑物、构筑物产生破坏，威胁高速、高铁等重大基础设施安全运营，还导致了地面塌陷和地裂缝等地质灾害，严重影响人民生命财产安全与经济的和谐可持续发展。因此，本项目拟突破非城市区域高相干目标点提取瓶颈，研究多轨道地面沉降InSAR 监测与集成技术，获取黄河流域高精度、高分辨率的地面沉降监测结果，并分析地面沉降的时空演化规律，结合气象资料揭示其与人类活动、气候变化的关系。本项目的研究可对黄河流域地面沉降灾害的预防与治理具有重要意义。</t>
  </si>
  <si>
    <t xml:space="preserve">钢-混组合梁兼顾钢材与混凝土两种材料优点，受力性能优越，但是，结构负弯矩区混凝土板易开裂，截面刚度降低，严重影响结构的承载力与耐久性，因此，提高负弯矩区混凝土桥面板的抗裂性能尤为关键。本项目以钢混组合梁负弯矩区混凝土板为研究对象，通过模型试验与数值分析方法，开展纤维增强磷酸镁水泥混凝土（上层）和普通混凝土（下层）组成的叠合板力学性能研究，主要研究内容：（1）基于混凝土基本力学试验，考虑钢纤维含量、水胶比等因素，探究纤维MPC混凝土力学性能，提出纤维MPC混凝土本构关系模型；（2）通过三点弯曲梁断裂性能试验，揭示钢纤维MPC混凝土裂纹开展演化规律；（3）基于钢-纤维MPC混凝土叠合板组合梁负弯矩区静力试验，探讨钢-纤维MPC叠合板组合梁的破坏模式和破坏机理；（4）基于试验数据，对钢-纤维MPC混凝土叠合板组合梁进行抗裂计算分析，提出裂缝宽度及承载力计算方法。
通过本课题的研究有望为新材料应用提供理论支持，完善钢混组合梁负弯矩区混凝土板的设计理论。
</t>
  </si>
  <si>
    <t>武芳文</t>
  </si>
  <si>
    <t>独居石矿物具有成为裂变径迹定年技术的测试对象的潜力，国际上对该技术方法的研究处于起步阶段，人们的认识仅停留在独居石矿物颗粒内裂变径迹在现有的实验条件下可以被蚀刻出来，但对于蚀刻效率的影响因素、径迹长度与密度的定量测量与统计、238U含量的测试等研究却没有开始。本研究的首创性体现在独居石裂变径迹这种新矿物温度计的实验手段和新的测试方法的研发：首次分析晶面晶轴方向与矿物成份对独居石裂变径迹蚀刻率的影响，首次提出基于LA-ICP-MS的独居石矿物中238U含量的测试方法。本研究成果可以为开展独居石矿物的裂变径迹退火模型、年龄计算及冷却史数值模拟等研究提供前期基础理论依据，进而推动我国低温热年代学研究领域在新测试对象、更低研究温度区间、新测试手段、多方法综合应用等方面的进一步发展。</t>
  </si>
  <si>
    <t>软硬互层岩体中密集且非均布发育的垂直节理极大地破坏了岩体完整性，引发了诸多块体致灾事件，严重困扰了互层岩体地区的工程建设。针对垂直节理的非均布发育问题，需要以明晰多动力耦合下垂直节理的发育机制为前提，实现对互层岩体破裂行为的预测，从而满足灾害防控的根本需求。鉴于此，本研究将以界面异质性剪应力为突破口，探究多动力耦合下垂直节理的发育机制。项目拟通过多动力耦合物理仿真模型试验，分析岩层界面剪切力学行为，构建异质性剪应力和抗剪强度计算模型，获得界面剪应力异质分布模式。借助应力传递理论，建立岩体非协调变形下的力学传递模型，从界面剪应力的异质性出发揭示垂直节理发育的力学传递机制，同时捕捉硬脆岩层破裂信息，研究影响垂直节理非均布发育行为的内、外动力因素，建立多动力耦合作用下互层岩体破裂预测模型，实现对互层岩体结构劣化的预测。由此深化对软硬互层岩体力学行为的认识，提升应对块体失稳灾害的能力。</t>
  </si>
  <si>
    <t>蒸散发是陆面水循环中最重要的水文过程之一，是联系气候、水、热和碳循环的关键生态水文过程，对区域水循环和水量平衡有重要作用。受复杂下垫面影响，蒸散发动力学过程极为复杂，迄今为止精确估算地表蒸散发一直是地球系统科学中的前沿和难点问题，限制了人们对大气-植被-土壤-地下水系统中水分-能量和生态环境的深刻理解。项目立足野外原位观测试验、室内物理模拟试验，结合数值模拟、大数据挖掘和数据同化等技术，揭示影响蒸散发的主控因素。以土-气、土-根和水-气等多界面为抓手，构建大气-植被-地表-包气带-地下水系统多重耦合模型，研究复杂下垫面蒸散发动力学机制，探讨目前常用蒸散发计算模型在复杂下垫面适用性，基于复杂下垫面地表能量平衡，构建蒸散发计算模型，创新场地和局地尺度间的蒸散发转化理论，为水资源高效利用与生态环境保护等国家重大需求提供科学支撑。</t>
  </si>
  <si>
    <t>随着新技术、新方法的涌现，古植物学正从传统的外部宏观形态发展到微观和分子水平的趋势。目前，该领域的研究仍处于起初阶段。内蒙古中部新近纪二龙山植物化石宝库中既有压型叶片化石，也有三维果实和种子化石，为开展化石微观和分子特征研究提供了必要条件。从二龙山植物群中选取不同类型的植物化石，分析化石的生物分子组分，提取出化石的分子特征，与细胞水平的微观结构比较，揭示二龙山植物化石的保存状态，获得影响化石分子保存的因素。将植物化石的原位生物分子与现生对应种的分子组分进行对比，了解植物的化石化过程，探讨出植物化石的保存机制，定量出化石单体分子同位素的校正参数，为利用化石植物同位素准确重建古环境奠定基础。该项目将为解决从微观至分子水平研究化石保存机制的前沿问题提供指示。</t>
  </si>
  <si>
    <t>肖良</t>
  </si>
  <si>
    <t>青藏高原是世界上水土流失最严重和生态环境最脆弱的地区之一，近几十年来，青藏高原的气候的加速变化，导致了该地区冰川快速融化和冻土不断退化，给区域生态环境保护造成了严峻挑战。开展冰川活动及冻土冻融形变监测研究无疑是青藏高原生态环境研究的重点，对于揭示冰冻灾害变化规律和预测其未来变化趋势具有重要意义。本项目拟采用多种InSAR技术与光学遥感影像相结合，研究青藏高原冰冻区冰川运动特征的时空多维度、多形变尺度的监测关键技术，建立符合冻土复杂形变规律的形变模型，探索冻土冻融过程与温度变化的耦合规律，开展冰川体积及冻土活动层厚度估计等研究，为青藏高原地区冰冻形变监测研究、灾害防护、工程安全等提供科学依据和理论支撑。</t>
  </si>
  <si>
    <t>项目锁定保存有宽广早中生代造山和造山后盆地记录的华南东南部地区，以下中生界盆地沉积地层和早中生代花岗质岩体为研究对象，采用先进的多种矿物40Ar/39Ar单颗粒激光定年、碎屑锆石原位激光微区(U-Th)/He等中-低温热年代学技术，利用盆山耦合关系，通过华南东南部下中生界盆地的中-低温热年代学记录，恢复区域地层和岩体的热演化和隆升剥露历史，综合分析华南东南部中生代垂向构造运动的时空分布和迁移模式。本项目将一定程度地改善我国华南东南部地区早中生代热年代学研究程度较低的现状，为探讨华南中生代构造-热演化及其板块构造动力学机制提供热年代学支撑。</t>
  </si>
  <si>
    <t>陶霓</t>
  </si>
  <si>
    <t>商南县过去是经济、社会和生态发展冲突最为强烈的区域。 经济上属于落后地区，人均 GDP 远
低于陕西省水平和国家水平，全县产业发展滞后，农业产值比重大； 生态上处于全国水土保持区划
--丹江口水库周边山地丘陵水质维护保土区，还处于陕西省级重点生态功能区--秦岭东段中低山水
土保持片区；社会上贫困人口发生率高，属于全国集中连片分布的贫困地区。 经济、生态、社会之
间相互影响、相互制约，耦合作用突出。 因此， 建立针对商南县特殊情况的多目标、多场景、多要
素集成式评价体系，对商南县进行整体定量化评价，既是对商南客观评价的关键，也是建立数字乡
村的基础。</t>
  </si>
  <si>
    <t>马超群</t>
  </si>
  <si>
    <t>聚焦陕西省全域和四种特殊的地形地貌类型，研究碳中和目标下碳排放监测与峰值预测、陆地生态系统碳收支估算、陕西省陆地生态系统格局优化\陆地生态系统碳汇经济价值核算、低碳经济导向下的可持续发展评价，为解决碳中和与生态保护中存在的关键技术问题构筑创新链，强化国土空间规划和用途管控，探索出一条具有陕西特色的低碳绿色发展之路，为我国制定合理的差异化碳减排与碳中和政策，促进区域高质量与可持续发展提供科学决策依据。</t>
  </si>
  <si>
    <t xml:space="preserve">乡村产业振兴发展，需要顺应经济社会发展规律，以满足市场需求为导向，以乡村资源、产业基础、人文历史等优势为依托，因地制宜地选择适合本地的乡村产业。
本课题拟根据商南县及试马镇自然资源禀赋、传统特色产业和人文历史等状况，以数字化为抓手，重点针对商南县及试马镇经济发展趋势、产业融合状况、完善电商和物流体系、康养旅游规划设计展开研究。
主要包括：商南县及试马镇产业发展总体状况分析，提升电商平台和服务质量，健全物流体系，康养旅游规划。
</t>
  </si>
  <si>
    <t>孙铭</t>
  </si>
  <si>
    <t>沟谷型泥石流因具有突发性强、破坏性大、灾害链效应明显等特性，已成为我国西北地区最严重的自然灾害之一，对我国重大公路交通基础设施建设与运营造成了严重威胁。本项目依托泥石流冲击公路路基模型试验和数值模拟，评估其易损性，具体的研究内容描述如下：通过电镜扫描等微细观试验，定量表征岩土体物质的细观结构；以青海地区泥石流沟谷为研究原型，基于泥石流物源条件、沟槽物质条件、路基与泥石流主沟道之间的夹角、流通区坡度、路基与泥石流出山口之间的距离、泥石流起动规模6个参数，开展物理模型试验，研究不同因素下泥石流对公路路基的冲淤作用规律，提出泥石流作用下公路路基易损性评估模型。基于开发的DEM-CFD流固耦合数值算法，建立泥石流规模放大预测模型与范围影响模型，提出泥石流灾害的防灾减灾技术，建立泥石流冲击公路路基易损性定量评估方法。该研究的成功实施有利于公路交通基础设施韧性提升，显著降低地质灾害对人民财产声明的威胁。</t>
  </si>
  <si>
    <t>薛志佳</t>
  </si>
  <si>
    <t xml:space="preserve"> 随着视频图像采集设备的不断发展，出现了各种不同模态的异质人脸图像，如素描画像，近红外图像，热红外图像，低分辨率图像等。在实际问题中，由于同一身份的异质人脸图像之间往往存在着较大的差异，使得多模态异质人脸图像的准确识别往往面临着诸多困难，而传统人脸识别算法在多模态异质人脸识别问题中只能获得较低的识别率，难以满足实际的应用需求。
    本项目将以子空间学习理论、稀疏表示理论、集成学习理论为基础，围绕多模态条件下的异质人脸图像的特征提取、度量学习两个科学问题，针对多模态异质人脸图像识别问题，提出更有效、更鲁棒的数学模型以及相应的学习算法。通过本项目研究，一方面探索多模态异质人脸图像特征提取与度量的新方法；另一方面也为图像处理，尤其是多模态条件下的异质人脸识别问题提供新技术。
</t>
  </si>
  <si>
    <t>连续出口是高速公路互通立交及部分路段重要组成部分，急加/减速与突发变道更为频繁，甚至出现因走错出口而倒车等异常驾驶行为，有效引导连续出口驾驶人认知、规避异常驾驶行为非常必要。本研究通过解析连续出口范围道路引导设计特征、微观驾驶行为特征及宏观交通流波动规律，提出连续出口驾驶行为单元分解方法，建立反映连续出口典型驾驶行为特征的驾驶行为状态单元空间向量，引入多元马尔科夫模型建立空间行为链表达方式；基于搜索算法识别连续驾驶行为链异常点，建立驾驶行为链中异常驾驶行为判定及阈值计算方法；解析“人-车-路-环境”耦合作用下，异常驾驶行为单元在行为链中的演变与多维道路交通环境变化的关系，量化“引导设计—视觉行为—车辆操作行为—异常驾驶行为”的关联机制；提出基于连续出口引导设施组合设计的驾驶行为连顺性优化方法，利用模拟试验进行效果反馈检验。</t>
  </si>
  <si>
    <t>陈亦新</t>
  </si>
  <si>
    <t>泥浆泵是石油开采设备的重要组成部分，对能源开发与石油工业的发展起着重要的作用。我国石油设备泥浆泵产品的产销量已经位居国际市场前列，同时，废旧泥浆泵的数量也在大幅上升，对其进行再制造是石油设备行业优化升级以及循环经济的战略选择。为此，本项目拟对以退役泥浆泵关键零部件再制造过程中所涉及到的剩余使用寿命预测和再制造性评价等关键问题开展研究。通过本项目的实施可达到以下目标：（1）提出退役泥浆泵零部件剩余使用寿命预测研究方法，实现退役泥浆泵零部件剩余使用寿命的有效评估；（2）建立退役泥浆泵零部件可再制造性综合评估模型，实现在综合考虑技术性指标、经济性指标、环境指标和社会指标多影响因素下的可再制造性分析；（3）提出适合退役泥浆泵零部件再制造工艺方法和工艺流程，寻求产品的最优再制造方案。</t>
  </si>
  <si>
    <t>曹蕾蕾</t>
  </si>
  <si>
    <t>针对直接尿素燃料电池阳极催化剂活性较低、稳定性差等问题，本项目利用碳化钒(VC)对Ni基催化剂进行改性，一方面通过VC调控Ni的d带态密度及催化剂表面的吸附特性，增强催化剂的活性及抗中毒性另一方面，通过调变制备方法、控制制备条件及后处理过程，实现对纳米结构催化剂的空间结构、形貌、晶型的精细控制，可控合成Ni负载在VC表面，提高活性位点利用率并有效发挥Ni与VC的协同作用。通过催化剂合成、形貌表征及性能评价等手段，研究Ni/VC纳米复合催化剂的可控合成策略，寻找催化剂在催化反应过程中促进电子输运、质量传递的规律，揭示VC改性Ni基催化剂的本质及催化剂结构与尿素电氧化性能之间的构效关系。本项目将开发高效且稳定的VC改性的Ni基尿素电氧化新型纳米复合催化剂，为直接尿素燃料电池阳极催化剂的设计提供新的思路。</t>
  </si>
  <si>
    <t>王鹭</t>
  </si>
  <si>
    <t>湖泊不仅是水循环的关键环节，且与生态保护和国民经济发展息息相关。近年来，人类活动和气候变化对西北干旱-半干旱地区湖泊造成严重影响，亟需有效手段分析该地区湖泊的时空演变规律及其主要驱动力。现阶段研究多采用水化学同位素法、遥感影像解析和集总式数值模型进行量化分析，难以准确刻画湖泊的连续演变过程。此外，径流资料的缺乏也为更高精度的数值模拟造成困难。为解决上述科学问题，本文拟选取西北地区红碱淖流域作为研究区；基于湖泊与河流单元概念和“半分布式水文模型-网格化湖泊搜索算法-分布式地下水模型”模型结构，开发兼顾效率、准确性和稳定性的湖区地表水-地下水耦合模型；通过构建干旱-半干旱湖区“蒸散发-湖泊面积-地下水位”多参数模型校验方案，提高模型可靠性；最终应用上述模型与校验方案，揭示研究区水循环特征和红碱淖的时空演变规律及其主要驱动力，为干旱-半干旱地区水资源管理和生态保护提供理论依据。</t>
  </si>
  <si>
    <t>复合翼无人机利是当前最受关注和最实用的垂直起降固定翼方案。但是已有的设计方法仍然存在布局选择缺乏理论依据、缺乏旋翼模式下的抗风性能的分析和评估方法、两套动力系统独立进行设计和总体设计过程多数采用传统序列设计方法等问题。针对以上问题，本项目提出针对复合翼无人机的多学科优化设计（MDO）方法，研究复合翼无人机的几何外形参数化和气动网格模型建模方法以及气动性能和飞行性能分析方法，提出旋翼模式下的抗风性能分析方法以及动力系的建模和设计方法。将提出的MDO方法和各学科分析方法应用于一架小型复合翼无人机的总体设计当中，并基于优化设计结果制作原理样机，通过飞行试验验证MDO结果的可行性和正确性，进而验证所提方法的可行性和准确性。</t>
  </si>
  <si>
    <t>张航</t>
  </si>
  <si>
    <t>复合材料因为其优异的性能在飞机结构中有着重要的应用，但其抗冲击性能差、易损伤，成为制约飞机复合材料结构可靠性提升的瓶颈。初始损伤显著降低了复合材料的静强度，但对疲劳损伤演变和寿命的作用效果尚不清楚。因此，本项目以含初始低速冲击损伤复合材料为研究对象，开展疲劳载荷下损伤演变机理研究：发展定量表征纤维、基体和分层疲劳损伤演变的热-声原位测试方法，探索疲劳损伤演变的微观机制及其热-声特征；结合理论探索，建立考虑多损伤模式耦合和非线性累积的疲劳本构关系，理解分层扩展诱发基体开裂和纤维断裂的机制，分析纤维断裂与基体开裂对分层扩展路径偏离和跳跃的影响规律；基于热-声数据和本构关系，构建融合热-声数据的含低速冲击损伤复合材料疲劳模型，阐明低速冲击损伤对疲劳损伤演变和失效的影响机制。本项目旨在为复合材料疲劳损伤分析和寿命预测提供理论依据，为复合材料结构抗冲击损伤性能与疲劳性能优化提供理论支持和方法。</t>
  </si>
  <si>
    <t>燃料电池动力系统是未来交通运输的重要发展方向之一，固态储氢燃料电池混合动力系统因其在安全性、经济性上的显著优势受到广泛关注，然而较低的能源利用率和较短的工作寿命却成为制约其推广应用的瓶颈。本项目以提升基于固态储氢的燃料电池混合动力系统能源利用率和使用寿命为目标，围绕储氢装置与燃料电池的热量耦合机理、氢能系统热量管理与混合动力系统能量管理的关联规律两个关键科学问题展开研究，主要内容包括：①阐明储氢装置与燃料电池的热耦合机理，建立氢能系统动态模型，包括固态储氢装置模型、燃料电池模型、热耦合管理系统模型；②设计氢能系统热交换控制模块结构，研究热交换精确控制方法；③分析氢能系统内部热量管理与混合动力系统能量管理的相互影响，设计双闭环反馈控制模型，研究计及热量耦合的固态储氢燃料电池混合动力系统能量管理策略。研究成果将为车载燃料电池动力系统的应用提供理论指导，对加速行业发展具有重要应用价值。</t>
  </si>
  <si>
    <t>朱丹</t>
  </si>
  <si>
    <t>时间域航空电磁法以其快速高效的特点正在矿产勘查、地下水、环境工程等领域发挥越来越重要的作用。然而，航空电磁采样密集、观测数据量大，目前其数据解释方法仅局限于成像和一维反演，无法处理复杂的三维地质结构和起伏地形。针对这一现状，本项目将开展时间域航空电磁三维反演算法研究。采用非结构时间域有限元算法模拟时间域航空电磁响应；基于航空电磁footprint，开发正演和反演网格分离的多网格算法，结合并行技术加速求解大规模航空电磁响应和灵敏度矩阵。针对航空电磁数据量大的特点，开发基于随机概率分布的自适应抽样算法，在保证数据空间分辨率的同时减少每次反演迭代数据量。并在此基础上研究基于模型梯度和分辨率矩阵的自适应网格优化技术，在保证反演网格分辨率的前提下减少反演参数。本项目的研究成果将有效推动我国地空瞬变电磁解释技术的发展。</t>
  </si>
  <si>
    <t>齐彦福</t>
  </si>
  <si>
    <t>科学技术的发展对材料提出轻质化、高强度、多功能、环境友好及低成本等综合要求，依靠单一材料无法实现。石墨烯增强功能梯度梁不仅结构形式简单，还具备高强度、高刚度、低密度和耐高温等特点，已成为先进复合材料领域的研究热点，但目前缺乏完善理论来精确预示其等效力学性能。本项目拟基于高阶剪切变形理论、功能梯度理论和非局部理论，开展石墨烯增强功能梯度梁力学性能预示方法研究。综合考虑尺度效应和功能梯度材料的梯度弹性特点，建立石墨烯增强功能梯度材料力学行为分析的非局部理论模型。在此基础上，进一步考虑剪切变形和转动惯量的影响，构建石墨烯增强功能梯度梁的非局部高阶剪切变形理论模型。通过与已有文献结果和有限元仿真分析结果对比，对所建立的模型进行校核修正，最终形成一套石墨烯增强功能梯度梁多尺度力学分析方法。项目研究可为石墨烯增强功能梯度高性能复合材料力学性能预示提供理论支撑，推动其在重大工程领域中的应用。</t>
  </si>
  <si>
    <t>马维力</t>
  </si>
  <si>
    <t>膜电极（MEA）是质子交换膜燃料电池的核心部件，由扩散层、催化层、质子交换膜等功能层组成。MEA内部组分传输直接影响电池产电性能及运行状态。然而，各功能层间及电化学反应界面处微纳尺度组分传输认知不足，界面处传质优化缺乏理论指导；另一方面，微观传质过程与电池运行状态缺乏联系，传质研究难以直接关联电池动态工况变化。为解决上述关键问题，项目以MEA功能层界面处传质优化为研究对象，综合考虑以电流密度、热应力、进气压力为代表的电-热-力三场耦合作用，分析界面处微观组分传输规律，明确界面结构与传质性能的构效关系，在部件层面指导MEA键合工艺改良，使MEA内部传质阻力智能分布；获得电池水淹/膜干故障工况下界面传质特性，对电池由正常至故障全周期工况性能参数离散化，并组建界面传质信息与电池工况动态映射网，在系统层面为电池水淹/膜干故障预测提供依据。</t>
  </si>
  <si>
    <t>黄东</t>
  </si>
  <si>
    <t>本项目以电动汽车接入电气化交通系统运行为背景，从二者在新能源消纳和削峰填谷的主要互补作用出发，深入挖掘电动汽车充电对系统能源利用的稳定性、高效性以及灵活性方面的影响，构建合理的电动汽车充电减排效益量化模型。</t>
  </si>
  <si>
    <t>王澍</t>
  </si>
  <si>
    <t>针对电动车高渗透率下智能微电网控制系统存在系统层次化、模块化程度低，可重用性和可扩展性不足的问题，研究基于多智能体的智能微电网控制系统设计方法，用于指导相关人员根据不同智能微电网原型，设计和实现高效的智能微电网控制系统。主要研究 1)电动车高渗透率下智能微电网领域本体模型和本体推理规则；2)以组织为中心的多智能体智能微电网控制模型的多层次“组织-角色-智能体”的组织结构、角色的能力和行为模式、知识共享和信息交互机制；3)各组织、角色的可重用性和可扩展性；4)实验验证该模型。主要创新贡献在于：构建面向 Producer-Consumer-Prosumer 智能微电网领域本体模型和本体推理规则，对智能电网中需控制节点进行分类，用于智能电网领域的知识表示和指导多智能体智能微电网控制系统建模；提出针对智能微电网控制领域的，以组织为中心的多智能体系统设计模型，发挥以组织为中心的多 智能体技术在系统模块化、层次化和系统重用性和可扩展性上的优势。</t>
  </si>
  <si>
    <t>润滑状态是制约滚动轴承高速性能的重要因素。油气润滑因其具备高压供油、高效散热等特点，是当前高速轴承的主要润滑方式。在高速工况下，油气润滑轴承内部剪切气流衍生高压气帘，进而导致轴承润滑状态衰败。对此，本项目基于流体内能改变流场核心思想，借助流动-传热过程中的热梯度、速度梯度等“势场”驱动滚道油层流动，有效解决喷射润滑中的油层衰减与供油不足问题，提升滚动轴承的高速性能。在上述探索与创新研究框架下，项目拟提出基于织构辅助的滚动轴承润滑增效新技术，通过构建基于界面追踪的宽域流场形态建模方法，揭示高速轴承腔体内热-力-流多梯度势差与能量耗散机理。在此基础上，基于热流协调机制开展滚道表面织构与轴承腔体内流场设计，实现基于势场构筑的高速轴承润滑增效新方法。研究工作预期能有效提升高速下的轴承润滑状态，为超高速环境下滚动轴承喷射润滑设计提供新的理论依据。</t>
  </si>
  <si>
    <t>阎贝</t>
  </si>
  <si>
    <t xml:space="preserve">本项目将研究时间非自治、空间非齐次依赖情形下，异质环境中非局部扩散方程的过渡波前解及传播速度. 异质环境的出现导致标准的行波解或者脉冲行波解的定义不再适用，过渡波前解的概念提供了一个范围更广、更一般的框架来描述方程在时空非非均匀环境中连接两个稳态点的全局解的空间传播，对描述种群扩散与传播等问题具有重要的现实意义. 本项目主要研究三种不同的时空依赖情形：情形（I）：时间非自治、空间周期依赖；情形（II）：时间周期、空间非齐次依赖；情形（III）：时间非自治、同时空间也非齐次依赖.结合上下解与主谱理论等方法研究非局部扩散方程在时间非自治、空间非齐次情形的空间传播问题，建立具有单稳非线性项的非局部扩散方程在时间非自治、空间非齐次依赖情形下过渡波前解的存在性和传播速度等问题. </t>
  </si>
  <si>
    <t>在现实环境中，生物种群并非单一存在，而是相互作用的，因此多种群之间的相互作用一直都是生物数学的重要研究课题。种群间的不同作用可以用形式各异的反应扩散模型来描述，该类模型的行波解、整体解等时空传播性质可以很好地刻画种群之间的竞争、合作、入侵等现象，进而预测种群的生存与灭绝等动力学行为，因此对种群模型时空传播性质的研究具有很重要的理论价值和现实意义。本项目拟研究格微分系统和非局部积分微分系统下的三种群竞争-合作系统的行波解与整体解。具体包括：研究一类三种群竞争-合作格微分系统的双稳行波解的存在性、渐近行为、唯一性及其稳定性；研究非局部扩散模式下的竞争-合作系统在双稳情形下的行波解及其定性性质，刻画其渐近行为，进而研究系统的新型整体解及其定性性质；将所得数学理论结果应用到具体的种群模型，解释和揭示具体的生态学传播现象。本项目的完成将为多种群扩散模型的动力学研究提供一些新的研究思路、方法和成果。</t>
  </si>
  <si>
    <t>张丽</t>
  </si>
  <si>
    <t xml:space="preserve">大量研究表明多阶面波的信息在成像反演中具有巨大的价值，可以增加反演约束并提供高精度的地球内部构造。然而，面波（尤其是勒夫波）中基阶和高阶的成分可能存在相似的能量传播速度，在临近的时间内被地震台所接受，构成多阶串扰问题，造成相速度测量及反演的误差，故而在以往的研究中，勒夫波数据的使用受到明显限制，采用多阶面波进行波形反演的研究较少。
由于勒夫波对研究地震各向异性以及区域地质构造演变历史十分重要。本项研究将针对勒夫波多阶串扰现象提出一种基于叠加剥离技术的新方法，分离多阶波形以提高勒夫波数据质量和有效覆盖区域。新方法可以分离波形，去噪并提高面波探测深度与精度，特别适用于大量面波数据反演，如密集台站得到的地震数据。另外，本项目计划将新方法应用到美国东北部的实际勒夫波数据中，采用分离后的基阶、多阶勒夫波波形进行波形反演，得到地壳和上地幔速度结构，并对反演结果进行评估以及结合其他研究进行综合地质解释。
</t>
  </si>
  <si>
    <t>张颖</t>
  </si>
  <si>
    <t>在双碳背景及目标下，考虑绿色机动化方式，如共享出行、共享经济下的网约车出行以及新能源出行，研究绿色机动化方式对区域化可交易通行权策略制定的影响以及为实现双碳目标，策略需要如何优化，为解决城市交通中的常态交通拥挤问题提供根本性的缓解思路和方法。首先进行城市交通特性多源数据获取和城市交通出行特性及出行者感知调查。然后进行绿色机动化对出行行为的影响模型构建，以及绿色机动化驱动下的区域化可交易通行权策略模型研究。接着基于系统动力学探究交通碳排放趋势模拟，在双碳目标下进行通行券收取数量优化，并对双碳目标下通行券收取数量与区域特性函数关系进行研究。最后进行区域化可交易通行权策略评价体系构建，以及交通需求管理策略横向及纵向比较和评价。为创新城市交通需求管理提供理论和实践依据。</t>
  </si>
  <si>
    <t>李维佳</t>
  </si>
  <si>
    <t>钢混组合结构因其显著的技术经济优势在各类工程结构中得到了广泛应用，焊钉因其力学性能良好、制作及焊接技术成熟，是组合结构中应用最为普遍的连接件形式。随着各类新型高性能组合结构的发展，焊钉连接件在结构服役期及极端荷载下的受力行为更为复杂，研究复杂受力状态下焊钉连接件的承载性能及断裂特性可为组合结构的精细化分析设计提供支撑。近十年来，钢材的延性损伤断裂模型及模拟已取得了长足进步，然而很少有学者将其融入到组合结构连接的精细化分析中。本研究结合申请人已有的相关研究基础，拟研究焊钉材料的应力-应变本构关系，用于焊钉连接件的大变形分析，研究焊钉在纯拉、纯剪及拉剪共同作用下的变形及断裂特性，校核焊钉材料的延性损伤断裂模型，为采用焊钉连接件的钢混组合结构在复杂受力状态下的结构精细化分析提供依据。</t>
  </si>
  <si>
    <t>杨飞</t>
  </si>
  <si>
    <t>采用废气再循环（EGR）可以改善双燃料发动机的NOx排放，并缓解高负荷下最大压升率过高的问题。引入EGR后，受热效应、稀释效应及化学效应的综合作用，燃烧过程与排气环境发生改变，进而影响排气颗粒的氧化活性及其微观理化特性，而这一影响规律尚不明确。为此，拟采用发动机台架试验结合多维数值模拟的方法，研究不同EGR率、废气组分及废气温度对双燃料发动机燃烧过程和排气参数的影响；利用热泳/滤膜采样，结合热重分析、电镜技术及光谱技术等研究废气热氛围对双燃料发动机排气颗粒氧化活性、微纳观结构及表面官能团的影响规律；进而探讨双燃料发动机排气颗粒氧化活性与微观理化特性、燃烧过程/排气环境之间的内在关联性；最终揭示EGR对双燃料发动机排气颗粒氧化特性的作用机制。研究结果将为优化双燃料发动机颗粒捕集器等后处理器的再生策略，进一步降低双燃料发动机的颗粒和NOx排放提供理论依据。</t>
  </si>
  <si>
    <t>王小琛</t>
  </si>
  <si>
    <t>城市轨道交通可有效分担道路交通压力，发展以城轨为骨干的公共交通系统是提升城市运输服务质量的重要途径和迫切需求。然而，常规及突发事件引发的客流出行变化对城轨运营造成巨大挑战。本项目以常规及突发事件为研究背景，利用自动售检票系统数据，常规事件公示数据和突发事件记录数据，挖掘城轨网络短时客流时空传播特征，据此归纳典型预测场景及难点；从城轨网络及目标站点双维度出发，提取事件信息，表征事件下的客流波动；融合多类过采样技术处理训练集样本不均衡问题，强化模型学习事件下的客流需求特征；分析客流时空依赖性，设计深度学习预测框架；考虑预测场景的变化，构建多种融合机制，最终实现基于站点的短时进、出站客流预测。研究成果能够为城轨运营管控方案制定提供量化支撑，具有一定的实际意义。</t>
  </si>
  <si>
    <t>赵阳阳</t>
  </si>
  <si>
    <t>东太平洋海隆Gofar转换断层区每隔5-6年准周期性地沿着断层的狭长区域(~10km)发生一个6级左右的地震，但其破裂从未贯穿断层，其地震破裂行为机制尚不清楚。已有研究表明断层结构对地震的破裂过程、局部地震的分布都有着很重要的控制作用，Gofar转换断层体波速度以及波速比成像结果显示主震沿着断层两侧可能存在物性变化。地震Q值是度量介质的非弹性衰减特性，其相比于波速对地下流体、裂隙、温度非常敏感，是描述断层物性结构的一种重要参数，可以作为岩石物性判断的重要依据。为更好地确定断层区的岩石物性以及理解断层区地震行为机制，本项目在已有的研究基础上，拟收集Gofar转换断层附近的海底地震仪记录到的天然地震波形数据，提取出P波和S波的衰减因子，并反演获取该地区洋壳-洋幔的三维Q值分布，最后联合速度模型揭示断层区的物性特征以及地震破裂行为的可能机制。</t>
  </si>
  <si>
    <t>胡景</t>
  </si>
  <si>
    <t>观察性数据通常具有多种数据结构，常见有多层次结构、空间自相关结构和错误分类等。 多种数据结构在处理效应估计中引入偏差，为倾向分数方法和敏感性分析方法实现无偏的统计 推断带来了挑战。倾向分数方法是观察性数据中降低混淆偏倚，进行处理效应推断的常用工具 。使用敏感性分析方法评估倾向分数方法的推断结果对未测量干扰因子的敏感性，是处理效应 推断的重要步骤。首先，本项目拟建立贝叶斯倾向分数回归法，结合广义线性混合模型、空间 广义线性混合效应模型和无差异错误分类等理论修正上述数据结构引入的偏差，并通过贝叶斯 建模实现在处理效应推断过程中同时修正多来源偏差。再次，建立贝叶斯双参数敏感性分析法 ，将敏感性分析和多来源偏差修正一体化，在未测量干扰因子对处理效应的影响作用中分离由 多种数据结构引入的偏差。本项目的研究为复杂观察性数据提供了有效的处理效应推断工具和 评估推断结果敏感性的工具，具有重要的理论意义和实际应用价值。</t>
  </si>
  <si>
    <t>周琦</t>
  </si>
  <si>
    <t>钢-混组合梁桥在我国快速发展，随着更多组合梁桥向极寒、极热等特殊环境的逐渐建造，对运营期温度计算理论的需求变得更为迫切。本项目拟利用长期历史气象数据，结合试验测试和数值模拟，开展组合梁桥温度作用与效应计算方法研究。首先开展组合梁温度场长期测试，结合有限元数值模拟，研究运营期温度时空分布规律，建立组合梁温度作用模式；随后，研究太阳辐射、气温、风速等气象参数和组合梁截面形式、尺寸、涂装等结构参数对温度作用的影响规律，提出温度作用取值的修正公式；同时，基于全国839个基准气象站长期历史气象数据，建立温度作用取值的超阈值极值分析模型，研究全国范围内温度作用取值的地域差异性，提出温度作用区划方法，绘制组合梁桥梁温度作用等值线地图；最后，考虑钢和混凝土界面微小滑移，建立组合梁温度效应的精细化计算方法。本研究面向钢-混组合梁桥计算理论和相关规范体系完善的实际需求，具有重要理论和工程意义。</t>
  </si>
  <si>
    <t>刘江</t>
  </si>
  <si>
    <t>V-Ti-Ni合金在氢提纯和存储等领域有着重要的潜在价值，同时在TiNi合金中添加少量V也能拓展形状记忆合金的应用范围。研究其液态热物理性质及液态结构对新材料的开发具有重要意义。本项目以V-Ti-Ni合金为研究对象，定量获取其液体热物理性质参数与温度间的依赖关系。利用多种结构表征方法研究液态金属及凝固后固相的短程结构，揭示短程结构在凝固过程中的演变规律。采用电弧熔炼方法制备母合金，阐明元素含量间对合金的相组成与晶体结构的影响机制。评估液相到固相过程中结构的遗传性，从而建立液态结构-固态结构-性能间的内在联系。</t>
  </si>
  <si>
    <t>邹鹏飞</t>
  </si>
  <si>
    <t>水轮发电机组暂态稳定性问题关乎水电站安全高效运行。机组自身的复杂非线性特征使得暂态稳定性问题成为国内外研究热点，也是难点所在。水力波动、轴系振动和频率越限是引起机组暂态稳定性的根本原因，因而机组暂态水机电耦合机制亟待深层研究。本项目针对开机、突增和突减负荷等典型大波动过渡过程，从非线性动力学角度出发，考虑管道水力激励和电力负荷随机特性，探究机组轴系与水轮机、发电机、调速器及压力管道等四个子系统间的关联机制，建立典型过渡过程下水轮机调节系统与轴系耦合统一动力学模型，并辅以实验验证。进一步地，揭示机组暂态稳定性与调频特性、水力特性及机械振动特性之间的关联规律，通过敏感性分析方法推求水机电组合参数的暂态稳定域，并设计面向工程实际的最优无功补偿调控策略以提高机组动态运行品质。本项目的相关研究成果将为水电站安全高效运行提供必要理论支撑与技术指导。</t>
  </si>
  <si>
    <t>李欢欢</t>
  </si>
  <si>
    <t>得益于同位素分析技术的发展，非传统稳定同位素（如Li、Mg）在地球科学研究中逐渐广泛应用。准确测定天然地质样品中的Li、Mg同位素组成是其科学研究应用的前提，而测试方法是决定同位素发展和应用的关键技术。学者们根据自身研究需求，以不同类型地质样品Li、Mg同位素的测试方法，但两者同位素应用的对象具有一定的局限性。本项目基于多接收电感耦合等离子体质谱仪（MC-ICPMS），利用阳离子树脂交换法分离和纯化目标元素，尝试建立一套适用于多种不同类型天然地质样品的一株法分离Li、Mg元素及其同位素准确测定的方法，尤其解决低含量Li、Mg样品或珍贵样品（如月壤）的两者同位素组成的分析，从而推动Li、Mg同位素地球化学的发展和应用。</t>
  </si>
  <si>
    <t>张俊文</t>
  </si>
  <si>
    <t>对装配系统调度问题的研究以往主要是针对含有无限中间缓冲区的制造系统，很少涉及堵塞、死锁或被禁止状态等问题。但是现实生产中，制造系统的资源往往是有限的，使得其具有易死锁特征，导致现有的大多数调度策略难以直接应用。因此，针对易死锁制造装配系统建立可行的调度策略，在学术研究和实际应用上都具有重要的意义。本项目主要研究确定性、非确定性易死锁制造装配系统的优化调度问题，实现系统在不同条件下调度策略的综合设计：首先，针对确定性系统建立可行的混合群智能优化调度算法；其次，针对含有不可靠资源的制造装配系统，建立基于鲁棒死锁控制约束的混合动态群智能优化调度算法；最后，针对含有多种不确定因素的制造装配系统，分析多种不确定事件对系统运行的干扰，建立基于状态检测与修复的混合动态启发式搜索算法。本项目设计的调度策略旨在保障系统在不确定事件发生前后都能持续、高效地生产运行，实现系统整体生产性能的优化。</t>
  </si>
  <si>
    <t>抗震设计中合理地考虑竖向地震动作用是保障结构抗震性能的关键一环。针对最新版的《中国地震动参数区划图》GB18306-2015没有考虑竖向地震动参数及《建筑抗震设计规范》GB50011-2010中对竖向设计地震动规定可能存在不合理的问题，申请者拟通过概率地震危险性分析研究我国的竖向地震动强度参数并检验规范对竖向设计地震动参数规定的合理性，本项目拟基于“映射法”建立我国不同地震区的竖向地震动衰减关系，合理地选取参考区的竖向地震动衰减关系和估计建立的地震动衰减关系的标准差，应用建立的竖向地震动衰减关系,对中国地区展开概率地震危险性分析，建立适用于我国的竖向地震动参数区划图，最后将危险性分析得到的竖向地震动强度参数和一致概率谱同规范中规定的竖向设计地震动参数进行系统的比较分析，并为规范的修订提供合理的建议</t>
  </si>
  <si>
    <t>冯超</t>
  </si>
  <si>
    <t>亚硝酸盐稳定供给是厌氧氨氧化技术(Anammox)在城市污水处理过程中推广应用的瓶颈，因此对新型亚硝酸盐供给途径及技术的研究具有重要意义。本研究基于新近在污水处理领域发现的硝态氮氨化（DNRA）现象，以还原态的硫作为电子供体，从硫自养反硝化系统中进行DNRA过程驯化与强化研究；探索影响DNRA过程的环境因素及过程强化系统中功能菌群的演替规律，揭示DNRA功能菌的代谢机制；在此基础上进一步采用过程控制方法，建立部分DNRA（Partial-DNRA）过程的控制策略，在达到稳定积累NH4+和NO2-的同时和厌氧氨氧化系统进行耦合，最终达到高效脱氮的目的。本研究将为厌氧氨氧化技术在城市污水处理领域的推广做理论支持和技术保障，具有重要的实用价值和科学意义。</t>
  </si>
  <si>
    <t>近年来全球气候变暖问题愈加严重，积极应对全球气候变化已成为各国面临的迫切问题。“一带一路”沿线国家中大部分为新兴国家或发展中国家，它们目前正处于经济和交通基础设施高速发展阶段，碳减排压力大。本项目以“一带一路”沿线国家为研究对象，在现有交通碳排放测算体系和碳减排目标约束下，在估测各国当前交通碳排放水平和驱动因素的基础上，探讨各国未来发展情景下的交通行业的碳排放需求和碳减排压力，同时在综合考虑各国国情基础上，探讨适合其各自发展需求的交通碳减排实现路径，为促进“一带一路”沿线国家绿色发展和应对气候变化目标的实现提供政策建议。</t>
  </si>
  <si>
    <t>张士行</t>
  </si>
  <si>
    <t>本项目考虑电力系统与电动汽车共享系统的相互作用，无人驾驶电动汽车共享系统服务定价、车辆调度和能量补充计划三个运营决策与车辆配置和车站容量两个规划决策的相互影响，构建共享无人驾驶电动汽车系统配置与运营决策联合优化模型，基于外点法、拉格朗日乘子法、节约算法及次梯度法设计模型求解方法，提供考虑电力系统影响的无人驾驶电动汽车共享系统规划与运营管理方法，解析电力系统和无人驾驶电动汽车共享系统要素作用规律，支持无人驾驶电动汽车共享模式的发展，助力我国实现“3060”碳目标。</t>
  </si>
  <si>
    <t>李嫚嫚</t>
  </si>
  <si>
    <t>本项目拟针对人机优势融合、人机冲突解决等关键问题，提出决策层“以人为主”、执行层“以机为首”的新型人机协作关系，运用深度学习方法在线辨识智能驾驶下驾驶人状态、意图与绩效水平，建立人机信任度评估模型；将驾驶人认知迁移到人机协作混合智能决策系统中，基于多层级效用评价函数建立混合决策优化模型；挖掘车辆行驶轨迹特征，动态分析轨迹重规划对跟踪控制的影响，建立拟人化控制模型。本项目将构建感知-决策-执行一体化的人机协作混合增强智能模型，为开发更具适应性的人机协作系统提供新方法和技术支撑。</t>
  </si>
  <si>
    <t>孙秦豫</t>
  </si>
  <si>
    <t>随着交通技术的革新，我国高速铁路发展迅速，逐渐形成了以特大城市为中心覆盖全国、以省会城市为支点覆盖周边的现代化高速铁路网，而高铁对于区域可达性的影响也受到了国内外学者们的广泛关注。然而，既有研究更多的强调高铁网络自身的连通性，忽略了不同交通方式之间的有机衔接，难以满足多层级一体化交通枢纽体系下的出行建模需求。
2018年底，陕西省政府发布了《关中平原城市群发展规划》实施方案，提出了“畅通城市群内快速交通网络，强化一体衔接的综合交通枢纽功能，提升综合运输服务能力和水平”的主要任务。因此，本项目拟面向关中平原城市群，基于高速铁路主通道，协同公路、民航等其他交通方式，构建城市群尺度复合交通网络可达性评价模型，从综合网络经济视角探究高速铁路对区域可达性空间格局的影响机制，以扩展优化资源空间配置问题的理论研究，服务交通网络发展规划。</t>
  </si>
  <si>
    <t>崔梦莹</t>
  </si>
  <si>
    <t>中亚造山带作为地球上显生宙地壳生长最为显著的区域，长期以来受到了广泛关注，然而近些年有学者提出中亚造山带的地壳生长规模可能被大大高估了。识别不同构造带基底特征（新生地壳还是古老地壳）对于揭示准确厘定重要造山带的大陆地壳生长方式和生长量都具有重要意义。北天山增生杂岩带为北天山洋南向俯冲及随后闭合过程中所形成的的一条增生杂岩带，其基底为准噶尔地块，但对于准噶尔地块的基底性质一直争议很大，北天山西段的基底性质尚无相关研究。本项目以北天山增生杂岩带内最大的一个花岗质侵入体——四棵树岩体为研究对象，拟对其进行详细的岩石学、年代学、地球化学（含同位素地球化学）研究，探讨其岩石成因及源区特征，从而判断其形成的大地构造背景及基底性质，从而为北天山洋的演化过程和北天山基底属性提供约束。</t>
  </si>
  <si>
    <t>高速铁路冰雪积聚与飞溅问题直接影响列车运营速度、安全和成本，具有临界速度低、破坏性大、几率高、危险性大等特点。
围绕冰雪积聚机理、冰雪飞溅过程和冰雪防治方案进行分析：（1）采用流体力学和风洞试验方法，研究列车底部和轨道表面空气动力学特性，探明列车风作用下冰雪积聚行为与动态机制；（2）推导连续-非连续耦合理论，深化算法开发，研究冰雪与有砟/无砟道床碰撞破碎机理，探明冰雪飞溅分布规律、破坏模式，统计冰雪回弹引起列车损伤概率；（3）根据研究成果，提出基于空气动力学特性的结构优化方案和基于材料特性的新型除雪融冰方案。
该项目通过研究冰雪积聚与飞溅机理与影响因素，拓展冰雪问题综合防治措施，服务于高速铁路和冬季铁路运营。</t>
  </si>
  <si>
    <t>丁东</t>
  </si>
  <si>
    <t>旧料中沥青老化性能评价是再生技术的关键步骤，传统抽提回收方法存在循环周期长、回收效率低、溶剂和矿粉难以分离等缺陷，增加了沥青老化程度判别的不确定性，而基于先进材料测试技术的原位判别方法是解决该问题的有效途径。本项目将采用纳米红外技术（Atomic Force Microscopy-based Infrared Spectroscopy, AFM-IR）实现对混合料中沥青老化程度的原位判别。首先，确定适合AFM-IR的沥青及混合料样本制备和图像采集方法；然后，针对单一沥青材料，从纳观化学成分变化对沥青老化的演变行为进行探析，建立纳观化学指标与宏观性能之间的关系；最后，原位观测混合料中的沥青组分，在单一沥青纳观化学指标与宏观性能之间关系的基础上，建立混合料中沥青纳观化学指标与沥青常规指标间相关关系的优化模型（原位判别模型），并提出相应沥青老化程度分级范围。研究成果为实现沥青路面再生技术中沥青老化程度的精准判别及精细化再生提供了新的便捷可行思路。</t>
  </si>
  <si>
    <t>邢成炜</t>
  </si>
  <si>
    <t>研究高压水射流冲击混凝土问题中的高压水射流致裂机理和混凝土破碎演化规律，对高压水射流柔性破碎技术的发展和应用至关重要。无网格粒子 SPH 方法是解决此类动态大变形流固耦合问题的有效方法。因此，本项目拟开展的研究工作：首先，推导射流-混凝土界面的高阶计算格式，同时建立黎曼模型，改进已有接触算法，构建高精度射流-混凝土界面SPH 算法；然后，建立能够提高混凝土计算稳定性的自适应完全拉格朗日SPH 方法和混凝土损伤破坏模型，实现混凝土在高压水射流荷载下动态响应的稳定和准确计算；最后，开展高压水射流冲击混凝土的试验，并搭建SPH 仿真计算平台，以试验和计算结果为基础，深入研究高压水射流的致裂机理和混凝土破碎演化规律。研究成果可为高压水射流破碎技术的应用实践提供理论、方法与设计指导，进一步提高该技术的发展和应用水平。</t>
  </si>
  <si>
    <t>王璐</t>
  </si>
  <si>
    <t>本课题根据我国城市轨道交通网络化运营的迫切需要，主要解决成网条件下的“静态+动态”列车运行计划的制定和实时调整中的核心问题，促进城市轨道列车运行方案的制订和调整的智能化。本项目充分考虑路网协调、旅客运输和企业车底运用三者需求，利用系统学、运筹学等理论分别从“网络”和“线路”角度建立适合列车运行和车底运用一体化的数学优化模型，设计高效的求解算法，丰富和完善系统“正常状态”和“非正常状态”下的列车运营管理领域的理论与方法。本课题针对该领域的重点和难点问题展开研究，同时兼顾运输企业、旅客及社会等多方需求，在保证系统行车安全，提高旅客服务质量和降低企业运营成本具有十分重要的应用价值，为促进我国轨道交通行业的健康可持续发展提供一定的理论保障和技术支持。</t>
  </si>
  <si>
    <t>徐培娟</t>
  </si>
  <si>
    <t>大规模使用耐候钢已成为钢结构桥梁建设的发展趋势，但自然形成保护性锈层所需时间长，且锈层稳定化处理工艺繁杂等因素严重制约着耐候钢的应用和发展。为此，本项目以Q345qNH耐候桥梁钢为研究对象，拟通过控制激光冲击处理参数在耐候钢表面诱发塑性变形，引入残余压应力，产生晶粒细化，提升耐候钢的表面活化能，同时结合电化学阻抗谱、SEM和EDS等观测技术系统研究锈层形成、发展和稳定的过程，锈层/基体界面特征以及锈层的内部缺陷，揭示激光冲击处理Q345qNH钢表层晶粒细化机制以及细化晶粒对α-FeOOH致密锈层形成的影响机制。本项目旨在为推广激光冲击强化技术或者其他类似表面形变强化技术在耐候钢桥构造细节锈层稳定化中的应用奠定实验和理论基础。</t>
  </si>
  <si>
    <t>徐星辰</t>
  </si>
  <si>
    <t>沥青混合料的压实是道路施工中最关键的步骤之一，压实质量的优良，将直接影响道路使用性能与耐久性。目前的路面压实质量监测手段，缺乏实时性、准确性，容易引发压实质量问题。另一方面，室内压实在沥青混合料设计过程中发挥着重要作用，但室内压实试件与现场芯样之间的力学性能仍然存在差异。寻求解决这些路面压实相关问题的思路，关键在于从材料内部的细观层面了解沥青混合料的压实过程、深入解释压实机理。由于研究手段的局限性，目前国内外少有研究能够真正从沥青混合料组成颗粒响应的角度，对压实过程进行探讨。本研究创新性引入智能颗粒传感技术，从室内试验出发，将其内置于沥青混合料中，从集料颗粒自身的、动态的角度反映压实过程中颗粒的响应特性，并进一步构建离散元模型和对模型进行交互式优化，获取材料细观信息。通过对材料在压实力作用下所呈现出的细、宏观特性之间的关系进行分析，深入阐释压实机理，为提高压实质量监测可靠性开拓新的思路。</t>
  </si>
  <si>
    <t>沥青路面加热是就地热再生技术的核心环节，加热方式与加热技术对沥青路面加热的效率、速度和均匀性具有重要影响。目前沥青路面就地热再生存在如下突出问题：①沥青路面组分和级配与热物学参数的规律尚不明确；②加热均匀性和加热效率不能兼顾；③全因素耦合的热传导模型尚未建立；④加热温度变化与热流密度的控制尚未实现。针对上述问题，本项目综合热风易于实现变功率加热和微波穿透性加热的优点，提出了热风微波复合加热方式，研究热风微波加热方式下沥青路面内部热能传递机理，揭示热能快速传递的参数匹配规律，探索“多步法”变功率加热技术的热传递特性，旨在保证不同属性沥青路面材料的加热需求，提高沥青路面的加热速度和均匀加热质量，降低高温烟气排放，实现就地热再生机组绿色、均匀和高效施工。</t>
  </si>
  <si>
    <t>冻土区路基-地基关键界面处热流密度时空分布失衡导致下伏冻土的不均匀退化，诱发不同程度的路基工程病害，是寒区道路工程建设与养护亟待解决的关键核心问题之一。本项目聚焦冻土路基分层界面热效应控制理论，针对相变蓄热材料-小型热管（PCM-SHP）路基结构蓄热缓冲、主动导冷、放热融冰机理两大科学问题展开研究：通过对冻土路基各分层界面温度和热流分布的野外监测、理论分析和数值模拟，遴选反映关键界面热效应对下伏冻土扰动影响程度的量化指标，提出冻土路基分层界面热效应控制理论；通过物性参数分析、力学性能测试以及路基调控温措施界面热平衡数值模拟，甄别适合冻土路基的相变材料和吸附定型材料；通过PCM-SHP结构机理验证实验、数值仿真实验和模型试验，揭示PCM-SHP结构蓄热缓冲、主动导冷、放热融冰机理，提出PCM-SHP结构冻土路基模块化设计方法，为多年冻土区公路养护和未来高速公路建设提供理论指导和技术支撑。</t>
  </si>
  <si>
    <t>非牛顿-牛顿两相流是自然界及工业生产中常见的一种流动问题，整个流动过程会涉及到两种不同特性的流体物质以及运动的自由界面。本项目致力于建立一种可以表述多种不同非牛顿流体物质的两相流模型，并发展能够数值模拟求解该类流动问题的高效数值算法。具体包括：(1)针对若干不同的非牛顿流体物质，构建能够有效描述非牛顿-牛顿两相流动问题的统一可计算模型；(2)建立高效的数值算法：基于压力增量修正格式求解流场控制方程，并依据SUPG方法求解双曲型本构方程及守恒的Level Set方程，用以追踪两相流的自由界面；(3)数值模拟泥石流滑坡、气泡上升、注塑充填等非牛顿-牛顿两相流动问题，并研究不同特性的非牛顿流体以及各类重要参数对于流动过程的影响机理。通过本项目的研究，将提出关于非牛顿-牛顿两相流问题的统一计算模型，以及高效的数值算法，所得到的数值模拟结果也将为相关实际工程问题提供一定的参考。</t>
  </si>
  <si>
    <t>钢-混凝土连续组合梁负弯矩区往往需为抗裂配置大量的钢筋，因此，通常无需按完全抗剪连接设计便可满足承载力和挠度的设计要求，且随着高性能材料以及新型截面的应用，其更易被迫采用部分抗剪连接设计。然当前对部分抗剪连接组合梁负弯矩作用下的各项受力特征的认知十分模糊，各设计规范均未对其进行特殊规定或不允许负弯矩区采用部分抗剪连接设计。本项目拟基于试验和数值研究，提出组合梁中抗剪连接件剪力流分布函数，建立组合梁开裂弯矩理论计算模型，并基于桁架类比分析模型揭示负弯矩区内剪力滞后效应的作用机理。此外，拟结合试验、数值以及理论模型研究各主要设计参数对负弯矩区内剪力滞后效应的影响，探讨抗剪连接程度对连续组合梁弯矩重分布的影响。最终以揭示各主要设计参数对部分抗剪连接钢-混凝土连接组合梁负弯矩作用下受力性能的影响，并提出设计方法。</t>
  </si>
  <si>
    <t>罗达</t>
  </si>
  <si>
    <t>本项目拟针对不同高温作用后的玄武岩纤维混凝土，采用改进的分离式霍普金森压杆（SHPB）试验装置，进行不同围压和不同应变率下的冲击压缩试验，研究其抗冲击强度、弹性模量、动态破坏模式等的率、温相关性规律，以及温度、围压、加载率、纤维掺量等因素对其动态力学性能的影响特性和物理机理。基于损伤力学和Lemaitre应变等价原理，结合元件模型组合理论，将统计损伤和黏弹性模型相结合，采用反演分析法，建立本构模型参数与影响因素之间的函数关系，进而构建考虑损伤和多因素影响的动态本构模型。通过三维细观数值模拟玄武岩纤维混凝土动态损伤全过程，分析微裂隙生长、发展、失稳的演化规律和冲击荷载下的应力-应变分布规律，评估动态变形及动态损伤特征，揭示损伤演化机制。本项目研究成果对丰富纤维混凝土材料性能方面的基础研究具有重要的理论价值，可对混凝土工程的防火抗震和防爆抗爆设计提供可靠的试验资料和理论参考。</t>
  </si>
  <si>
    <t>梁文彪</t>
  </si>
  <si>
    <t>个体出行轨迹精准追踪与重大疫情管-防-控实际需求迫切。本课题通过5G手机定位数据的采集、分析与挖掘处理，探索重大公共卫生事件下“5G+交通”驱动的疫情传播追踪、溯源与预警防控新方法。一方面“提升”，依托5G通信定位新技术提升个体出行轨迹追踪从模糊、主观向准确、客观升级。依托多场景实测与仿真试验，量化研究5G通信网络追踪个体出行轨迹机理与效能，揭示5G定位精度、信度与稳定性；探索5G定位轨迹对个体出行链全局与局部特征的时空表达，应用时空聚类、深度学习、证析理论等建立个体出行链参数识别模型，重点突破出行端点、换乘点、交通方式和出行目的识别4大技术难点；另一方面“应用”，研究精细化个体出行信息用于重大疫情监测、预警与防控的潜在价值，包括重点疫区人流来源去向精准追踪、感染者密切接触人群锁定与防控、疫情期间城市交通运营管理策略等方面。本研究可为疫情期间的个体交通出行追踪与精准管-防-控提供有力技术支撑。</t>
  </si>
  <si>
    <t>鉴于国内外现有的剪切工艺与设备不适用中等直径的高强度金属棒料的高效精密切断难题，本项目提出了电磁辅助高速精密剪切新原理工艺及电气伺服式剪切新设备，通过理论分析、数值模拟与试验研究相结合，开展20mm−40mm中等直径高强度金属棒料的5m/s−10m/s高速剪切新工艺及断裂分离机理研究。探明不同应变率和温度对材料断裂力学行为和微观组织演化的作用机制，发展耦合应变率、温度效应、应力三轴度和微孔洞高速热损伤演化机理的跨尺度损伤断裂分离准则；建立金属棒料高速剪切动态断裂有限元模型，揭示不同工艺参数下的材料损伤起裂及三维裂纹动态扩展断裂力学行为规律；完善不同材质高强度金属棒料的电磁辅助高速剪切工艺数据库。本研究成果为极端时间尺度下的高强度金属动态损伤断裂力学提供科学理论基础，推动电磁辅助高速精密剪切技术及设备的规模化应用。</t>
  </si>
  <si>
    <t>董渊哲</t>
  </si>
  <si>
    <t>高强度钢材高温后的力学性能是评定高强钢结构火灾后安全性的主要依据，提出科学评价高强钢高温后的本构理论与损伤力学方法对钢结构抗火设计与灾后安全评定有重要的意义。本项目以国产Q690高强度结构钢材为研究对象，拟通过对高温空气冷却与浸水冷却后的切口试件开展加载试验、微观缺陷同步观测分析与精细化数值模拟方法，探究Q690高强钢高温后力学性能的退化机理；随后，基于塑性力学方法，建立考虑温度与应力状态耦合效应的高强钢弹塑性本构与损伤力学模型，开发可模拟钢材高温后弹塑性力学响应与断裂破坏的数值算法程序；最后，基于典型框架梁柱焊接节点高温后的加载试验，探究材料力学性能劣化对高强钢框架梁柱节点残余性能的影响规律，并以材料微观机理指标为判据建立高强钢框架梁柱节点火灾后的损伤评估方法。本项目研究成果将为高强钢结构的灾后损伤评估提供新的方法与依据。</t>
  </si>
  <si>
    <t>李文超</t>
  </si>
  <si>
    <t>在碳达峰和碳中和的政策驱动下，汽车行业迫切地需要开展轻量化研究。碳纤维、铝合金和泡沫铝具有出色的减重效果和承载性能，通过合理地组合使用可以进一步挖掘不同材料在性能、减重和成本方面的优势，促进多元轻量化材料在汽车轻量化设计中的应用。然而，碳纤维、铝合金、泡沫铝的力学行为与加载速率密切相关，行业中依然缺乏能准确描述其动态力学行为的本构；另外，相比于单一材料，多元混合材料防护结构的碰撞吸能机理更为复杂，仅仅依靠实验手段无法深入地揭示其机械能机理；还有多元轻量化材料混合结构具有连续/离散变量共存的特征，连续型优化设计方法很难解决其结构设计问题，导致其吸能及成本方面的优势尚得到完全发挥。因而迫切需要从多元轻量化材料应变率相关的本构模型的开发，混合结构的能量吸收机理的揭示和混合结构优化设计方面入手，构建一套适用于多元轻量化材料混合车身防护结构高效优化设计的方法，促进其在汽车轻量化进程中的产业化应用。</t>
  </si>
  <si>
    <t>该项目旨在进行电晕稳定开关绝缘恢复问题研究，研究研究结果对于相关领域具有一定的借鉴意义。</t>
  </si>
  <si>
    <t>李陇杰</t>
  </si>
  <si>
    <t>黄河流域高质量发展要求城乡协同联动，建设生态宜居乡村。渭河是黄河最大支流，渭河流域乡村聚落在城镇化与生态建设的作用下，资源流动、生态作用、社会关系、人口活动变得复杂与无序，使得乡村空心化、资源利用不合理，公共服务不匹配。需要基于聚落与周边环境相互作用的复杂关系视角，提出环境适应性的韧性规划手段，以实现高质量发展。乡村聚落是对外环境扰动具有韧性的复杂系统，迄今对其在复杂关系作用下韧性机理的研究比较薄弱，限制了对乡村聚落韧性发展的深刻理解。复杂网络突出对复杂系统及关系研究，能较好弥补现有研究的缺陷。本研究以复杂网络拓扑化乡村聚落系统的主体及内外联系，揭示渭河流域乡村聚落韧性演变机理。以复杂网络结构及其变化仿真聚落静态特征与动态演变，以网络韧性诠释聚落时空间韧性，协同国土空间规划对乡村聚落韧性规划。形成乡村韧性理论到规划实践的创新研究链，为乡村聚落韧性机理提供研究模型，为韧性规划提供方法技术。</t>
  </si>
  <si>
    <t>周吉喆</t>
  </si>
  <si>
    <t>在区域尺度上从水-粮食-经济效益这三个方面定量化地评估喷灌的适用性，可为如何因地制宜地实施节水灌溉以缓解地下水资源与粮食生产严峻的供需矛盾提供宏观决策和管理的依据。本项目选择在华北平原中东部由于高强度的井灌致使深层地下水严重耗竭的黑龙港地区，继承并修改我们已经构建、率定和验证的分布式农业水文模型，针对11种喷灌情景开展20个周年的模拟，分析各喷灌情景对作物的产量、生育期农田蒸散量和水分生产力（Water Productivity，WP）以及土壤水量平衡和农民净收益的影响。然后，针对特定的灌溉定额，考虑作物生育期不同的降水水平和研究区内不同的土壤质地剖面类型，从保证产量最高、WP最高或农民净收益最高的角度，从喷灌和地面灌溉中选出适宜的灌溉方式及相应的灌溉方案。接着，在不同的降水水平下，以冬小麦WP最高为目标，以与现状灌溉制度相比灌溉定额减幅不少于特定的阈值为约束，优化喷灌模式并评估优化的喷灌模式下的农田节水效应和深层地下水压采效应。</t>
  </si>
  <si>
    <t>李佩</t>
  </si>
  <si>
    <t>"酚类有机污染物 (POCs) 作为重要的反应原料和中间体，广泛应用于多种工业生产。POCs 具有毒性、难以生物降解、分布广泛、会长期留存于环境中，对生物体造成潜在的健康风险，需要被有效处理。高级氧化技术 (AOPs) 可以将大部分有机污染物矿化直至完全分解，主要是利用高活性物质完成对有机化合物的氧化降解，从而实现水中有机污染物的去除。
本项目拟采用计算化学方法，选取多种典型的 POCs（如苯酚、硝基苯酚和氯酚等及其同分异构体），系统地研究这些物质在水中的均相和非均相氧化降解过程，从分子水平上探索它们的结构信息、降解路径、中间产物以及相应的热力学、动力学性质，并进行生态毒理学评价。
以期揭示此类化合物的微观降解机理和反应速控步，阐明活性粒子与自由基的协同作用机制和结构因素对其转化过程的影响机制，总结酚类化合物的高级氧化降解规律，为可操作性地控制 POCs 在环境中的降解过程提供数据支撑。"</t>
  </si>
  <si>
    <t>梅琼</t>
  </si>
  <si>
    <t xml:space="preserve">当前高性能复合材料的使用比例是工程结构先进性的有力代表，对结构整体比强度/刚度的提高贡献明显。高性能复合材料的工程需求对其设计制造及健康监测提出了新的要求，传统工艺已无法满足上述需求，特别是使用智能复合材料实现结构服役状态下的健康监测。增材制造技术的出现为高性能复合材料的设计制造与健康监测提供了切实可行的新途径。然而不清晰及可靠性低的力学性能是增材制造复合材料应用于实际工程的巨大阻碍，本项目拟阐明增材制造碳纤维增强复合材料的本构关系及损伤机理，同时将机器学习算法应用于力学性能的预测及优化中。具体为：
1) 通过改变打印参数，归类化分析打印细观结构类型，建立正交各向异性本构关系，并从物理本质探讨本构关系对打印参数的敏感性；
2) 考虑剪切非线性及单层材料就位强度，建立材料的渐进损伤失效模型，分析材料的损伤机理；
3) 建立物理机理与数据驱动融合的智能评估与预测方法，实现打印参数对力学特性的直接可调控。
</t>
  </si>
  <si>
    <t>药天运</t>
  </si>
  <si>
    <t>随着氮氧化物和氨排放量的快速增长，我国氮沉降快速增长并且已成为高
寒生态脆弱的重要的污染因子，过量的氮沉降有可能导致陆地生态系统的
氮饱和，从而引发一系列诸如土壤酸化、水体富营养化、地下水污染、森
林生产力下降、生物多样性减少及温室气体N2O排放增加等生态环境问题。
为揭示高寒森林土壤中的氮转化规律及其效应，特别是探索大气氮沉降量
增加对生态脆弱地区土壤化学的影响机制，本研究以黄河上游湟水流域的
典型高寒生态脆弱区的桦树林为研究对象，利用野外长期观测实验结合氮
同位素示踪的方法，观测大气氮沉降变化对土壤化学（包括土壤溶液酸度、
主要阴阳离子、铝活化以及氮和有机质淋溶等）和生态系统结构功能（包
括植物生物量、根分布和营养状况等）的影响， 定量分析氮在土壤中的迁
移、转化与归趋。 相关成果对揭示氮沉降对森林生态系统的影响机制有重
要意义，同时为我国解决生态脆弱区域环境问题提供决策支持。</t>
  </si>
  <si>
    <t>该项目旨在进行自动驾驶合乘出租车系统移动链调度与仿真研究，研究结果对于相关领域具有一定的借鉴意义。</t>
  </si>
  <si>
    <t>刘志广</t>
  </si>
  <si>
    <t>受环境问题和能源问题的影响，电动汽车受到了越来越广泛的关注，电动汽车保有量不断攀升。然而电动汽车动力电池性能衰退引发的安全问题日益严峻，电池健康状态估计精度问题亟待解决，本项目以解决行业痛点、突破技术瓶颈为驱动，提出了一种基于深度学习算法的动力电池健康状态快速估计方法。首先通过对典型工况的研究，结合电池自身特性，采用层析分析法和蒙特卡洛模拟法构建动力电池健康状态快速检测工况，然后通过对电池电压曲线进行深入分析，提取电池健康状态特征参数，构建多维电池健康状态特征参数数据库，最后采用深度学习算法，深入挖掘特征参数和健康状态之间的映射机理，建立电池健康状态估计模型，实现动力电池健康状态的高效、准确、鲁棒估计。</t>
  </si>
  <si>
    <t>张凯</t>
  </si>
  <si>
    <t>为实现轨道交通建设可持续发展，充分发挥城市轨道交通对城市空间的引 导作用，实现沿线综合开发高效实施，本项目从车站、线路、网络三个层 面对城市轨道交通系统与城市土地利用之间的时空协同关系进行研究。在 车站层面上，运用引入空间区位、车站网络特征;基于土地利用属性的车 站客流直接估计模型，研究不同轨道交通网络结构下的车站客流与土地利 用关联关系;并以出行目的为桥梁，构建基于土地利用的车站时间分布客 流预测模型，研究不同土地利用属性配比下的车站时间分布情况。在线路 层面上，根据不同车站之间的土地利用差异性构建站间客流空间关联性模 型，研究城市轨道交通线路沿线土地利用分布产生的站间客流空间关联性 与客流断面的时空分布关系。在网络层面上，通过互联网地图开放平台获 取各栅格间的公共交通出行信息，并构建可达性计算模型;根据各栅格土 地利用建设比例，建立基于轨道交通网络可达性的客流与土地利用协同模 型。</t>
  </si>
  <si>
    <t>余丽洁</t>
  </si>
  <si>
    <t>本项目以降低OWHTO临床失效率、发展个性化固定系统植入物设计技术的临床需求为背景，利用计算机仿真与实验测试手段，研究固定钢板-楔形填充块系统设计的生物力学响应，揭示固定系统植入物设计与OWHTO术后失效问题的生物力学关系，建立生物力学响应的个性化固定系统植入物定制设计方法及体外力学性能评价体系。研究成果将突破当前OWHTO技术壁垒，为改善术后临床失效问题奠定科学理论基础；对推动我国OWHTO固定系统相关医疗器械的创新发展具有重要的学术意义和应用价值。</t>
  </si>
  <si>
    <t>陈瑱贤</t>
  </si>
  <si>
    <t>水，仍然采用传统的雨水窖收集雨水作为日常生活用水，具有严重的饮用水安全隐患。超滤能够有效地去除水中的悬浮物、胶体和病原微生物，但是运行压力高，操作复杂，须通过频繁的物理清洗和化学清洗来控制膜污染。前期研究发现低压重力流超滤（GDM）可以在较低压力（4～10kpa）下长期稳定运行，不需要采取物理清洗和化学清洗控制膜污染，能大幅减少了附属设备和管理维护工作量，比较适合应用于偏远农村分散式供水。但GDM稳定通量较低，仅为2～10L/m2/h。主要原因是现有膜材料通量较低、抗污染能力有限，其解决的根本途径是膜材料的改性，目前最有效的膜材料改性方法是添加超细添加剂。本项目将采用强化GDM的低能耗净水工艺处理雨水窖雨水作为日常生活用水，（1）超细纳米颗粒对超滤膜结构和性能的影响；（2）强化GDM对净水效能和通量稳定性影响；（3）强化GDM稳定通量性及污染物去除的机理研究。</t>
  </si>
  <si>
    <t>郭远庆</t>
  </si>
  <si>
    <t>变化环境下的水文预报问题业已作为全球探索前沿而备受关注，本项目正是立足于这一国家科技发展需求，展开变化环境下基于非平稳性动态特征的水文模型构建及其参数时变机制解析研究，主要包括基于水文变异多类型耦合的水文序列非一致性变化的结构化解析为突破口，提出水文变异综合系统诊断识别方法。运用新兴的数据挖掘算法，最大限度地提取非平稳性动态特征，以识别和提取水文非平稳性的驱动要素。将气候、下垫面和人类活动对水文系统的驱动机制转化为驱动函数模拟方程，构建关联概念性模型，耦合水文模型与水资源调配模型。进一步探索不同因素对模型率定的影响，提出最佳水文模型率定方案。实现动态参数对非平稳驱动要素的响应关系评价和参数时变机制解析。该研究应用于黄土高原区的无定河流域，为变化环境下洪涝、干旱等极端水文事件的预报预警提供技术支持，服务于我国变化环境下的水资源管理与工程风险防控，对国家社会经济可持续发展具有深远意义。</t>
  </si>
  <si>
    <t>兰甜</t>
  </si>
  <si>
    <t>沙柳是毛乌素沙地主要的人工造林树种之一，对干旱缺水、风蚀沙埋等恶劣条件有较强的适应能力。水分是限制沙柳生长的主要影响因素，尤其是在冬季土壤冻融时期，对沙柳耗水特性缺少理解是造成生态脆弱区土壤水分与沙柳生长供需严重失调的重要原因。项目在前期研究基础上，选取毛乌素沙地典型沙柳为研究对象，通过建立原位试验站，长期监测冻融期内沙柳茎流以及各气象要素变化规律，分析不同气象条件下沙柳茎流特征及其对环境因子响应，构建相关关系模型。同时，收集原位监测不同深度土壤水、热数据，并通过室内外试验确定水热参数以及沙柳特征参数，结合包气带水汽热耦合运移理论与植被根系吸水理论，建立包气带-植被耦合模型，分析冻融过程中根区水分运移模式，阐明包气带液态水与气态水对沙柳根系吸水支撑作用。本项目的研究工作不仅可为毛乌素沙地植被恢复提供科学依据，并且对于理解季节性冻土区植被影响下包气带水分循环机理具有重要理论意义。</t>
  </si>
  <si>
    <t>郑策</t>
  </si>
  <si>
    <t>关中盆地特殊构造地形及不利气象条件使相关城市群大气污染问题愈发严重，为应对大气环境监测和PM2.5健康效应急需近地面高时空分辨率PM2.5的需求，利用卫星遥感气溶胶数据在时间和空间覆盖率、连续性方面的优势，对气溶胶光度厚度反演算法及区域PM2.5时空动态运动及显著地形的影响问题进行研究。深入研究关中盆地大气灰霾污染长期变化背景及PM2.5不同时空尺度动态运动特征和灰霾产生-累积-扩散的关系。提出具有海拔校正的AOD反演算法，构造适合关中盆地PM2.5-AOD的多尺度地理-时间加权回归模型，及时反馈大气污染情况；研究关中盆地历史PM2.5的不同时空尺度跃移与扩散变化。为关中盆地PM2.5污染预测预报和区域联防联控提供科学支撑。</t>
  </si>
  <si>
    <t>高速公路入口匝道往往是瓶颈多发路段，对其上游高速公路段进行交通流管控可以缓解入口匝道处的交通拥堵，是提升交通流效率的可行手段。传统交通流管控手段严重依赖人类驾驶员的服从度，存在约束力弱、执行程度和精度差等问题。智能网联车辆的交互能力与可控性为交通管控策略的发展提供了新思路。本研究拟利用智能网联车可控性对入口匝道上游的可变限速交通流控制方法展开系统性研究，实现对交通流的精细管控。本研究将考虑入口匝道附近的交通流演化特性，对交通流参数进行重构，从而获得入口匝道的交通流。接着，针对人类驾驶员的个性化特征构建动态可变限速控制方法，构建交通流参数与可变限速参数的关系；然后，根据入口匝道附近的交通流动态演化，对上游可变限速控制参数进行反馈调节，以期缓解下游交通瓶颈。最后，面向不同交通需求和交通流状态，构建基于混合流协同控制方法，并在搭建的仿真平台进行测试验证，保证混合交通流的通过性、稳定性和安全性。</t>
  </si>
  <si>
    <t>吴霞</t>
  </si>
  <si>
    <t>土质弃渣场失稳后在一定的条件下易转化为远程滑坡，运动状态也从滑动转化为流动，运动距离和流动速度都远远超出普通滑坡，给下游带来严重的危害。而远程滑坡的发生机制和机理尚未明确。本课题将在前期研究基础上，①通过对不同饱和度、压实度、粒度组成的弃渣进行不排水环剪试验和大型直剪试验，分析弃渣静态液化的条件；②借助激光扫描仪、两台工业相机构成的双目视觉技术的非接触式监测系统、孔隙压力计、位移计等监控量测系统进对室内弃渣场破坏模型试验中边坡行为、形态和孔隙水分布在时间和空间上的演变进行监测和记录，研究土质弃渣在降雨入渗工况下以及饱和弃渣在自重作用下边坡变形行为与形成条件，分析土质弃渣的流变下限值及流变力学特性，并最终揭示土质弃渣场滑坡-泥流形成机理，研究成果可为土质弃渣场灾害的防治工作提供科学支撑，具有重要的理论价值和工程意义。</t>
  </si>
  <si>
    <t>肖玮</t>
  </si>
  <si>
    <t>中心城市在国家区域协调发展中发挥着越来越重要的作用，城市交通的管理和控制逐渐成为了制约城市建设和经济发展的主要问题之一。围绕当前城市道路交通管理和控制的核心需求，项目着重解决基于机器视觉的城市交通场景下交通参数智能感知关键技术问题。构建多尺度卷积神经网络模型，设计图像交通目标检测算法，实现复杂交通场景下的交通目标识别；综合考虑城市交通目标运动的空间关联性与特征一致性，设计图像多目标跟踪算法，实现交通目标图像轨迹的实时感知；建立二维图像到三维真实世界的空间投影变换关系，将图像尺度信息转化为真实场景尺度信息，重构真实交通场景中交通目标的轨迹时空关系；根据交通场景特点，构建区域编码模型，最终根据交通目标的实时监测数据提取重要交通参数信息。研究成果有助于为城市道路交通控制提供可靠数据来源，为城市智能交通管控平台的建设提供理论和技术支持。</t>
  </si>
  <si>
    <t>戴喆</t>
  </si>
  <si>
    <t>量化Domain是Domain理论的一个分支。设Q表示一个可换单位Quantale，Q-偏序集（即Quantale-enriched范畴）是研究量化Domain的一种重要方法。本项目主要在Q为非Frame的框架下，研究Q-偏序集中范畴的Cartesian闭性和相关问题。主要研究内容包括：(1)探索Q的性质对Q-偏序集范畴的Cartesian闭性的影响机制。(2)设Φ是Q-偏序集范畴上的Weight类。在Q为非Frame的框架下，对几类典型的Φ-余完备的Q-偏序集范畴的Cartesian闭性进行研究。(3)进一步，在非Frame的框架下对Φ-连续且Φ-余完备的Q-偏序集范畴的Cartesian闭性进行研究。探索这些范畴的Cartesian闭性与赋值格的关系。(4)对赋值格及相关的序代数结构进行研究。该研究既可发展量化Domain理论，也可为其在理论计算机科学中的应用提供理论基础。</t>
  </si>
  <si>
    <t>刘敏</t>
  </si>
  <si>
    <t xml:space="preserve">生物柴油环保性优良，柴油机无需改动即可燃用生物柴油，但生物柴油粘度高、雾化蒸发不良，导致柴油机直接燃用生物柴油时出现燃烧不完全、功率下降、油耗升高等问题；甲醇、乙醇等醇类燃料粘度低、沸点低；使用生物柴油/醇混合燃料可有效调节生物柴油的理化特性，改善柴油机燃用生物柴油的动力性和经济性，降低污染物排放。
生物柴油的沸点远高于醇，生物柴油/醇混合燃料从高压共轨喷油器喷入气缸后，若缸内压力低于醇的饱和蒸气压，则醇在短时间内大量气化，产生“闪沸”，促进混合燃料的雾化。同时，高压共轨喷油器喷嘴内因流道收缩，燃油流速增加、喷孔内压力下降，产生“空化”，空化流动可以增强喷孔出口的湍流强度，有利于射流的雾化。
本项目的目标是深入研究生物柴油/醇混合燃料在高压共轨喷油器喷孔内的空化等流动现象，揭示双沸点燃料的闪沸雾化机理，查清孔内空化流动特性对喷嘴近场闪沸雾化特性的影响机制，进而指导喷嘴结构设计和喷油策略优化。
</t>
  </si>
  <si>
    <t>郑学波</t>
  </si>
  <si>
    <t>薄壁零件刚性弱，铣削过程极易发生颤振失稳，给零件的几何精度、表面质量及加工效率带来严重影响，对薄壁零件铣削过程进行颤振预测和监测是避免铣削颤振的有效方法。由弱刚性导致的模态耦合效应和动力学参数时变效应给薄壁零件铣削颤振的准确预测和监测带来了极大挑战。本项目综合考虑模态耦合效应和动力学参数时变效应，聚焦于“薄壁零件铣削过程时变动力学参数获取”和“铣削信号时频特性的准确表征”这两个科学问题，拟对薄壁零件的铣削颤振预测和监测展开深入研究。基于结构动力修改策略降低动力学方程特征值的求解规模，提高薄壁零件时变动力学参数的计算效率，建立精确的铣削动力学方程，提升颤振预测精度；基于参数化时频分析方法对铣削信号的时频特性进行分析得到高聚集性的信号时频分布，提升颤振监测的精度；最终通过铣削实验验证并完善本研究的理论模型。本项目的研究对实现薄壁零件的无颤振铣削具有重要的理论和工程价值。</t>
  </si>
  <si>
    <t>梅永钢</t>
  </si>
  <si>
    <t>为实现“碳达峰、碳中和”战略目标，电动汽车与电网融合（车网互动）成为电动汽车未来发展方向。然而当前研究多是孤立地分析电动汽车消费者行为，往往局限于交通运输系统内部，鲜有考虑车网互动的情景。本项目致力于填补这一空白，研究车网互动条件下的消费者电动汽车购买偏好及决策机理。首先，通过陈述性偏好问卷调查，探索用户对车网互动的接受度，综合考虑用户权衡取舍机制异质性，解析消费者参与车网互动的行为机理。在此基础上，开展陈述性离散选择实验，进一步研究车网互动模式如何影响消费者电动汽车购买偏好，构建车网互动背景下的电动汽车购买决策模型。最后，基于上述量化模型，利用情景分析技术，评估车网互动背景下电动汽车推广政策的效果。研究成果有助于创建车网互动背景下的电动汽车购买决策行为理论，指导当前电动汽车政策的调整以适应车网互动背景，促进电动汽车与电网的融合。</t>
  </si>
  <si>
    <t>贾稳见</t>
  </si>
  <si>
    <t>载重车侧翻问题是严重危害人类生命安全的难题，特殊工况下驾驶员的应急操纵在载重车侧翻发生中发挥重要的作用，但其确切机理尚未阐明。资料表明，侧向摩阻系数是影响车辆行驶稳定性的敏感参数，应急转向和紧急制动均可导致侧向摩阻系数变化。但是，它们对侧翻的影响过程及其影响度尚不清楚。本课题提出“驾驶员应急车辆操纵导致轨迹上的曲率半径与道路设计的半径不符，改变了车辆行驶过程中对轮胎与路面摩阻系数的需求，进而导致车辆侧翻。”的假设。为了证实该假说，将建立驾驶员应急转向操纵下车辆运动轨迹模型，并以正常变道时的转向、减速与应急转向、紧急制动进行对比仿真实验，进一步明确应急转向和紧急制动操纵对侧向摩阻系数的影响及对侧翻的作用；采用仿真实验，观察应急转向、紧急制动单独作用及协同作用对车辆侧翻的影响规律。本研究将进一步揭示载重车辆侧翻的发生机理，为深入认识车辆侧翻问题并寻找解决这一问题的更好方法提供新的视角。</t>
  </si>
  <si>
    <t>高超</t>
  </si>
  <si>
    <t>冷弯薄壁型钢结构具有安全可靠、绿色环保、工业化程度高的优点，满足我国大力发展装配式绿色建筑及实现“2030 碳达峰、2060 碳中和”目标的总体要求。因此基于我国人口众多、土地资源匮乏、城市化进程加快的国情，发展多层冷弯薄壁型钢结构房屋成为必然趋势。针对传统低层冷弯薄壁型钢结构房屋中墙体端柱易破坏等问题，项目拟将薄钢板作为覆面材料应用于冷弯型钢组合墙体，并采用钢管作为墙体端柱，形成冷弯型钢管柱蒙皮钢板剪力墙，大幅提高其承载能力，有效避免墙体端柱破坏而无法继续承载，而相关研究尚未开展。本项目拟采用试验研究、理论分析、有限元数值模拟相结合的方法，对冷弯薄壁型钢管柱蒙皮钢板剪力墙的抗震性能开展研究：揭示其抗震性能、受力机理和破坏机制；建立有限元模型，得到影响其受力性能的相关参数及规律；提出抗剪承载力、抗侧刚度理论公式；确定抗震设计指标，提出基于性能的抗震设计方法。研究成果可促进多层冷弯薄壁型钢结构的应用和发展。</t>
  </si>
  <si>
    <t>姚欣梅</t>
  </si>
  <si>
    <t>•OH是生物体中大量存在且反应活性最强的活性氧自由基，目前其与DNA的研究主要集中在自由碱基。三链DNA是一种常见的非B型DNA，会影响DNA复制并且导致很多遗传性和后天性疾病，研究显示其容易成为氧化损伤的热点区域，但其与•OH的反应机理并不清楚。因为稳态光谱缺少对反应初始阶段基元反应的实时监测，瞬态实验有其它碱基信号的干扰和瞬态物种浓度低等问题不能被应用于该体系，所以本项目拟通过理论计算的方法对平行三链DNA与•OH的反应进行研究。期望揭示其结构依赖的反应机理，评价溶剂化效应，并预测势能面中重要中间体的红外和紫外光谱。该结果不仅可阐明三链DNA与•OH的反应机理，也可为生物体中易形成非B型DNA的序列处容易成为氧化损伤的热点区域等现象提供合理的解释。</t>
  </si>
  <si>
    <t>弯道事故的主要原因是驾驶人对速度感知准确度差，驾驶人风险意识较低，从而导致超速侧翻、冲出路面等事故。针对该问题，本研究拟开展弯道路段驾驶人速度感知特性研究，分析速度感知的内在心理机制，及其与不安全的车辆操作之间的耦合关系。基于信息处理机制提出弯道路段提高速度感知准确性的优化方法。从而，在根本上提高弯道路段的行车安全。主要研究以下问题：①弯道路段驾驶人速度感知特性研究。开展弯道路段模拟驾驶试验，探索不同弯道条件下驾驶人速度感知机理，揭示弯道速度感知过程中的内在心理机制，建立速度感知与实际行驶速度之间的回归模型。②弯道路段驾驶人车辆操控模式研究。开展弯道路段驾驶人纵向、横向车辆操控模式研究，建立驾驶人弯道操控模式和速度感知特性关系模型。③基于信息处理机制的速度感知优化方法研究。基于信息处理机制，利用视线诱导、速度反馈等方式开展模拟试验，探索提高驾驶人速度感知准确性的方法，避免出现超速交通事故。</t>
  </si>
  <si>
    <t>齿轮的齿面通过啮合接触传递运动和扭矩，在运转过程中始终承受着较高的局部集中载荷，通常是整个传动系统中最脆弱的部分。在目前齿轮接触疲劳问题的研究中，变质层与杂质对齿轮接触行为的耦合作用机理不明，对接触疲劳寿命的影响难以预测。本项目将着眼于齿轮啮合界面的宏观-细观跨尺度物理属性，（1）开展基于载荷谱的齿轮啮合界面宏观-细观参数传递与耦合关系；（2）建立考虑变质层与杂质耦合作用的齿轮副弹-塑性接触模型并开发基于快速傅里叶变换的接触计算新方法；（3）进行考虑变质层与杂质耦合作用的齿轮接触疲劳寿命评估方法研究及验证。期望从机理层面对变质层与杂质耦合作用下的接触疲劳现象做出解释，对提高我国齿轮制造水平，提高齿轮等传动系统核心零部件的服役寿命，提高传动系统整体性能具有重要的理论意义与工程实际价值。</t>
  </si>
  <si>
    <t>孙霖霖</t>
  </si>
  <si>
    <t>稳定性控制系统，以改善车辆稳定性并兼顾驾驶人主观感受为目的，考虑驾驶特性、危险程度研究基于人机协同的稳定性控制策略。针对驾驶行为与驾驶意图间相互作用，研究基于动态贝叶斯网络的驾驶人特性/驾驶意图-驾驶危险程度估计模型；针对不同驾驶特性下驾驶人与稳定性控制系统间的协同关系，研究基于切换博弈模型的驾驶人-稳定性控制系统驾驶权分配策略；针对DYC与AWS系统间复杂的强耦合关系，连续高维动作空间等特性，研究基于DDPG算法的DYC/AWS智能协调控制策略。项目为进一步研究融合驾驶人行为的车辆动力学控制提供理论和技术支撑，具有重要理论研究和应用价值。</t>
  </si>
  <si>
    <t>带有分数阶导数的扩散方程可以用于描述环境科学、材料科学等工程领域的反常扩散过程。因而对其系数的反演研究具有重要的应用价值。由于分数阶导数的非局部性质，常规的一些处理扩散方程的技术，例如分部积分等不再适用，因此这类问题的数学分析有自身的特殊困难。本项目围绕分数阶扩散方程的系数反问题展开研究。首先考虑有源分数阶扩散方程在不同边界条件下的系数反问题。探究空间微分算子的Green 函数、特征函数在不同边界条件下的精细刻画，以及方程解析解与势函数之间的关系式，建立基于方程解在空间边界单点处的测量数据反演势函数的统一框架。此外，考虑应用方程解在空间内部点测量的系数反问题。基于微分算子的反谱理论，克服利用内部点测量时由特征函数相关信息缺失所带来的困难,建立系数反演的唯一性理论。</t>
  </si>
  <si>
    <t>井晓华</t>
  </si>
  <si>
    <t>将源源不断产生的垃圾与煤在大型燃煤机组上进行富氧共燃是一种极具前景的垃圾高效处理和燃煤机组碳减排技术。然而目前对煤与垃圾富氧共燃过程中含氯污染物的生成特性和控制机理缺乏认识，严重制约了该技术的发展。本项目拟结合申请人在富氧燃烧以及固废掺烧污染物控制的研究基础，以煤与城市生活垃圾为研究对象，综合实验和化学热力学平衡计算方法，阐明燃烧气氛变化对氯释放和转化行为的影响，明确不同因素对氯赋存形态变化的作用机制，揭示富氧共燃及烟气流通过程中含氯污染物的生成机理，为含氯污染物的控制提供参考依据；获得分级燃烧、掺烧添加剂、复杂气相组分对燃料氯的释放和转化的影响规律，明确煤与垃圾不同相态组分和燃烧产物间交互作用对含氯污染物生成的影响机制，加深对富氧燃烧中二噁英生成机理的认识，为指导煤与垃圾的低碳清洁协同利用和提出解决HCl和二噁英等含氯污染物排放问题的调控方法提供科学依据，促进火电行业的CO2减排进程。</t>
  </si>
  <si>
    <t>王鹏乾</t>
  </si>
  <si>
    <t>作为当前科技热点，无人驾驶可缓解交通压力、提高交通安全性、减少污染物排放量及提高运输效率，其发展对社会经济发展、国防建设和科学技术均具有重大影响力。要实现无人驾驶，精准的环境感知是前提，且已成为制约无人车快速落地的瓶颈。鉴于此，本项目拟基于多源异构交通数据，对无人车协同感知系统展开研究。首先，对无人车行驶环境进行静态和动态性能感知研究，包括道路检测、交通标志标线检测、路侧设施检测、行人和障碍车辆等，并基于此建立无人车定位、跟踪、识别一体化解决方案；其次，拓展研究无人车网络协同感知，建立多无人车之间的信息共享机制。通过信息交换、环境共识、主动协同感知，进一步提高无人车网络的感知性能；最后，本项目拟创新性地提出无人车环境感知性能评价指标，不仅可以清晰客观地认知感知性能的优劣，还可建立闭环反馈机制，进一步指导融合系统的设计。本项目所建立的无人车协同感知系统，具有重要的理论意义和广阔的应用前景。</t>
  </si>
  <si>
    <t>曹雯</t>
  </si>
  <si>
    <t>液滴撞击液池的撞击坑坑坍缩、气泡破裂、临界Faraday波等空腔坍缩现象产生的奇异射流是大气中气溶胶形成的原因之一，其对气象学、海洋生物学等都具有重要影响。但是，现有研究对该空腔坍缩的动力学特性并不明确，其原因可能源于实验和数值计算的时空精度不足。本项目拟搭建具有高时空分辨率的高速成像系统，在低环境压力下观测研究液滴撞击坑底窝坍缩产生奇异射流的过程及。并且通过可并行高性能数值算法，使用十纳秒百纳米级时空分辨率研究临近坍缩终点，补充实验结果，完善坍缩过程的动力学特性更替研究；最终，利用实验和数值方法系统性地研究包括液滴形状和速度、液体物性（粘度、表面张力、密度）等参数对底窝坍缩动力学转化特性的影响，并给出奇异射流的形成机理。本项目研究成果将有助于加深对空腔坍缩动力学和奇异射流产生的理解，并且能够对气象学、海洋生物学、健康卫生等领域研究提供帮助和新思路。</t>
  </si>
  <si>
    <t>田远思</t>
  </si>
  <si>
    <t>热障涂层（TBCs）是燃气涡轮机涡轮叶片表面的热保护涂层。热障涂层可以降低基体温度以保证叶片在高温条件下正常工作。研制具有优异性能的热障涂层是我国大功率航空发动机、重型燃气轮机（“两机专项”）研发中一项十分紧迫的任务。
在高温服役过程中，热障涂层结构中陶瓷层的剥落将直接导致涡轮叶片的失效。目前广泛应用于热障涂层陶瓷层的材料为钇部分稳定氧化锆（YSZ）。但是，当涂层服役温度高于1200℃时，YSZ部分结构相变所产生的相变应力将导致裂纹的产生，致使涂层失效[4, 5]。此外，YSZ是优良的氧离子导体材料，在高温下，过快的氧离子扩散会造成热生长氧化层（TGO）快速增厚，以致陶瓷层剥落[6, 7]。因此，单层YSZ已无法满足发展需求，制备双陶瓷涂层成为了发展新型热障涂层的重点。</t>
  </si>
  <si>
    <t>对复杂系统群体振荡行为的控制是当前非线性动力学领域的一个研究热点。本项目以耦合非线性振子系统为研究对象，采用微分方程稳定性理论和组合图论中的基本知识，对不同非线性系统中出现的振动抑制行为进行研究。首先基于全局稳定性分析方法，探讨振动抑制产生的条件及规律，进而找到最优的参数空间。然后研究多层网络拓扑结构对振动抑制行为的作用，建立依赖于网络结构的稳定性准则，分析网络层间与层内连接对整个系统造成的影响。最后考虑外部噪声及环境扰动下非线性系统的瞬态变化，基于稳定性分析，探讨振动抑制行为在不同扰动下的鲁棒性。本项目的研究意义在于通过理论分析与数值模拟相结合，可以系统地揭示振动抑制行为在不同环境中的产生机制，从而为实际系统中存在的振动抑制相关动力学行为提供理论解释与技术支撑。</t>
  </si>
  <si>
    <t>赵楠楠</t>
  </si>
  <si>
    <t>针对实际工况下的圆柱滚子轴承故障演变及影响机制复杂，严重缺乏轴承内部关键参量数据对比验证的问题，本项目以圆柱滚子轴承为研究对象，以最新超声检测技术为核心，以轴承实际接触界面的超声测量模型为基础，通过研究圆柱滚子轴承多测点选取以及基于有限关键局部参量的轴承运行状态复合表征方法，进而结合已有常规检测手段，形成包含轴承多测点、多参量信息的综合评估手段，为验证轴承故障机理、保障轴承可靠运行提供技术支撑。</t>
  </si>
  <si>
    <t>李猛</t>
  </si>
  <si>
    <t>我国公路桥梁设计规范（JTG T 3360-01-2018）规定设计者使用阵风荷载系数的简化方法来计算桥梁的设计风荷载。当跨径较大的桥梁坐落于山区峡谷等非均匀流风场时，平均风速沿顺桥向的变化显著。设计时忽略非均匀流风场对设计风荷载的影响会低估桥梁的阵风响应，影响行车舒适性，严重时甚至造成缆索/拉索锚固端等构件的疲劳破坏。同时，阵风荷载系数的推导过程中，桥梁的响应忽略了结构自激振动响应。本项目拟通过风洞试验和数值模拟相结合的方法，计算山区峡谷非均匀流风场随机风荷载作用下大跨径桥梁的振动响应，从而量化计算桥梁响应时考虑非均匀流风场随机脉动风荷载以及结构气弹自激振动对阵风系数的影响。建立桥梁的响应标准差和阵风系数的数值模型，研究阵风荷载系数和参考频率的函数关系。分析考虑上述影响的阵风系数的不确定性，并评估山区峡谷大跨径桥梁的可靠度。</t>
  </si>
  <si>
    <t>杨树成</t>
  </si>
  <si>
    <t>在微生物连续培养的过程中，微生物个体的絮凝现象时常发生。因为在群体或颗粒结构中的微生物进入基质的途径是有限的，所以这些结构的形成对微生物生长动力学有直接的影响。附着和分离的机理是流体力学条件和生物学特性耦合作用的结果。絮凝效应对微生物生态学模型的动力学研究有至关重要的影响，且絮凝效应使研究模型方程数量增多和给模型动力学研究带来巨大的挑战，因此絮凝已成为微生物生态学研究领域的热点。本项目将研究非均匀恒化器中具有单、双絮凝效应的微生物竞争模型和依赖时间周期投放和冲洗的微生物絮凝模型的动力学行为：1)研究单絮凝微生物竞争模型正解的存在性、稳定性和全局结构；2)分析双絮凝微生物模型的一致持久性和正解的全局结构；3)研究依赖时间周期边界的双絮凝微生物竞争模型周期解的存在性。本项目研究成果能丰富和促进微生物生态学模型的理论研究，为保持生态平衡提供理论基础和实践依据。</t>
  </si>
  <si>
    <t>石垚</t>
  </si>
  <si>
    <t>针对传统车辆虚拟仿真测试系统存在的费用高昂、系统过于庞大复杂等诸多问题，本研究综合运用人机工程学、系统工程学、车辆系统动力学、优化理论技术、虚拟试验技术和智能评价技术，通过理论分析、算法建模、程序设计及大量离线模拟试验，建立基于多核多线程的操纵信息实时并行采集模型、基于改进四阶RTRK算法及模板技术的动力学解算及其优化模型、基于改进雷达图理论的车辆关键性能评价模型，研究能实时进行客运车辆性能虚拟测试、适时评判和优化车辆设计参数等关键技术及低成本、便携式、个人辅助设计的工作平台系统的实现，并基于市场主流车型，完成客运车辆关键性能虚拟测试技术验证。通过本研究的开展，以期在样车设计完成之前对其重要性能进行虚拟测试，从而辅助开发人员根据测试结果改进样车设计参数，实现整车性能优化，进而缩短车辆设计研发周期，对客运车辆新车型开发的提质增效具有重要的现实意义和深远的社会意义。</t>
  </si>
  <si>
    <t>乔洁</t>
  </si>
  <si>
    <t>现代工程设计优化通常需要大量调用仿真分析，产生高昂的计算代价。对于可建立多源仿真模型的复杂系统，多源数据驱动优化方法可有效减少仿真模型的调用次数。目前多源数据驱动优化方法还存在以下不足：缺乏多源样本数据间的信息传递研究、未着重探究多源仿真模型对全局寻优的意义、全局寻优效率不高。为此，本项目开展高效的多源数据驱动优化方法研究。拟结合多源样本数据特点，建立多源数据驱动优化模型及优化流程，实现多源仿真模型的协调调用；量化多源样本数据间的相关性，在此基础上将不同数据源的信息进行迁移，提高多源数据驱动代理模型的精度；利用多源样本数据对最优区域的预判细分设计空间，并进行空间重要度排序，在子空间引导下开展全局探索，有望提高全局寻优的效率。最后，在翼身融合水下滑翔机优化设计问题上开展应用验证。研究成果将进一步丰富多源数据驱动全局优化理论，提高其工程实用性。</t>
  </si>
  <si>
    <t>黎程山</t>
  </si>
  <si>
    <t>侵蚀环境下预应力混凝土梁桥由于预应力筋锈蚀造成病害严重、事故频发，经济损失巨大。本项目研究将耐蚀性能优异的高强铝合金材料与高性能聚合砂浆结合，充分利用两种高性能材料的特点，形成力学性能优异、耐久性能突出的新型后张有粘结预应力混凝土梁桥结构。项目将通过试验研究和理论分析研究高强铝合金筋与聚合砂浆的力学性能与粘结性能，建立其界面粘结-滑移模型；研发高强铝合金筋预应力锚固系统，完成高强铝合金筋和新型锚具的疲劳性能测试并提出疲劳强度计算公式；开展这种新型结构的静力、疲劳试验研究和有限元模拟分析，量化分析铝合金筋的预应力损失，建立铝合金预应力混凝土梁的疲劳损伤累积模型，提出后张有粘结高强铝合金预应力混凝土梁桥设计方法。</t>
  </si>
  <si>
    <t>为了更深入的了解退化粘性系数在非齐次不可压缩Navier-Stokes方程中的作用与物理机制，本项目主要围绕退化粘性系数非齐次不可压缩Navier-Stokes方程组进行研究。主要针对以下三个问题进行研究：研究退化粘性系数非齐次不可压Navier-Stokes方程Cauchy问题解的存在性和长时间行为及爆破准则；研究退化粘性系数不可压缩Navier-Stokes方程在某一些大初值条件下全局解的存在性；研究Navier-Stokes方程和其他方程耦合模型的适定性。
本项目的研究将有助于解释退化粘性系数在非齐次不可压缩Navier-Stokes方程中的作用与物理机制，进一步完善和发展非线性偏微分方程的理论和方法。本项目的研究成果将会让我们对于一般大初值Navier-Stokes方程组全局经典解的存在性这一公开问题的认识更深刻。</t>
  </si>
  <si>
    <t>李青艳</t>
  </si>
  <si>
    <t>GNSS具有实时、高精度、全天候等特点，被广泛应用于滑坡实时三维变形监测，其可以实时准确地对滑坡变化进行监控，但依赖于连续稳定的观测数据。实际滑坡监测中因通信，观测条件和自然环境等因素的影响，监测的可靠性较差，其中受限于通信时延、参考基准不稳定、设备故障和观测环境遮挡等问题，GNSS变形监测序列会存在频繁中断和不连续，难以保证监测数据的精度和可靠性，由此更难以实现滑坡灾害及时准确预警。本项目围绕监测数据不可靠、实时监测不可靠和参考基准不可靠的问题，拟基于监测站环境建模以及多源数据，优化GNSS 数据质量；顾及滑坡所处状态，实现实时GNSS参数估计策略优化；通过检测基准偏移，并将其加以补偿，构建高可靠的基准维持算法，进而实现高可靠的变形监测序列。</t>
  </si>
  <si>
    <t>杜源</t>
  </si>
  <si>
    <t>能源紧缺和环境污染严重影响了人们的生活和未来的可持续发展，大力发展清洁能源技术势在必行。光伏电解水制氢技术由于过程零碳排且能够解决太阳能发电中的电网波动问题而受到人们的广泛关注和青睐，然而，大规模光伏电解水制氢目前面临系统耦合理论研究不足，导致产业化受阻，因此本项目旨在通过对光伏电解水制氢系统在辅助技术参与的条件下进行研究的基础上，探索出变工况条件对大规模光伏电解水制氢系统的影响规律，从而指导大规模光伏电解水制氢系统的设计及优化运行策略。项目将搭建光伏电解水制氢测试系统一套，并测试出在变工况条件下在辅助技术运用的情况下光伏电解水制氢系统的工作特性，再根据相关理论构建光伏电解水制氢系统的仿真模型，通过实验验证修正该模型，最终通过改模型研究大型光伏电解水制氢系统的变工况运行规律，并采用优化算法给出优化运行策略，为该技术的推广提供理论依据。</t>
  </si>
  <si>
    <t>耿嘉锋</t>
  </si>
  <si>
    <t>本项目以典型的平行轴斜齿轮传动系统为研究对象，拟开展斜齿轮传动系统修形稳健设计及其稳健性评估研究。通过将统计建模、概率分析与优化方法相结合，提出考虑制造误差不确定性的齿面修形稳健优化设计方法。该方法量化分析制造误差的不确定性传播，将随机制造误差的影响引入优化模型，保证修形设计方案在受到随机扰动时是可行的。以考虑随机制造误差和修形的系统动响应统计量及达到设计要求的概率水平作为评价指标，基于概率统计对最优修形方案进行稳健性评估。本项目研究工作对实现低噪声、高可靠性的齿轮传动设计具有重要的工程应用价值。</t>
  </si>
  <si>
    <t>郭芳</t>
  </si>
  <si>
    <t>本项目计划从遥感影像解译、野外地质调查、构造地质学和岩石地球化学等方面入手，查明陕北丹霞地貌分布、景观类型与特征，总结出空间分布规律。首先，利用GIS 技术，将陕北ETM、遥感影像数据与实地调查结果结合，圈定工作区内丹霞地貌分布区域、面积、景观类型和发育特征，形成研究基础工作名录；其次，化整为特，对比探讨陕北丹霞地貌演化所处阶段、归纳并发掘典型性地貌景观类型，明确区内丹霞地貌景观的不同开发潜力，通过ArcGIS10.8的核密度分析、叠加分析等工具，对陕北丹霞地貌空间分异特征进行研究。再者，借助地理探测器深入剖析影响丹霞地貌的重要影响因子，确定该地区丹霞地貌空间关系。最后，选择福建、浙江、江西和四川等4个丹霞地貌富集省份进行即时的不同对象的问卷调查和深度访谈，总结这些地区协同开发的经验和不足，基于上述研究识别陕北丹霞地貌空间格局与区域协同发展的关键问题，提出陕北丹霞地貌景观区域协同发展路径</t>
  </si>
  <si>
    <t>我国新能源汽车的保有量超过 678 万辆，且以每年20%左右的速度增长，新能源汽车的健康发展对于我国的汽车工业至关重要。虽然国内已经建成了新能源汽车相关的大数据平台，但目前国内车企的质保大数据分析和挖掘能力不足，普遍照搬燃油车的相关可靠性评估模型、质保保养策略等，不能科学合理地支撑新能源汽车的发展。本项目拟以新能源汽车的质保大数据为基础，研究新能源汽车的可靠性评估方法、维修备件及质保费用预测模型、以可靠性为中心的新能源汽车质保及保养策略，并在上述模型与方法基础上，研究新能源汽车质保大数据分析平台的框架及相关关键技术，形成高效的质保大数据分析、挖掘平台。最终，通过本项目的研究为新能源汽车更加科学的可靠性评估、设计改进、费用优化及运营决策提供理论及平台支撑。同时，所形成的模型与方法可以推广至燃油车及工程机械等领域，实现更大的应用价值。</t>
  </si>
  <si>
    <t>庞欢</t>
  </si>
  <si>
    <t>针对长期交通荷载作用下道路的累积沉降变形问题，拟采用理论分析、数值模拟与室内模型试验相结合的方法，对交通荷载作用下道路结构的动力特性和长期累积沉降变形规律等关键问题展开系统研究，进而基于深度机器学习理论，建立长期交通荷载作用下道路累积沉降变形的深度机器学习网络，提出道路长期沉降变形的人工智能预测理论。</t>
  </si>
  <si>
    <t>李林</t>
  </si>
  <si>
    <t>粗集料形状、棱角、纹理等细观形态特征对沥青混合料的路用性能有着显著影响。本项目采用X-ray CT、AIMS、高精度3D扫描仪等设备，对粗集料细观形态进行多维表征与评价；利
用X衍射仪和XPS，测试粗集料细观纹理特性，基于真实集料界面的DSR拉拔扭转装置，分析其与沥青界面的作用机理；测试对比不同加工参数与破碎工艺的粗集料，推荐其细观形态特征优
化方案；基于能量理论与自行设计的粗集料标识追踪方法，解析粗集料细观形态对沥青混合料压实特性的影响及其演化机理，研究粗集料骨架接触特性的表征方法、变异行为与影响因素；
建立在线共享的粗集料岩性、细观形态、混合料骨架特征与性能特征的数据库，利用大数据分析方法，实现粗集料细观形态的数据采集、定量表征与路用性能的协同优化，并向研究者与行
业用户开放与共享。本项目对于完善粗集料测试方法、实现集料资源高效利用、提升沥青混合料性能具有重要意义与应用前景。</t>
  </si>
  <si>
    <t>汪海年</t>
  </si>
  <si>
    <t>本项目为充分利用材料优势和资源特色，拟开展高强钢筋高强轻骨料混凝土梁的关键技术与工程应用研究，明确两类材料的协同工作机制与粘结锚固性能，揭示粘结破坏机理，建立考虑骨料径域的二维细观力学分析模型，提出高强钢筋与高强轻骨料混凝土粘结-滑移本构模型；完成低周往复荷载下高强钢筋高强轻骨料混凝土梁受力性能试验，系统分析各因素对破坏形态、滞回耗能、延性等特征参数影响，建立基于细观力学的有限元精细化分析模型，完成系列因素下该类构件受力性能的拓展数值分析，确定关键参数最优值域范围，揭示构件的全过程破损演化规律；明确构件屈服后残余曲率与卸载曲率关系，提出考虑累积损伤和首次超越破坏的弯矩-曲率四折线恢复力模型，揭示该类梁式构件截面受压区的受力传递机制，建立基于应变与曲率协调的塑性铰长度计算模型，提出建议设计方法。</t>
  </si>
  <si>
    <t>依托国家高层次海外引进人才计划、国土资源部创新团队和教育部重点实验室，在前期地质灾害研究基础上，通过多学科联合攻关和自主创新，进行地质灾害早期识别、监测预警、机理反演与灾害防治等多领域的理论创新和应用创新研究，满足经济和社会可持续发展对友好地质环境和地质灾害减灾、防灾技术的迫切需求，服务我国重大工程地质安全和美丽中国战略。</t>
  </si>
  <si>
    <t>张双成</t>
  </si>
  <si>
    <t>（1）针对特殊地质条件下深埋隧道的地质灾害和工程风险机理分析，系统化开展监测设备开发及数据分析方法研究。
（2）建设和完善深埋隧道的地质灾害和工程风险大数据平台，进一步开发智能预警分析系统。
（3）开发深埋隧道的地质灾害和工程风险事故方控治理的理论方法、防护材料、喷浆设备等成套技术。</t>
  </si>
  <si>
    <t>该项目旨在进行环状含氧燃料喷雾、燃烧与排放特性研究，研究研究结果对于相关领域具有一定的借鉴意义。</t>
  </si>
  <si>
    <t>陈昊</t>
  </si>
  <si>
    <t>太阳能是一种丰富的可再生清洁能源，太阳能发电技术有太阳能光发电和太阳能热发电两种类型，太阳能光发电技术具有安全可靠，清洁无污染，运行费用低，使用寿命长，不需要长距离输送，不受地域因素的限制等优点，将太阳能光伏发电技术集成到道路充电系统中,对于推动绿色交通、改善电动汽车续航问题具有重要意义。面向国家交通能源融合的战略，本项目以光伏路面技术为基础，开展了以下研究工作：
项目以高效率和高耐用性光伏道路供电系统设计为目标，系统梳理了道路设施及运行状态下的能源需求场景，综合分析了光伏发电系统在高速公路和城市道路上的应用需求和合理性。
调研分析了太阳辐射变化特性，结合太阳能光伏电池的工程用数学模型应用MATLAB分析了太阳能光伏电池在不同太阳辐射强度和不同温度下的输出特性，并设计了太阳能电池板的发电量预测模型，实现了不同型号的太阳能电池板的发电量预测。
建立了承载式光伏路面融化道路积雪时的能耗模型和安装光伏路面的经济效益模型，分析了不同温度和降雪量条件下的能量消耗情况和安装太阳能光伏路面后的经济效益。</t>
  </si>
  <si>
    <t>本课题以某万向铰独塔异形斜拉桥实例工程为背景，对万向铰独塔异形斜拉桥的结构特性及线形控制关键技术进行了研究。首先，建立了万向铰独塔异形斜拉桥的有限元仿真计算模型，对其合理成桥状态以及合理施工状态进行分析。其次，研究了斜拉索初拉力、结构自重、结构刚度参数对结构成桥线形的影响。然后，基于万向铰的转动特性，分析了各对后地锚索初拉力对桥塔各施工阶段线形的偏差影响，提出了各施工阶段桥塔线形偏差控制阈值。最后，分析了后地锚索钢绞线单根不对称张拉对桥塔线形的影响，优化了桥塔竖转结束后第一级后地锚索的张拉方案，分析了桥塔由临时支撑到永久支撑体系转换过程以及方法，提出了施工过程中结构线形偏差调整的关键技术。</t>
  </si>
  <si>
    <t>周勇军</t>
  </si>
  <si>
    <t>本项目拟以浅埋黄土隧道为研究对象，分析施工及运营阶段，隧道上覆土体的位移规律，建立上覆土体位移时空效应模式，建立超前支护和初期支护力学响应计算模型，揭示支护结构力学特性，修正初期支护稳定性判别标准，提出合理的隧道支护参数。拟解决的关键问题包括：（1）浅埋黄土隧道上覆土体位移时空效应模式的建立；（2）超前支护和初期支护的力学响应计算模型的提出；（3）浅埋黄土隧道支护参数分阶段优化目标函数的建立。项目预期成果为：A.资助期科研平台建设成果（1）获批建设国家级科研平台；B.资助期科研平台成果产出与社会影响（1）科研平台研究人员作为主持人获批三级及以上科研项目2-10项，及四级及以上科研项目2-10项，及五级及以上科研项目4-20项，科研平台研究人员获得国家级科技奖励1项，或省部级科技奖励5项；（2）科研平台研究人员发表科研平台署名的学术论文15-25篇，其中B区及以上论文5-15篇，或C区及以上论文10-20篇；或授权国际发明专利2-10项及授权国内发明专利5-25项；或科技成果转让到账经费10-50万元。（3）科研平台固定研究人员1人达到国家级人才水平，或3人达到省部级人才水平。</t>
  </si>
  <si>
    <t>本项目通过对事故分析、文献资料调研以及实际驾乘体验等方式，初步划分出智能网联汽车风险类型，例如，车辆控制权切换风险、车辆失控、追尾风险等；明确目前运行风险等级确定方法，设计科学有效、有针对性的风险等级判定方法。针对不同等级的风险，选取有针对性的语义信息。试验中，被试需在驾驶中经历不同运行风险类型事故各3次和不同风险等级的事故各3次，以研究告警形式和内容与运行风险类型和等级耦合作用机理。</t>
  </si>
  <si>
    <t>本项目作为平台“煤制油燃烧机理和润滑油研制”研究的关键部分，主要研究集中在为进一步提高煤制基础油高温使役性能，探索煤制基础油高温氧化机理和解决途径，开展煤制基础油及其添加剂热氧化规律与劣化机理研究。主要技术难点和关键问题包括以下三个方面：1）利用加速氧化试验结合理化性能及摩擦学性能的测试，系统地研究热氧化对煤制基础油性能变化的影响规律以及不同种类的抗氧剂对煤制基础油抗氧化性能的改善作用；2）通过红外光谱、拉曼光谱、GC-MS、凝胶色谱等仪器测试方法研究氧化过程中煤制基础油分子结构的变化规律；3）利用ReaxFFMD模拟煤制基础油的热氧化过程，从分子角度再现煤制基础油分子的氧化过程，尝试建立煤制基础油的热氧化机理模型。</t>
  </si>
  <si>
    <t>对车辆性能和维修质量的检测和评价，已成为车辆管理的一项强制性技术手段。
汽车检测在我国交通安全、车辆技术状况与维修质量管理等方面发挥了十分重要的作用。重视对汽车检测设备和测控系统的创新研究，降低系统的制造和使用成本，提高检测精度、可靠性与检测效率，完善检测站的各项管理功能，已成为汽车检测装备研发的努力方向。
该研究方向针对提高车辆运行的安全性、可靠性、经济性的目标，结合分布式网
络测控技术，将信号调理、数字滤波、信息融合与通信等多项先进技术进行集成，研制全自动的汽车综合（安全）性能联网测控系统及关键性检测设备，解决对汽车各项综合性能进行联网自动检测的技术难题，以促进汽车制造与维修质量的提高，并保证在用汽车的使用性能与安全性能。</t>
  </si>
  <si>
    <t>冯镇</t>
  </si>
  <si>
    <t>为保证旋挖钻机钻杆在不同的工作参数和环境因素下的作业性能以提高其工作可靠性，基于多学科建模
、综合分析及模拟测试，提出旋挖钻机钻杆耦合振动的动态特性的作业机制及钻杆振动能量转迁耗散规律研究
。从工作参数特征出发，分析在钻进工况时三参数（加压力、动力头扭矩、钻孔深度）变化和提升工况时提升力变化对钻杆振动的动态变化关系，研究环境特性改变（泥浆粘滞性、泥浆压力、钻杆与孔壁的接触碰撞）对钻杆耦合振动的影响规律，实现钻杆振动特性预测和适应性控制。基于流固耦合和碰撞耗能理论，构建非线性能量吸收器模型，通过理论分析和仿真研究揭示钻杆振动能量的转迁耗散规律，为钻杆减振产品的开发奠定理论基础。利用目标能量转迁技术，开发旋挖钻机钻杆减振器，通过对减振器性能的试验分析和性能对比，验证理论研究结果的合理性，借助试验结果进行必要的模型分析和完善，确保建立的旋挖钻机钻杆耦合振动作业机制和钻杆能量转迁耗散特性的实效性。</t>
  </si>
  <si>
    <t>本项目围绕公路建设全过程碳排放测算理论、计算方法、减排路径、以及政策机制等核心问题。引入全寿命周期评价理论，全面分析道路建设关键要素，构建完整的、切实可行的道路碳排放测算评估体系，实现公路基础设施建养全过程、全要素碳排放科学评估。分析内在要素特征，提取关键参数，研究道路建养碳排放计算关键参数测度方法与技术，研发融合多源异构数据的道路建养碳排放活动水平与碳排放因子数据库，建立施工作业层碳排放计算方法，最终考虑多尺度、多要素、多环节的碳排放过程，递归复合形成道路建设多尺度结构化碳排放强度与总量求解方法。研究分部、分项、工序工况不同维度碳排放源解析与建养活动排放热点识别与溯源技术。采用适用于不同场景的公路基础设施全生命周期建养碳排放测算方法，并基于对我国公路建设项目广泛研究，建立符合我国建设特色的本地化、特征化的数据库，研究公路基础设施碳排放核算体系的建立。</t>
  </si>
  <si>
    <t>研究内容及目标：1.提出基于数字孪生技术的高速公路数字化总体方案；2.面向基础设施数字孪生的数字化引擎架构设计；3.提出高速公路数字孪生体动态构建方法；4.解决高速智慧化养护和资产管理中数字孪生模型构建的关键技术；5.提出高速公路智慧化管理Paas一体化中台构建技术方案；预期研究成果：与人才办签订合同执行</t>
  </si>
  <si>
    <t>智能车路协同系统是目前交通领域科技前沿，是以车和路的智能化为条件，强调车与路智能协同能力和服务水平的复杂系统；是引发道路交通组织和运行形态变革，解决道路交通安全、拥堵、污染等重大问题的有效手段。项目聚焦复杂交通环境下要素耦合、状态时变的智能车路协同完备、可信测评科学问题，重点解决智能车路系统测试所涉及的测试评价体系、测试场景构建及封闭条件下的智能车路协同场景测试技术等三方面的研究。</t>
  </si>
  <si>
    <t>目前的换道需求性分析主要是基于驾驶员的速度期望和空间危险感知，考虑到当前车道前车以较大减速度紧急制动的极端工况下，急加速、急减速造成车辆稳定性的不足，本项目考虑jerk的导数snap，即位置的四阶导数，作为车辆稳定性的指标，对车辆变道轨迹进行优化，使得动力变化尽可能的平缓，达到节省能耗和提升舒适性的效果。</t>
  </si>
  <si>
    <t>张立成</t>
  </si>
  <si>
    <t xml:space="preserve">为有效支持不断发展的地学研究方式方法，在整合己有的遥感及站点数据的获取、地学模型的构建等基础上，进一步融入计算集群环境和大数据挖掘环境，推动多源地学数据与模型集成共享研究环境的搭建，进一步增强多源地学大数据及模型集成共享系统的功能。
预期获得的科研成果包括：
标准规范体系：建立一套既与国家地学信息化标准相一致，又符合多源信息集成的地学大数据标准规范体系。
数据管理中心：建立中心数据库，梳理地学信息资源目录，存储并管理现有地学信息资源，构建数据库体系，为应用展现提供数据支撑。
应用支撑平台：数据的抽取、转化、服务。
业务访问应用平台：建门户、交换共享、数据分析、专题展示等。
运维管理体系：建立先进的信息化运维管控体系，实现对地学信息化建设的有效管控和高效运维。
安全保障体系：网络结构、网络设备、数据库平台及数据传输等安全运行。
</t>
  </si>
  <si>
    <t>围绕着水的涵养、保护、开发、存储、维持与生态等六大功能，在“山水林田湖”系统内从水体的转移、转化，生态安全与生态景观，资源开发与管理，多角度、全方位开展“山水林田湖”一体化的生态系统研究。从黄河流域地质环境空间格局和生态环境演化的动力学过程出发，基于空间对地观测、物理探测、原位监测、物联网和光电子、模拟和同位素技术，研究黄河流域“山水林田湖生命共同体”各要素相互联系、相互转化机制与动力学过程，掌握物质流、能力流、信息流和生物流的基本规律；研发青藏高原生态环境保护关键技术；提出黄土高原水土保持功能维持途径；研究黄河流域土壤-地下水污染管控与修复关键技术；评价黄河流域“山水林田湖生命共同体”的资源功能、生态功能和景观功能；厘定目前生态环境治理过程中的负面清单；研发生态环境风险监控、量化与预警成套技术，丰富和发展生态环境风险管控的理论与方法，提出黄河流域生态环境风险的分类分级管控技术与保护方案，优化生态屏障，完善流域生态功能分区，为促进黄河流域高质量发展提供技术支撑，显著提高生态环境风险管控能力。</t>
  </si>
  <si>
    <t>项目旨在研发一种新能源发电的智能提水、智能滴灌的系统，并将其用于沙漠地区生态修复。该系统采用光能供电提水滴灌，同时对沙漠土壤及植株各项指标进行数据监测，获取完整的生态修复数据，创建生态修复数据库；利用太阳能可再生清洁能源，智能提取地下水，精准控制滴灌位置及水量，以最优水量培育生态修复植株。研究成果用于荒漠化地区的农业生产及土地沙漠化的植树造林治理，使荒漠化地区丰富的太阳能得到最大化的有效利用，优化解决沙漠地区水资源紧张的问题，为生态修复工程提供了更为简单、有效的途径。</t>
  </si>
  <si>
    <t>毛乌素沙地是我国沙漠化扩展速度最快的沙区之一。积极修复生态有助于毛乌素沙区的生态环境恢复。耕地碳汇，利用耕地植被的储碳功能，通过种植农作物、加强耕地经营管理、保护和恢复植被等活动，吸收和固定大气中的二氧化碳。我国碳汇面积逐年快速增长，原有技术已无法满足相关碳汇数据监测统计与评估预报。本项目以毛乌素为研究区域，以高分辨率遥感卫星数据、土地覆被耕地类型综合监测数据、样地调查数据等为数据源，同时结合地理信息技术、遥感技术、数据库技术、软件工程技术，建立固碳潜力评估实测数据库、固碳潜力评估模型库和用于保存固碳潜力评估指标的结果专题库，并在此基础上实现高分遥感-碳监测数据驱动的耕地固碳潜力评估体系的构建。</t>
  </si>
  <si>
    <t>李霞</t>
  </si>
  <si>
    <t xml:space="preserve"> 本项目通过将土壤、植被和地下水作为连续体进行研究，旨在揭示研究区地下水与地表植被之间的关系。在野外勘查、调查访问的基础上，项目组在不同地下水埋深和包气带结构分区内，部署5个监测点，监测土壤包气带水热盐变化特征和地下水动态变化特征，基于包气带水热盐动态监测、地下水动态监测和气象数据，获取不同地下水位埋深条件下植被分布特征及影响因素，获取研究区降雨入渗系数，解析研究区植被、土壤和地下水之间的互馈关系。本委托业务研究成果可为察汗淖尔流域生态环境和水源涵养问题等方面提供数据支撑，为制定流域生态环境治理水资源保护政策提供决策支撑。</t>
  </si>
  <si>
    <t>通过钢筋钢纤维高强混凝土梁柱节点的循环加载试验，分析钢筋钢纤维高强混凝土梁柱节点的破坏特征、荷载-位移滞回曲线、承载力和刚度退化、延性和耗能等抗震性能，探讨了钢筋钢纤维高强混凝土梁柱节点的受剪机理和影响受剪承载力的因素，结合软化拉压杆模型、修正压力场理论、混凝土八面体强度等理论和统计分析方法，分别建立了钢筋钢纤维高强混凝土梁柱节点受剪承载力计算方法，提出了综合反映主要因素影响的钢筋钢纤维高强混凝土梁柱节点恢复力性能和损伤特性计算方法，为编制我国的《钢纤维混凝土结构设计规程》提供了试验数据和理论参考。</t>
  </si>
  <si>
    <t>吴沛</t>
  </si>
  <si>
    <t>该项目旨在进行高速公路智能信息处理技术研究与应用，研究结果对于相关领域具有一定的借鉴意义。</t>
  </si>
  <si>
    <t>文常保</t>
  </si>
  <si>
    <t>以国家对锂、镍、钴、铂族和稀土等新能源矿产与新兴科技产业的发展战略重大需求，高效协同，瞄准国家确保新能源矿产安全的重大战略为目标。开展新能源矿产超常富集成矿理论、勘查技术方法、资源高效利用等方面的研究，实现新能源矿产成矿理论、地质矿产找矿的突破，保障资源保证程度，为增强国家对新能源矿产资源的掌控权和话语权提供理论支撑。</t>
  </si>
  <si>
    <t>为研究气候及车辆荷载作用下东北地区多年冻土区路基的稳定性，项目拟基于ABAQUS软件建立温度场有限元数值模型、车辆-路面耦合数学模型以及变形场有限元数值模型。将全球气候变暖、车辆荷载与冻土路基建设结合考虑，分析冻土结构内部水分迁移以及热量传递。运用多物理场耦合模拟软件comsol multiphysics和ABAQUS软件建立水、热、力三场耦合数值分析模型，进行路基结构的水、热、力三场耦合数值分析。分析冻土路基中由于外界环境温度变化导致的水分的相变规律；研究水分迁移随环境温度变化规律；路基结构冻胀变形随时间的变化规律；结合温度场数据分析多年冻土路基顶面的竖向位移变化。综合分析结构中水、热、力三者之间的关系，对车辆荷载作用下多年冻土路基稳定性进行分析。提出一套针对多年冻土路基损坏因素的防冻害整治措施，在全球变暖趋势下，有效提高多年冻土区公路的使用寿命，为未来我国西部与东北地区的高寒区域道路建设提供理论依据。</t>
  </si>
  <si>
    <t>何永明</t>
  </si>
  <si>
    <t>纤维增强复合材料（Fiber Reinforced Polymer，简称FRP）具有轻质、高强、耐腐蚀和施工性能等良好的优点，作为仅次于钢材、混凝土的第三种建筑材料，在工程领域受到了较大关注。经过多年的持续研究，FRP已有多种形式应用于桥梁工程，如FRP拉索、FRP 工型组合梁、FRP管型桥面板等。
然而，宏观FRP层合板的疲劳损伤现象，源于细观纤维、基体、纤维基体界面以及层间界面的损伤，细观损伤随着反复加载逐步累积并萌发微裂纹，微裂纹扩展导致单层板或层间界面疲劳失效。不同温度与层合板疲劳损伤耦合机理各异，依靠试验评估各个温度下拉挤FRP型材的疲劳时变性能时，不能从细观尺度揭示损伤机理，且耗时耗力，因而迄今未能形成统一的规律或模型。
因此，本项目从多尺度的角度开展拉挤FRP板件疲劳时变性能分析，可在细观层面揭示拉挤FRP型材的疲劳损伤机理，在合理疲劳试件数量范围内实现复杂环境下拉挤FRP型材的疲劳时变性能评估。</t>
  </si>
  <si>
    <t>辛灏辉</t>
  </si>
  <si>
    <t>目前国内外学者及设计规范进行化爆作用梁式构件等效 SDOF 位移计
算时，常采用线性衰减荷载、无阻尼、理想弹塑性抗力为模型参数，该模
型及简化后的等效静载动力系数不能满足精细化抗爆设计要求。根据化爆
作用真实时长与构件完成弹性、进入塑性振动所需时长的大小关系，本项
目将梁式构件划分为刚性与柔性两类，采用更精准的指数型/级数型化爆衰
减荷载、含阻尼、双线性强化弹塑性抗力为模型参数，分别建立两类梁式
构件弹性、塑性及回弹阶段的振动方程，采用二阶常系数微分方程通解＋
特解方法求解出完整位移时程函数，考虑弹性参数及由不同塑性破坏程度
引起的塑性参数后，完成多参数综合影响下的动力系数精细化分析理论</t>
  </si>
  <si>
    <t>耿少波</t>
  </si>
  <si>
    <t>针对目前高性能沥青的需求和聚合物改性沥青存在相容性不佳、存储稳定性差的问题，结合聚氨酯胶黏剂的产业化特点，利用聚氨酯胶黏剂对石油沥青进行改性，制备成聚氨酯改性沥青材料。通过核磁共振、红外光谱分析、液相凝胶色谱分析以及原子力显微镜等多种分析化学手段联用，从元素组成、分子量分布、微观形态等多角度揭示聚氨酯改性沥青的化学改性机制。采用布氏旋转粘度仪、动态剪切流变仪等对聚氨酯改性沥青的黏度、流变行为进行研究，对聚氨酯改性沥青的组成与制备工艺进行优化，并通过对聚氨酯改性沥青的存储稳定性进行评价，为施工现场的合理存储时间提供理论依据。研究成果可为聚氨酯改性沥青的工程实践供理论与实验支撑，亦可为高性能沥青材料的研发提供新的研究思路。</t>
  </si>
  <si>
    <t>该项目旨在进行软岩隧道锁脚锚索支护效应计算，研究研究结果对于相关领域具有一定的借鉴意义。</t>
  </si>
  <si>
    <t>谢远</t>
  </si>
  <si>
    <t>缆索桥梁凭借其良好的受力特点和优异的跨越性能成为大跨度桥梁主力桥型。大跨度桥梁适宜采用“特定地点车辆荷载模型”的方法进行评估。而缆索构件作为结构中的主要受力构件，其腐蚀疲劳问题是影响大跨度桥梁运营安全的关键因素。目前镀锌铝合金钢丝凭借较好的耐腐蚀性得到广泛应用，但与之对应的耐腐蚀性及腐蚀发展规律研究仍显不足，不同腐蚀介质扩散路径造成的钢丝腐蚀进程差异及钢丝微动磨损对疲劳破坏产生的影响尚不明确。针对大跨度桥梁缆索构件服役性能评估的不足，基于公路交通荷载调查数据，建立具有车辆荷载宏观特征且考虑车辆参数相关性的高真实度交通流模型，通过试验获得高强镀锌铝合金钢丝构件腐蚀缺陷发展规律，明确缆索构件失效历程及各阶段失效理论，建立运营阶段在役镀锌铝合金钢丝缆索构件评估方法。实现融合区域交通荷载参数相关性，考虑断面腐蚀差异性及微动损伤影响的缆索构件安全性及疲劳可靠性评估及优化。</t>
  </si>
  <si>
    <t>赵越</t>
  </si>
  <si>
    <t>建筑垃圾再生料应用于道路工程建设，是实现其最大程度资源化利用的一个有效途径，是发展绿色低碳交通的重要举措。但建筑垃圾成分复杂、骨料强度低，在交通荷载与外部环境长期反复作用下，其内部状态特征（温度场、湿度场、变形）会随之改变，进而影响路堤沉降与行车安全，因此，建筑垃圾再生料路堤内部状态演化及长期变形规律的研究是十分重要的课题。本项目以建筑垃圾再生料试验段路堤内部状态为研究对象，采用室内试验、现场试验和理论分析等方法，系统研究再生料基本物理力学特性；揭示再生料路堤内部温度对湿度的牵引关系及湿度对路堤长期变形的影响规律；建立再生料路堤长期变形计算模型；给出不同路堤断面形式的长期变形控制标准。项目研究成果有助于提高我国建筑垃圾路堤建设与长期监控预警能力，对建立符合岩土工程实践的建筑垃圾再生料路堤安全高效运营具有重要的理论价值与工程实践意义。</t>
  </si>
  <si>
    <t>刘路路</t>
  </si>
  <si>
    <t>针对“长寿命路面”的探索在国外已有很长一段时间，我国对“长寿命路面”这一概念的普及开始的较晚。针对我国提出的 2035 年路面使用寿命提高到 30 年、 2049 年提高到 50 年的要求，各地区有必要针对各自的气候、地质、社会环境特点，改善现有的路基路面结构组合与材料组成设计方法。而占中西部地区重要比重的山岭重丘区，呈现出显著的道路交通和自然环境特点，该区域的已有半刚性基层沥青路面结构也表现出不同程度的早期病害。为此，本课题将针对性的开展山岭重丘区抗裂型沥青路面结构组合及材料组成设计方法研究。旨在通过本研究，延长中西部地区山岭重丘区沥青路面使用寿命，为中西部地区长寿命路面建设提供思路和方法。</t>
  </si>
  <si>
    <t>张阳</t>
  </si>
  <si>
    <t>在碳达峰、碳中和大背景下，开展钢渣、RAP等典型固废在沥青混凝土中的利用是路面建设绿色、低碳、可持续发展的重要举措。但钢渣吸收沥青、体积膨胀以及RAP表面旧沥青难以与新沥青有效融合等问题严重阻碍了固废的高效处置。为实现钢渣和RAP在再生沥青混凝土中的协同绿色化应用，本项目从钢渣碳吸收行为及蓄热特征出发，开展了以下研究工作：
RAP/钢渣复合固废体系的性能缺陷自调控研究。首先基于钢渣表面钙基矿物可自发碳化为碳酸钙的特点，研究钙基矿物的碳吸收行为及其修饰钢渣表面特征的工作机制；通过调节碳化反应条件引导钙基矿物最大程度调控钢渣表面性能缺陷，同时基于辅助技术措施进一步完善优化。探究基于钢渣粒径的储热特性，建立可实现RAP表面旧沥青与新沥青充分融合的再生工艺。从耐久性和生态特征两方面验证RAP/钢渣复合型再生沥青混凝土的绿色属性。基于钢渣再生混凝土路用性能的变化揭示其耐久性特征；基于材料全寿命周期评价方法，量化RAP/钢渣复合型再生沥青混凝土的生态特征。研究成果为RAP/钢渣复合型再生沥青混凝土的绿色化应用提供科学依据，具有很好的现实意义。</t>
  </si>
  <si>
    <t>陈宗武</t>
  </si>
  <si>
    <t>特殊地质条件下的公路路基沉降变形的准确预测是确保路面结构稳定性的关键环节。本项目通过 采用主成分 分析 法 以及 K S 假设检验的方法对 影响公路路基沉降的影响 因子的权重分配进行研究分析，并总结公路路基沉降速率的时空发展态势；最后利用数据挖掘的 方法 揭示主要影响因子与公路路基沉降 的耦合非线性关系。预期可以提出 基于众源数据驱动的特殊 地质条件下公路路基沉降预测模型，总结 不同影响因素对公路路基沉降的影响 程度以及公路路基沉降 速率的特征曲线，为 控制路基变形以及提高路面结构稳定性提供最佳处理 时机，给出一定建议。</t>
  </si>
  <si>
    <t>沥青混合料中的骨架是承受和传递外部荷载的主体结构，而由集料颗粒间接触力所组成的力链网络，决定了沥青混合料的宏观性能，特别是高温抗车辙能力。但长期以来对骨架构成主要是从几何参数角度来进行研究，缺乏对其力学机理的认知。本项目基于对骨架结构的细观力学机理分析，引入颗粒物质力学中的力链理论，从骨架结构失稳过程中的集料迁移行为和荷载传递规律入手，采用细观试验和数值仿真的方法，建立主力链成链准则以及编制主力链快速识别算法，分析在不同组成和外部荷载作用下主力链性能的演化机制，建立主力链性能与集料级配间的关联模型，以此为基础，揭示骨架构成的力学机理。相关结论可为突破现有以经验性几何参数为核心的集料级配设计方法，将其上升为沥青混合料组成的力学设计奠定理论基础。</t>
  </si>
  <si>
    <t>刘国强</t>
  </si>
  <si>
    <t>机场道面比公路路面承受的荷载更大，滑行速度快，因此要求路面结构应具有足够的刚度和稳定性，同时具有优良的平整性能和足够的粗糙度。我国机场道面大部分使用水泥稳定碎石基层结构，但水泥稳定碎石基层的分层摊铺压实养生的间断施工工艺却与路面设计的连续层状体系理论不对等，易引起层间粘结不足以及层间污染现象。由于上下两层不能有效的形成一个整理，层间结合处经常成为病害发生的薄弱点，在机场道面上尤其是更大的隐患。项目以室内试验为载体，以理论研究。性能分析为手段，以符合评定标准的为目标导向，结合实际生产施工，对连铺工艺下水泥稳定粒料的力学性能、变形特性和连铺结构层间黏结性能进一步深入研究，提出机场道面水稳基层双层连铺技术施工质量控制技术，以期为水稳结构连铺施工的推广应用提供理论支持和试验依据，同时为减少病害发生，提高道面的使用寿命与服役性能。</t>
  </si>
  <si>
    <t>徐坤</t>
  </si>
  <si>
    <t>垃圾焚灰资源化利用是解决垃圾焚烧产物二次污染问题的有效手段，其中，将垃圾焚灰应用于路面材料中可避免其与人居环境直接接触，降低对环境的污染，且道路工程路线较长，能有效、无害地处理大量的垃圾焚灰。实现垃圾焚灰在沥青路面中的资源化利用的关键在于明确垃圾焚灰与沥青之间的结合状态及毒性元素在沥青中的迁移行为，从而明确沥青材料对于毒性元素迁移的屏蔽效能。基于此，本项目以陕西地区垃圾焚烧产物为研究对象，深入分析垃圾焚灰粒级结构组成与特性分析，全面表征垃圾焚灰-沥青界面交互作用及离析行为，在此基础上，在环境耦合作用下系统解析垃圾焚灰-沥青毒性元素迁移、溶渗行为及其特征，明确沥青路面材料对于垃圾焚灰毒性元素迁移行为的控制效能与时效性，为垃圾焚灰在沥青路面材料中的资源化利用提供理论依据。</t>
  </si>
  <si>
    <t>孙晓龙</t>
  </si>
  <si>
    <t>沥青应力松弛特性与低温路用性能密切相关。因掺加了弹性胶粉颗粒，橡胶沥青比常规沥青材料弹性恢复能力更佳，破坏应变更高，因此采用线性黏弹性模型（小应变）表征其应力松弛特性与材料实际力学特性不符。本研究拟基于固体力学、热力学理论，通过测定中/低温、大应变条件下橡胶沥青的应力松弛曲线，选取非线性Holzapfel黏弹性模型建立橡胶沥青非线性本构关系，确定松弛型本构表达式，表征其应力松弛特性。在室内制备工业界常用橡胶沥青样本，进行各种温度、应变条件下的应力松弛试验，确定Holzapfel本构模型参数，评价模型对橡胶沥青静态黏弹性的适用性。此外，借助多物理场仿真软件COMSOL Multiphysics进行橡胶沥青大应变水平下应力松弛过程热-流变耦合模拟，验证模型有效性，揭示其应力松弛机理。研究成果能为定量评价橡胶沥青非线性黏弹性及低温抗裂特性提供理论依据。</t>
  </si>
  <si>
    <t xml:space="preserve">对重大工程结构进行强地震作用下的破坏过程进行模拟，研究其损伤破坏机理，并提出相应的减隔震控制策略已经成为当前的研究热点。本项目拟采用理论分析和数值模拟相结合的方法，研究强震下高铁大跨矮塔斜拉桥的损伤破坏机理和控制策略。
项目拟模拟生成更符合地震动输入实际的多维多点地震动，研究空间变化地震动效应对高铁矮塔斜拉桥弹塑性反应的影响规律。考虑无砟轨道-桥梁相互作用，建立更符合实际的精细化有限元分析模型。建立合理模拟地震损伤和破坏的分析方法，模拟高铁矮塔斜拉桥损伤破坏的全过程。研究适合高铁矮塔斜拉桥的具有自复位特性的多维减隔震装置。通过研究揭示强震下高铁矮塔斜拉桥损伤过程和破坏机理以及减隔震效果。项目研究对提高强震下高铁矮塔斜拉桥的抗震能力，保证结构的安全性具有十分重要的意义。
</t>
  </si>
  <si>
    <t>全伟</t>
  </si>
  <si>
    <t>相比陆地桥梁，跨海桥梁不仅会受到地震作用，而且会受到不可忽视的波浪作用。由于地震的偶然性和突发性，其与波浪的起振时刻及传播方向往往不能完全一致，导致作用于桥墩的地震与波浪荷载间可能存在一定的相位差及夹角，而跨海桥梁由于通航的要求往往跨度较大，桥墩不一致激励及行波效应亦可能较为明显。同时，当桥墩位于海底软弱土层上时，地基土-桩基之间的相互作用可能在一定程度上改变桥梁的固有频率，有必要在进行桥梁动力响应分析时考虑土-结构相互作用（SSI）的影响。因此，本文利用ADINA有限元分析软件对桥墩进行了波浪作用下的流固耦合及响应分析，获得波浪的合力作用点位置及时程；采用OpenSees有限元分析软件建立了某深水连续刚构桥的三维非线性有限元模型，通过非线性p-y土弹簧模拟SSI效应，并将地震位移时程及波浪力时程分别施加于桩基及桥墩进行非线性时程分析，系统研究了SSI效应、行波效应以及地震与波浪作用间的相位差及斜交角对桥梁在地震-波浪联合作用下的非线性动力响应的影响规律。</t>
  </si>
  <si>
    <t>刘畅</t>
  </si>
  <si>
    <t xml:space="preserve">   采用UHPC层加固混凝土桥面板，可有效提高其抗渗透、抗碳化、抗腐蚀能力，大幅延长桥面结构的使用寿命。然而，新旧混凝土收缩速率不匹配，且UHPC层与混凝土桥面板刚度差异较大，导致结合面处存在较大的约束收缩应变。界面残余应变与车辆交变荷载耦合，降低了UHPC-混凝土界面的耐疲劳性能，加快了界面疲劳裂纹扩展。为此，本研究主要开展以下工作：(1) 结合界面收缩试验、激光扫描建模技术、收缩数值模拟，建立UHPC层和混凝土相对刚度与界面收缩时变关系；(2) 通过界面模型试验，获取UHPC-混凝土界面断裂韧度、疲劳裂纹扩展速率和阈值。建立含实际表面粗糙度及初始收缩应变的界面疲劳模型，揭示界面收缩残余应变与界面疲劳损伤耦合机理；(3) 基于数值参数化分析，提出考虑收缩应变的UHPC-混凝土桥面板界面疲劳寿命预测模型，为UHPC加固传统混凝土桥面板的全寿命设计提供理论支撑。</t>
  </si>
  <si>
    <t>张由由</t>
  </si>
  <si>
    <t>在役悬索桥受运营期循环交变荷载(如风及车流)、自然灾害(如台风)及环境侵蚀等因素的影响，构件因出现损伤、开裂等病害而导致功能失效或性能退化的现象时有发生，这将严重威胁桥梁结构的耐久性及安全性。针对运营期内悬索桥因过度纵向振动引发的伸缩缝磨损失效及吊索开裂损伤等问题，以运营及极端风荷载精细重构下悬索桥的纵向振动特性分析为核心，以基于机构运动机理及时变退化进程的构件(伸缩缝及吊索)寿命评估为过程，以悬索桥纵向约束体系的最优化设计为目的，开展运营及极端风荷载作用下悬索桥纵向服役性能评估及减振优化研究。通过开展分析平台研发-悬索桥纵向振动分析-构件寿命评估-纵向约束体系最优化设计这一系列研究，实现悬索桥纵向服役性能评估及减振优化的研究，为相关成果在悬索桥结构设计及维养中的顺利应用奠定基础。</t>
  </si>
  <si>
    <t>李光玲</t>
  </si>
  <si>
    <t>高地应力环境下软弱围岩隧道的变形预测问题一直是困扰隧道设计与施工过程中的一个关键问题。本项目以高地应力软弱围岩隧道为研究对象，拟采取试验测试、理论分析和数值模拟相结合的研究手段，建立考虑不同结构面倾角的软弱围岩隧道大变形非线性粘弹塑性流变本构模型，进而模拟分析软弱围岩的长期力学行为，并探讨结构面倾角、矿物成分和微细观结构与本构模型的相互关系；依据所建本构模型，通过模拟分析不同工况下隧道施工各阶段变形特征，获取隧道大变形灾变过程中软弱围岩的各种特征参数仿真数据，提出基于机器学习的高地应力软弱围岩隧道大变形预测方法。研究成果可为推动我国高地应力软弱围岩隧道修建技术的进步提供理论支撑，具有重要的科学价值和工程意义。</t>
  </si>
  <si>
    <t>胡兵兵</t>
  </si>
  <si>
    <t>当前裂隙型隧道地质实体建模方法普遍存在难以处理复杂裂隙网络和复杂块体、几何计算冗余、存储量大、无法描述尖角和短边等问题。本项目拟采用微分几何、计算几何和组合拓扑学有关方法，研究并提出基于三维块体切割分析的地质实体建模方法，开发并完善计算程序。研究多源探测数据融合的岩体结构面辨识及表征方法；根据多源数据和建模特点，研究隧道自动建模技术；在此基础上，为实现地质实体建模与科学计算分析的有机融合，以压力交换函数为纽带，推导Darcy流和裂隙Forchheimer流有限体积的数值格式，实现考虑复杂裂隙网络的高水头岩质隧道渗流分析。所提出的建模算法有望显著提高地质建模的几何分析处理水平，推动裂隙岩体渗流分析水平的提高，促进隧道工程有关的数值仿真模拟、GIS和BIM等研究领域的发展。</t>
  </si>
  <si>
    <t>熊峰</t>
  </si>
  <si>
    <t>整体桥即采用整体式桥台的无伸缩缝桥梁，在我国新桥建设和旧桥加固改造中有着广泛的应用前景。整体桥不仅具有更高的结构整体性及抵抗地震等自然灾害的能力，而且具有全寿命周期运营维护方面的巨大成本优势。但是，整体桥中桥梁上部结构在温度作用下的涨缩将直接作用于桥台及台后土，长期循环位移可能引起台后土强度与刚度不同程度的弱化，并进一步导致其不均匀沉降及桥头跳车现象，地震时亦可能导致桥台的失稳，给桥梁运营安全带来了一定挑战。本项目拟采用多尺度数值模拟与理论分析相结合的方法，从微观尺度分析整体式桥台后土在温度作用下的长期循环力学行为，定量分析颗粒运动演变对土体宏观力学性能的影响，并建立关联理论；通过大尺度边值问题数值分析，揭示长期循环位移下台后土的劣化机理，并结合台后土宏、微观关联理论，形成整体式桥台的考虑竖向沉降和颗粒微观运动的台后土压力分布预测模型。研究成果可为整体桥的相关研究及推广应用做出一定贡献，推动桥梁结构体系创新和安全提升。</t>
  </si>
  <si>
    <t>赵秋红</t>
  </si>
  <si>
    <t>为了有效减少车辆撞击桥梁结构带来的经济损失和人员伤亡，利用防撞构件充分吸收车辆的撞击能量，保障车辆及人员的安全，本项目提出一种基于脆性吸能方式的桥梁防撞结构方案，并设计脆性吸能桥梁防撞构件及其制备方案，将其应用于道路重点部位可以减少交通事故带来的损失。研究包含功能选材、结构选型、应用场景设定三方面内容：以材料级配、结构形式、冲击速度为试验研究参数，通过试验研究相关构件的破坏特点、分析不同形式和能量下结构的吸能特征；根据实验结果对不同参数条件对构件防撞吸能机理进行研究，并找出各参数对能量吸收的影响规律；最后提出不同应用场景（以道路行车速度为条件）下基于脆性吸能原理的桥梁防撞构件的设计方案。由于脆性吸能构件材料来源广泛且具有可回收性，由其制备的防撞构件具有很好的环境效应，且由于材料成本低廉，防撞效果优于传统防撞护栏，其具有广泛的应用市场。</t>
  </si>
  <si>
    <t>徐兵</t>
  </si>
  <si>
    <t>在钢-混凝土组合结构中，外壁采用钢板并且内填混凝土的超大截面构件逐渐得到广泛的工程应用。由于钢板件幅面过大，通常对其设置隔板、肋板以及PBL连接件等构造，形成钢-混凝土组合结构加劲板组体系。局部稳定计算是针对这类板件极限状态设计的核心问题。受混凝土侧向约束作用，钢-混凝土组合结构加劲板组的屈曲行为与钢结构板件差异较大，传统的钢结构稳定计算方法已不适用。本项目将这类板件简化为单侧表面约束加劲平板模型，使用经典板壳稳定理论对其进行屈曲理论的解析工作。基于伽辽金法，建立板件屈曲微分控制方程的泛函化表达式。针对屈曲模型的关键参数，开展板件屈曲的数字图像相关可视化试验，以此进行回归分析。从解析理论角度，给出屈曲系数、界限加劲刚度、宽厚比限值以及有效宽度等稳定设计指标的数学表达式。本项目的开展可进一步完善钢-混凝土组合结构板件稳定设计理论。</t>
  </si>
  <si>
    <t>针对轮毂电机动态气隙偏心造成的电动汽车行驶安全性恶化问题，旨在研究轮毂开关磁阻电机动态气隙偏心耦合机理，寻求协调改善轮毂电机驱动电动汽车行驶安全性的优化及控制方法。首先，考虑外界激励与开关磁阻电机气隙偏心的耦合关系，提出动态气隙偏心开关磁阻电机电磁特性计算方法，揭示气隙偏心与轮毂电机电磁特性耦合及变化机理，明确动态气隙偏心对电动车辆行驶安全性负效应的影响机制。其次，基于轮毂电机驱动电动汽车非线性动力学模型，提出面向电动汽车行驶安全性的轮毂开关磁阻电机结构参数优化方法，抑制轮毂电机动态气隙偏心对电动汽车平顺性与操纵稳定性的负效应影响。最后，基于开关磁阻电机机-电-磁耦合机理提出轮毂电机系统决策控制方法，从源头上改善电动汽车动力学响应，实现轮毂电机电磁特性与车辆行驶安全性的协调提升。本课题为开发拥有自主知识产权的轮毂电机驱动电动汽车提供理论基础和技术保障。</t>
  </si>
  <si>
    <t>邓召学</t>
  </si>
  <si>
    <t>如何有效降低出租车驾驶员风险驾驶行为发生比例，是城市交通系统管理面临的重要挑战之一。开展安全教育和培训是驾驶行为管理的主要手段，但统一和灌输式的培训教育模式较难真正刺激驾驶员的实际需求，需要建立针对性和差异化的驾驶行为培训方法。项目将出租车驾驶员风险驾驶行为培训映射为个体特征导向下培训需求与供给模式的协同匹配问题，开展驾驶行为特征画像实现风险准确识别，借助强化理论研究主客观行为一致性约束下满足驾驶员个体特征的培训策略，进而构建以驾驶员个体特征和培训需求为输入、查找匹配培训策略的驾驶行为培训辞典，最终形成涵盖“个体特征-培训内容-培训时机-触达方式”完整链路的“千人千面”风险驾驶行为培训方法。项目研究成果为出租及网约车驾驶员安全驾驶培训提供理论和方法指导，为道路运输行业从业驾驶员继续教育提供模式借鉴，并为研究数据驱动下的驾驶行为培训方法体系提供一般性范式。</t>
  </si>
  <si>
    <t>伍毅平</t>
  </si>
  <si>
    <t>对风险驾驶行为进行针对性干预可以降低道路交通事故发生率，然而，现有相关研究并没有考虑个体差异、车辆运行状态以及驾驶情境的影响，致使所提出的方法在实际应用中不能达到理想的干预效果。时间压力驾驶情境在现代“上班族”驾驶人中越来越普遍，且日益成为交通事故的重要诱导因素，研究不同时间压力驾驶情境下的风险驾驶行为干预方法对于提升道路交通安全至关重要。因此，本项目拟基于模拟驾驶实验，采用贝叶斯因子、随机效应模型以及加速失效时间模型等方法，开展相关研究。具体如下：① 结合近距离跟车、强制换道等驾驶任务，分析不同时间压力情境下的驾驶行为特性；② 比较驾驶人认知因素和情境因素对风险驾驶行为的影响程度，揭示风险驾驶行为的产生机理；③ 针对不同风险驾驶行为特性，研究认知干预方法在不同时间压力影响下的干预效果，提出有效干预方法。本文研究结论能够为先进辅助驾驶系统设计和职业驾驶人筛选提供一定的理论支持。</t>
  </si>
  <si>
    <t>韩周鹏</t>
  </si>
  <si>
    <t>随着国家运输安全管控工作的加强，危险货物 道路运输事故仍未得到根本控制。 由于 危险 货物 道路运输事故的复杂性、动态性及危险性，事故的关键致因辨识、多因素耦合作用表征以及 传播动力学机制 仍是该类事故研究中的基础科学问题。本项目面向遏制事态发展、实施精准管控的迫切需求， 综合运用多层网络理论、系统安全管理方法、网络动力学建模等手段，拟对固有危险源与人 车 环 管中不安全因素的耦合作用开展研究。主要研究内容包括：（ 1 ）提取 不同时段 事故致因因素间的 交互作用关系，建立危险货物道路运输事故致因 的 多层 时序网络 模型；（ 2 ）剖析多层时序事故致因网络的结构特性 辨识 危险 货物 与不安全因素耦合作用的 关键致因因素 3 建立危险货物道路运输事故致因多层 时序网络 的动力学模型，研究事故致因的传播扩散规律，提出事故 从风险状态到可控状态的 最优 防控 方案 。 项目是对事故致因理论与事故防控技术的进一步深化和发展，为提升危险货物道路运输事故 的 精准防控提供科学 支持。</t>
  </si>
  <si>
    <t>任翠萍</t>
  </si>
  <si>
    <t>随着智能手机的全面普及，驾驶人行车过程中使用智能手机的现象层出不穷，这导致了大量的交通冲突和事故，尤其以追尾事故最为突出。为减少驾驶人行车过程中使用手机带来的事故风险，本项目通过建立不同跟车风险下使用手机时的追尾事故概率模型，探究影响追尾风险的潜在因素及机理；解析跟车状态下使用手机的追尾风险补偿机制，对驾驶人的追尾风险补偿行为的有效性进行量化评估；提出将前车制动行为和驾驶人使用手机作为告警激活条件的跟车风险告警策略，并验证告警策略的有效性，提高告警系统的针对性。研究成果可为驾驶辅助系统开发和改进提供理论和技术支持。</t>
  </si>
  <si>
    <t>陈运星</t>
  </si>
  <si>
    <t>生物柴油颗粒物氧化特性的研究为颗粒捕集器的再生提供理论依据；颗粒物比表面积、孔隙率、孔径分布及氧化过程中变化规律的研究有助于深入了解颗粒物的氧化机理，为完善颗粒物的氧化模型提供理论指导，具有相当高的理论研究价值和工程指导意义。本项目主要研究(1)柴油机转速、负荷对生物柴油颗粒物的氧化特性、氧化动力学特性的影响，以及颗粒物氧化过程中氧化动力学参数的变化；(2)柴油机转速、负荷对生物柴油颗粒物比表面积、孔隙率的影响，分析颗粒物氧化特性与比表面积、孔隙率的关系，以及氧化过程中比表面积、孔隙率的变化规律；(3)柴油机转速、负荷对生物柴油颗粒物孔径分布的影响，分析颗粒物氧化特性与孔径分布的关系，以及氧化过程中孔径分布的变化规律；(4)基于生物柴油颗粒物氧化过程中比表面积、孔隙率、孔径分布的变化情况，完善现有的颗粒物氧化模型。</t>
  </si>
  <si>
    <t>高建兵</t>
  </si>
  <si>
    <t>车辆能源结构优化是道路交通运输行业结构性和技术性节能减排的重要手段。在我国现阶段，生物柴油是最适合的柴油发动机替代燃料之一，其中以车用环状含氧生物燃料最为突出，而在车用环状含氧生物燃料中极具研究价值的便是环戊酮和环戊醇，因此本项目针对车用环状含氧生物燃料喷雾、燃烧与排放特性进行研究，这对于替代传统燃油以改善机动车排放具有重要意义。主要研究内容如下：（1）基于定容弹的环状含氧生物燃料喷雾和基础燃烧特性研究；（2）基于发动机台架的环状含氧生物燃料应用燃烧与稳态排放特性研究；（3）基于PEMS的环状含氧生物燃料整车道路瞬态排放特性研究。主要研究目标如下：揭示不同环状含氧生物燃料结构和比例对环状含氧燃料/柴油混合燃料混合气形成机理、燃烧过程、排放污染物生成演化机理的影响，得到道路运输车辆应用环状含氧生物燃料的方法和技术路线。</t>
  </si>
  <si>
    <t>潘明章</t>
  </si>
  <si>
    <t>“国六”排放标准对燃油汽车的排放要求提出了更严格的要求，为了满足这一要求，各大汽车制造厂商都在寻找技术上切实可行的解决办法。目前，废气再循环技术（EGR）已成为一种有效的、可大幅度降NOx排放的技术。EGR技术中废气的主要成分是N2、H2O、O2和CO2，此外还有少量的NOx。近年来针对甲烷等燃料的研究发现，一定NOx存在下，燃料的点火和燃烧特性将发生较大改变，同时其燃烧化学动力学机理也会发生改变。基于此，本项目拟利用激波管实验系统和定容燃烧弹实验系统开展NOx对汽油点火特性和燃烧过程中火焰传播特性影响的实验研究，在此基础上，初步构建含NOx的汽油燃烧化学动力学机理，研究结果可以为准确理解NOx对汽油燃烧特性的影响提供基础支撑数据，同时，含NOx的汽油燃烧化学动力学机理也可以为高效EGR技术发动机设计过程中燃烧室的计算流体动力学（CFD）模拟奠定基础。</t>
  </si>
  <si>
    <t>梁金虎</t>
  </si>
  <si>
    <t>增程式电动车是实现节能、减排的重要技术手段，也是未来汽车行业发展的主力。转子发动机具有体积小、质量轻、结构简单及功率密度大等优点，更适合作为增程式电动车的动力装置。 但由于转子发动机旋转活塞式的运动模式，使得缸内形成与转子运动同向的主流流场，且抑制了向燃烧室尾端的火焰传播，形成燃烧死区，恶化了发动机的油耗与排放。均质压燃是解决转子发动机燃烧死区、提高热效率及降低排放的有效技术手段。但转子发动机压缩比低，难以达到均质压燃所需要的缸内热氛围。因此，本项目提出采用氢气点燃诱导二甲醚可控压燃的燃烧模式来改善转子发动机的油耗与排放问题。通过进气腔直喷二甲醚，压缩腔直喷氢气，提高转子发动机的充气效率并消除进气道回火和压缩腔早燃；研究氢气/二甲醚双燃料转子发动机缸内射流与混合过程、湍流运动与混合气分布规律，湍流与混合气着火、火焰传播间的作用机理；利用二甲醚高十六烷值易压燃且存在低温氧化的特性，结合氢气易点燃且导热系数高的互补优点， 确定实现氢气点燃诱导二甲醚可控压燃转子发动机高效、稳定、低碳运行的燃料及燃烧控制策略，为提高转子发动机应用提供理论基础和数据支撑。</t>
  </si>
  <si>
    <t>史程</t>
  </si>
  <si>
    <t>车用机电复合传动系统多源稳态激励与瞬态扰动的耦合以及能量传递界面机械-电磁强耦特性使得其传动平稳性、可靠性面临着严峻的挑战，而针对宽频扭振的瞬态动力学建模和主动控制是解决该挑战的潜在途径。项目拟探明能够准确描述复杂激励扰下系统本质特征的机电复合传动系统机-电耦联瞬态动力学模型，研究振动能量在机械传递路径、电磁传递路径以及机械-电磁交互耦合界面之间的传递交互作用机理，形成考虑执行器瞬态特性的模式切换过程宽频段扭振混杂模型预测控制设计理论和技术。重点研究：1）数据-模型联合驱动的机电复合传动系统多源动态激扰等价方法研究；2）复杂激励源/扰动下的混合动力传动链机-电耦联瞬态动力学模型构建研究；3）机电复合传动系统机-电耦联瞬态动力学机理与振动能量传递规律研究；4）基于宽频段扭转振动抑制的机电复合传动系统性能提升方法研究；5）机电复合动力传动系统振动机理与扭振抑制样机试验验证。</t>
  </si>
  <si>
    <t>针对道路施工用挖掘机斗齿服役寿命受限的问题，本项目提出基于稳定、可调、低成本的层流等离子体束对斗齿表面进行强化（淬火）处理的方法。本项目以关键科学问题“层流等离子体束作用下的斗齿表面强化机理如何” 和“淬火要素与斗齿表面强化效果的映射关系如何”为导向，采用“模拟仿真+理论分析+实验验证”相结合的方式，首先通过诊断层流等离子体束性能构建层流等离子体束有效数学模型，并理清层流等离子体束与斗齿的能量交互机制，从而建立有效的层流等离子体束作用下的斗齿仿真模型；然后基于仿真模型明确淬火要素对斗齿表面强化效果的影响规律及其耦合作用机制；最后探明淬火要素与斗齿表面强化效果的映射关系，揭示层流等离子体束作用下的斗齿表面强化机理，并开展实验验证机理的有效性。项目研究成果一方面为斗齿表面强化提供一种新的技术方法，另一方促进层流等离子体技术表面强化基础理论的发展，具有重要的理论研究意义和实际工程意义。</t>
  </si>
  <si>
    <t>曹修全</t>
  </si>
  <si>
    <t>随着机电一体化、数据传输、传感器、信息与图像处理、外部环境识别等技术不断成熟和发展，机器人技术在近年来取得了日益显著的发展。为了满足人类对未知环境的探索和制造生产工具的改进需求，各种各样的足式机器人被制作研发，并被广泛应用在军事国防、工程测量勘测、反恐爆破、太空探测、抢险救灾等领域，对当今社会的发展产生了广泛而深刻的影响。本项目提出的小数据感知运动学习与适应模型，用于六足机器人的逆动力学控制。模型由前馈高斯原始驱动神经网络和自适应反馈阻抗机制组成。在网络中学习试验中的感觉运动权重，用于在试验中在线调整阻抗增益。通过六足机器人模型的周期性和非周期性跟踪任务来验证该模型的有效性。</t>
  </si>
  <si>
    <t>熊小峰</t>
  </si>
  <si>
    <t>裂纹是工程机械用钢板结构安全服役的潜在威胁，非线性超声导波方法因对微小裂纹高度敏感而受到极大关注。本项目首先从正问题机理研究入手，考虑材料非线性诱发的高次谐波累积增长效应的影响，研究微小裂纹与超声导波非线性相互作用模型的构建，揭示钢板状结构中微小裂纹诱发的非线性超声导波信号的特征与传播规律；在此基础上，开展反问题微小裂纹非线性超声导波信号提取与定位成像研究。研究微小裂纹特征信号的稀疏提取，克服微弱微小裂纹特征信号提取困难的问题；考虑多阵元传感布局下阵列微裂纹特征信号的结构化稀疏先验，研究微小裂纹结构化稀疏定位成像方法，实现微裂纹的可视化定位识别。通过本项目的研究，可为工程机械用钢板中微小裂纹的快速检测与定位提供理论基础和实用技术，对于促进非线性超声导波在无损检测领域的进一步发展具有重要的科学意义。</t>
  </si>
  <si>
    <t>许才彬</t>
  </si>
  <si>
    <t>筑路机械的无人化、集群化施工在节省人力的同时提高施工效率。但同时也面临工况复杂，施工难度大，对筑路机械之间的协同配合要求更高的问题。为此，本项目提出一种筑路机械群系统仿生自编队技术。首先研究生物群系统的编队规律，将施工区域内的所有筑路机械视为一个群体，设计相应的编队算法实现筑路机械的群智能自编队；然后，结合单个筑路机械的动力学特性，通过乌卡方程将所设计的编队规律作为个体的自然约束引入其动力学模型，在此基础上构建群系统的整体模型；最后研究并设计一类鲁棒控制器用于编队的稳定性控制，同时考虑到鲁棒控制的“高增益”缺点，针对控制其中的关键参数设计优化函数，并通过求解优化函数得到最优的控制参数，以实现编队的高效运行。本项目将从筑路机械群编队规律及稳定性控制、编队群系统动力学建模研究、群系统中不确定性的处理与控制优化研究三个方面出发，以解决筑路机械群的编队协同控制问题。</t>
  </si>
  <si>
    <t>董方方</t>
  </si>
  <si>
    <t>机电液一体化系统交流变频调速技术广泛应用于工程机械的传动系统中。以实时分析整个系统运行过程中的功率损耗、设计节能控制，及实现系统动力源和各部件负载功率的在线、可视化监测为目的，利用变频液压系统输入侧变频电参量信息创建全息电功率圆图形，运用全息电功率圆图形分析并揭示工况载荷与流体耦合因素对系统全局动态性能与运行状态的影响规律，建立系统耦合特性及运行状态影响电功率流平稳与非平稳流动的数字特征，构建电功率圆图形及表征电功率流数字特征的图示化方法；阐明电功率的时频特性以及工频和高次谐波电功率圆图形在系统不同耦合特性及运行状态下的能量转换、合成、传递和存储的数学原理与物理意义；利用电功率时频特征提取系统故障演化特征信息，建立基于电功率圆图形分析的机电液系统耦合状态评价与运行状态识别理论与方法，为工程机械设备节能控制以及故障机理和预示技术研究提供理论依据。</t>
  </si>
  <si>
    <t>石媛</t>
  </si>
  <si>
    <t>高强钢薄板焊接工艺是工程机械轻量化设计制造过程的重要环节，直接决定着工程机械结构力学性能的优良。针对高强钢薄板焊前后接口焊缝形态尺寸及焊接过程中局部瞬时温升所造成的板材变形检测流程复杂、焊前接口及焊缝形态识别精度不高、焊缝质量控制滞后性等问题，本项目分析工程机械常用高强钢薄板焊前接口形态几何特征，提取接口几何特征的关键要素，对高强刚薄板焊缝缺陷产生机理、焊缝质量敏感参数等进行系统地研究；探究几何特征及焊接电压、焊接速度、焊头角度、脉冲频率、电流等焊接工艺参数对焊缝质量影响规律，考虑各要素之间的非线性影响，建立高强钢薄板焊接工艺模型；基于智能优化算法，结合模糊PID参数自整定控制，以匀化焊缝质量为目标，对高强钢薄板焊接工艺参数进行优化，以实现高强钢薄板焊缝质量的实时有效控制，为工程机械高强钢薄板焊接工艺的提升及产业化推广提供理论基础和技术支撑。</t>
  </si>
  <si>
    <t>袁彬</t>
  </si>
  <si>
    <t>本项目以工程机械大型结构件中高强钢板的折弯精确成形需求为导向，聚焦钢板折弯中的回弹问题，提出高强钢板热辅助多道次渐进折弯成形工艺方法，拟通过加热板材、施加压力、多道次渐进折弯使钢板在热力作用下提高其弯曲性能和成形精度。采用理论分析、数值模拟和实验验证的方法，分析热力作用下高强钢板的力学状态、应力应变演变，研究高强钢板热辅助多道次渐进折弯成形回弹机理；探索多道次渐进折弯整体成形随局部变形和加载路径的动态演化规律，建立局部变形与整体变形的动态映射关系模型；建立基于动态误差分析的高强钢板多道次渐进折弯成形精度控制模型，研究渐进折弯工艺过程中各工步工艺参数优化方法，形成高强钢板热辅助多道次渐进折弯工艺动态优化理论；完成本项目实验研究与理论、方法的验证与分析，以起重机U形承载吊臂渐进折弯为对象进行应用验证，为提升工程机械大型结构件高强钢板的折弯成形质量和性能提供理论基础与可行的技术方法。</t>
  </si>
  <si>
    <t>张敏</t>
  </si>
  <si>
    <t>本项目将研究三维粘弹性超材料在地震波控制领域的应用，以减小地震波对道路和建筑造成的破坏。主要研究内容包括：推导三维超材料中弹性波动方程的弱形式，并利用有限元方法求解其复波矢能带结构；设计具有表面波禁带和体波禁带的三维粘弹性超材料，包括了由两种和三种组分材料构成的两相和三相超材料；分析超材料的结构几何参数和材料粘弹性对表面波和体波禁带的影响；优化超材料的结构以获得更宽的表面波禁带和体波禁带；以三维超材料为基础单元，构建地震波屏障，包括了由均匀分布与梯度变化超材料构成的两类地震波屏障；通过频率响应计算分析地震波屏障的减震性能，考察屏障的深度、超材料周期层数等结构参数对其减震性能的影响。本项目旨在为地震波超材料的发展，以及地震波屏障的设计提供理论支持与数值依据。</t>
  </si>
  <si>
    <t>马天雪</t>
  </si>
  <si>
    <t>随着我国道路由建设时代到养护时代的转变，伴随而来的是进行大范围的道路路面进行科学、智能、精细的养护管理。传统的检测方法已经无法满足智能交通系统的发展需要，现代化的道路病害智能检测技术正成为发展方向。本项目结合二维图像和三维点云数据等视觉感知信息，充分利用路面的灰度、高程和几何线性等特征，建立三维可视化的计算分析模型，最终实现道路病害的智能检测。针对目前检测中数据复杂噪声多、高维特征描述困难等挑战，对数据优化，特征提取以及检测分析等三个层面在道路检测中的应用问题展开全方位分析和深入研究。本项目的研究成果可为道路智能检测提供技术支撑，也是建设交通强国的重要组成部分。</t>
  </si>
  <si>
    <t>曹霆</t>
  </si>
  <si>
    <t>形状记忆合金以其独特的记忆效应和超弹性等优良性能，在工程领域中的减震装置、起重、防漏设备和管道连接器方面展现出良好的应用前景。本课题所建议的是Ti-Zr-Nb基高温形状记忆合金。围绕建议合金开展：1）腐蚀环境多相流介质复杂耦合条件下的Ti-Zr-Nb合金的电化学腐蚀行为；2）腐蚀与磨损交互作用的定量表达与预测模型，3）多相流作用下Ti-Zr-Nb合金微观组织结构演变及腐蚀-磨损交互作用机理。揭示形状记忆合金腐蚀-磨损交互作用机理，对找到提高材料耐腐蚀和耐磨损性能的有效方法具有重要的学术价值。</t>
  </si>
  <si>
    <t>张丹</t>
  </si>
  <si>
    <t>针对筑养路机械中重载花键传动结构的抗疲劳制造难题，提出一种中温多向振动抗疲劳成形制造工艺，实现花键轴齿形结构的高性能精确成形，获得具有流线型织构的抗疲劳齿面，提升筑养路机械花键传动结构的疲劳寿命和可靠性。本课题用多个交流伺服电动机作为驱动元件，沿着工件的轴向、切向、径向施加特定频率的振动场和塑性变形力场；利用中高频电磁感应加热线圈，获得坯料表层温度沿径向梯度分布的温度场；在温度场、塑性变形力场和振动场的耦合作用下实现花键轴齿形结构的形性协同控制。建立多场耦合滚轧挤压复合成形过程的有限元分析模型，实现花键轴齿面成形过程的数值模拟，获得主要工艺参数对抗疲劳齿面成形过程的影响规律与合理工艺参数。开展花键轴滚轧挤压复合工艺试验，结合微观组织表征和齿面硬度梯度测量，揭示多场耦合作用下表层材料的塑性变形机理、微观组织演化、形变热处理强化和抗疲劳机理，为该新工艺及其装备的工业化应用奠定坚实的基础。</t>
  </si>
  <si>
    <t>崔敏超</t>
  </si>
  <si>
    <t>焊接工艺的特点使得焊接接头成为机械结构失效的重点区域，针对其存在影响安全使用的可靠性问题，需要定量分析焊接接头区域材料的力学性能和（残余）应力分布。由于传统的拉伸实验难以准确获得焊接接头局部材料的力学性能，本项目拟开发一种微/纳压痕实验与有限元反演分析相结合的局部结构材料力学性能获取技术，以获取焊接接头局部材料的力学性能参数，主要研究内容包括：(1) 完善关键机械结构局部材料力学性能测试系统平台，完成微米级压入实验测试平台的实验室标定和试验工作，对常规单一材料的力学性能微压痕实验方法进行标定；(2) 利用有限元反演分析与压入实验，分析试样材料力学参量对压痕轨迹的影响规律，通过载荷深度曲线计算获得材料的力学性能；(3) 测量实际复杂环境下焊接接头局部材料的力学性能，实验验证本方法的可行性与准确性，为架桥机关键机械结构的寿命预测及可靠性评价提供准确的数据，也为该系统平台的小型化和便携化提供依据。</t>
  </si>
  <si>
    <t>张建龙</t>
  </si>
  <si>
    <t>高速公路是交通基础设施中的重要组成部分，然而，受急剧增长的超载超限车辆荷载、低速行车及日益恶化的环境因素作用，较多路面在开放交通的两到三年内就发生了较严重的车辙、裂缝或坑槽等早期损伤，严重影响了行车的安全性。道路结构具有跨度长、穿越不同地质层及多层介质等特征，因此，其力学性能在服役过程中的改变不易从理论角度获取。理论计算的局限性更迫切地需要能实现全尺度、长周期、实时和连续测量的测试技术。针对多层介质道路结构的大规模分布式复杂应力测试手段和损伤演化规律等问题，本项目提出道路结构多介质层的全尺度光纤智能监测方法，发展与柔性道路结构应变协调的低模量光纤传感元件封装方法与误差修正，以及兼顾长距离结构整体性态和局部高精度测试的光纤传感共线方法。基于全尺度长期监测数据研究道路结构的损伤演化规律，利用长期监测数据修正道路结构理论模型，优化道路多层结构参数具有重要意义。</t>
  </si>
  <si>
    <t>向平</t>
  </si>
  <si>
    <t>在当前加快推进“十四五”水环境治理的背景下，抗生素已经成为迫切需要解决的难题。非均相催化剂活化过硫酸盐的新型高级氧化技术是解决水环境中抗生素等难降解有机污染物的理想策略之一。生物炭的结构和表面化学具有可调控性，作为碳基催化剂在非自由基活化过硫酸盐高级氧化方面拥有更大的改性空间。结合生物炭的吸附功能与催化功能，通过石墨化、活性位点设计的方式，将无定形碳转变为石墨化碳，改善分级介孔结构，增加表面含氧官能团、空位缺陷等活性位点，将浮游藻类生物质设计构筑成双功能显著的碳基催化剂，用于非自由基氧化去除水环境中的抗生素，探究石墨化/掺杂效应-催化剂电子结构-催化活化性能之间的关系规律，以期达到“变废为宝、以废治废”的目的，从而实现浮游藻类资源高效利用、水环境治理、高效催化材料开发等研究的交叉创新发展，对于延伸高附加值产业链具有科学价值和现实意义。</t>
  </si>
  <si>
    <t>地下水与地表水交互决定了水资源在地表及地下空间的再分配过程，影响着不同地区特别是旱区的生态环境和人类活动。现有地下水、地表水耦合模型在不同空间尺度应用的模拟效果存在不确定性，耦合机制的模拟精度和运行速度因应用尺度不同所受到影响还未能完全明确，且现有商业集成模型多基于单核CPU运算，难以应对流域等大尺度水文模拟的需要，常受到算力的限制。本项目计划阐明不同空间尺度下地下水、地表水模型耦合的限制因素及运算瓶颈，构建基于并行算法的地下水、地表水模型耦合框架，分析评估不同耦合模型在各空间尺度应用中的模拟效果，为提高我国大尺度水文模拟精度和运行效率提供新的经验基础，进而促进我国流域水资源综合管理能力。</t>
  </si>
  <si>
    <t>冯右骖</t>
  </si>
  <si>
    <t>水是一种重要的资源，是所有生物生存所必需的，尽管地球上的水资源较为丰富，但人类所需的淡水资源却极为匮乏，研究表明，淡水资源仅占地球水资源总量的 3%，而大气中的水，包括雾和云，约占地球上淡水的 10%，因此，为了干旱地区更好的发展，利用新措施解决水资源短缺问题关系我国可持续发展的重大问题。基于此，本项目立足于解决干旱地区缺水问题，针对目前干旱地区降雨量少、地下水难于汲取等困境，从仿生材料合成、集雾成水机理入手，制备一种具有捕集雾滴并收集成水的 Janus 材料。该材料通过模拟聚多巴胺（PDA）复合涂层与豪猪鱼状表面的疏水结构，赋予材料良好的抗机械
损伤与抗紫外线性能，解决传统捕雾材料制备成本高、机械性能差、抗紫外线能力弱等问题。同时通过在陕北毛乌素沙地研究材料实际集雾成水性能，论证其解决陕北毛乌素沙地干旱的可行性，为解决干旱沙地缺水问题提供新的视角。</t>
  </si>
  <si>
    <t>杨晨曦</t>
  </si>
  <si>
    <t>本研究利用微生物-纳米铁-植物联合修复技术来修复铬污染土壤。筛选高效铬污染修复菌株，考察耐铬菌株对铬的耐受能力和吸附特性，并进行铬污染土壤的修复研究；在铬污染的土壤中投加纳米铁，通过分析纳米铁和对土壤微生物群落结构及多样性的影响，确定优选的纳米铁添加浓度；选育超累积植物，测定土壤中铬含量评估植物修复效果；采用微生物-纳米铁-植物联合修复技术对铬污染土壤进行修复研究，优化工艺参数，探索在微生物和纳米铁作用下植物生长的变化规律，对微生物-纳米铁-植物联合修复技术效果进行评价；利用分子生物学手段研究修复过程中土壤微生物群落、植物根系微生物群落变化，得到微观修复机理。本研究既能够提高土壤中铬污染稳定化的效率和速率，同时又能让稳定后的铬进一步无害化，达到土壤的有效全面修复功能的目的，具有非常好的应用前景。</t>
  </si>
  <si>
    <t>逯延军</t>
  </si>
  <si>
    <t>针对我国西北旱区新疆水资源紧缺，地下微咸水不合理灌溉造成的土壤水文生态环境恶化
和水安全问题，面向我国旱区水文生态环境绿色发展需求，本项目以微咸水科学合理利用
和农田生态环境健康可持续发展为目标，通过旱区盐碱地微咸水膜下滴灌棉田间作盐生植
物的盐分消减机制研究，探索科学合理安全的微咸水灌溉策略和棉田间作盐生植物技术对
农田土壤水文生态环境（土壤水盐运移过程、土壤理化性质、土壤脱盐率、土壤养分、微
生物群落结构、作物根系活力、盐生植物吸盐量、干物质积累、产量及品质的机制和效应）的调控机制，并提出微咸水安全使用和维护盐碱化棉田生态系统稳定性的微咸水－淡水联合灌溉制度，以及盐碱化棉田生态系统修复的棉花/盐生植物间作技术模式，实现旱区水文生态和水安全绿色可持续发展的理论创新和突破。</t>
  </si>
  <si>
    <t>梁嘉平</t>
  </si>
  <si>
    <t>纯电动公交车队更换与管理在加快推进我国城市公交电动化中扮演着不可替代的作用。然而现有的传统燃油公交车队更换决策方法，难以适应受多车型纯电动公交车使用带来的车辆续驶里程、充电时间、充电基础设施建设及维护成本等新差异因素限制的新决策需求。为完善公交运营规划理论与方法，本项目从平衡企业、乘客和环境三者利益角度，提出纯电动公交车队更换与调配决策整合优化方法。首先，从宏观决策层面，构建单线纯电动公交车队更换优化模型。其次，从微观决策层面，基于时空网络分析方法，构建单线纯电动公交车队调配决策优化模型。在此基础上，从宏、微观决策整合优化层面，构建单线纯电动公交车队更换与调配决策整合优化模型。为优化配置网络公交资源，考虑车辆跨线调配，建立多线网络的纯电动公交车队更换与调配决策整合优化模型。最后，通过实例研究验证和改进所提出的整合优化模型。本项目对我国正在致力于交通强国建设具有很强的现实意义。</t>
  </si>
  <si>
    <t>唐春艳</t>
  </si>
  <si>
    <t xml:space="preserve">城市公交客流具有老年化和学生群体多、时间波动性大等鲜明的时空特征，需要在公交出行时空特征谱的背景下，优化公交线网设计。
研究内容：一是基于多源数据的城市公交出行时空特征谱识别及解析。开展手机信令数据分析，得到全方式出行的OD。深化公交卡数据，得到公交人群出行OD；开展居民出行调查，分析重点人群对公交需求特性。二是基于公交出行时空特征谱的客流走廊研究：细化交通小区，构建老年人、学生等不同群体OD数据分配路网模型，确定公交客流走廊。三是公交出行时空特征谱的公交线网优化方法：确定公交站点集合、确定公交线路起终点，研究K最短路构建线路集，通过遗传算法和穷举法对公交线路分层优选，确定公交线路网络。
</t>
  </si>
  <si>
    <t>肖赟</t>
  </si>
  <si>
    <t>信号交叉口作为城市路网的关键节点，不仅是交通拥堵诱发点，也是交通冲突常发点。然而，由于缺乏基础的信号交叉口交通事故风险预测理论和方法，现阶段缺少针对信号交叉口交通安全主动管理和控制的技术。本项目面向我国信号交叉口实时主动交通安全提升需求，以信号周期水平下极值交通冲突为突破口，开展信号交叉口实时交通冲突与交通参数采集、极值交通冲突模型构建与优化、周期事故风险预测、实时安全调控与仿真等研究，以期揭示信号交叉口事故风险演变机理和交通冲突生成规律，实现信号交叉口实时事故风险高精准、可量化预测和调控。研究成果不仅可丰富和完善交通冲突基础理论体系，而且为建立信号交叉口交通安全实时预测方法及主动改善信号交叉口安全水平提供理论指导，对提升我国信号交叉口交通安全管理水平具有重要意义。</t>
  </si>
  <si>
    <t>郭延永</t>
  </si>
  <si>
    <t>在我国碳达峰、碳中和以及推动新技术与交通行业深度融合的目标背景下，降低公路基础设施建设和养护周期的碳排放至关重要，而现有的公路建设阶段和养护生命周期的碳排放测算研究尚不明晰，必然引起公路路线设计过程中无法进行碳排放优化的问题。本课题将以公路建设养护阶段碳排放测算研究为基础，摸清公路在建设养护阶段全过程的碳排放特征，精准测算各个阶段和各个子系统的碳排放水平，制定科学的减碳策略。依托公路全生命周期绿色设计理念，以降低工程造价为核心目标，同时兼顾生态环境保护、降低碳排放量等多目标，在吸收人工选线经验的基础上，采用图像识别技术，对无人机勘测数据进行全面采集与分析，提取精准线路走廊数据。合理设置约束条件和决策变量，构建基于多目标优化的山区公路智能选线数学模型和求解算法。最终将以实际项目为依托，选取典型公路项目，将本课题开发的智能选线技术应用到实际的工程项目中。</t>
  </si>
  <si>
    <t>何庆</t>
  </si>
  <si>
    <t>课题采取理论解析与仿真模拟方法相结合的手段，通过分析城市综合交通设施中关键单元-交通综合体的节点作用，辨识枢纽韧性与风险的内在关联。在此基础上，以上海虹桥交通综合体为案例，从全生命周期视角探索适合大型城市交通综合体枢纽的管理模式，形成以韧性城市为导向的供给侧对策体系和策略建议，为健全大数据辅助科学决策和城市治理机制提供方法上的实证。</t>
  </si>
  <si>
    <t>陈方玺</t>
  </si>
  <si>
    <t>本项目以“胡焕庸线”沿线省区为研究对象，基于系统耦合视角研究新型城镇化与公路交通动态耦合特性及驱动机制。在建立新型城镇化与公路交通耦合协调发展评价指标体系的基础上，构建“耦合协调—双向/单向因果”的新型城镇化与公路交通发展动态关系模型，揭示“胡焕庸线”沿线省区新型城镇化与公路交通发展的交互作用机理。从“整体-分区-省域-地市” 四个层面系统评价“胡焕庸线”沿线省区新型城镇化与公路交通发展系统间的耦合协调作用过程，多尺度分析“胡焕庸线”沿线省区新型城镇化与公路交通耦合协调发展的时空演变特性。从形成机理、驱动机理和运行机理三个维度阐明新型城镇化与公路交通发展耦合协调机理，提出推动“胡焕庸线”沿线省区新型城镇化与公路交通耦合协调发展的差异化策略。</t>
  </si>
  <si>
    <t>吴彪</t>
  </si>
  <si>
    <t>研究二次开发插件或程序直接解析源文件方式对不同格式的BIM数据进行提取，同时通过分析几何和非几何数据的结构特征研究适用于BIM数据的高压缩比数据存储算法，进而减小BIM数据的磁盘空间占用，提高网络传输效率。对SGB/DOM/DEM等GIS数据，研究通过程序直接解析GIS数据方式实现GIS数据的提取与转换，研究适用于GIS数据的数据转换算法，研究多种通用GIS坐标系下的坐标转换算法。</t>
  </si>
  <si>
    <t>高速公路是国家服务民生发展与经济建设的重要载体，也是推进交通
强国建设的有力支撑。然而由于驾驶员违规停车、汽车抛锚或交通事故引起高速公路危险停车，严重威胁司乘人员的生命安全。
本项目针对传统视觉观察方法的缺点，充分挖掘高速公路危险停车的
安全需求，提出基于车载多传感器数据融合的高速公路危险停车风险状态感知方法，获得准确、有效、稳定性强的危险停车风险状态数据信息；提出基于自监督 Swin Transformer 的端到端实时车道线检测算法，满足鲁棒性强的高速公路车道级感知效果；提出基于云边端协调控制的高速公路危险停车主动安全管控技术，保障将危险信息传到高速公路的每一个参与者。最终形成一套高速公路危险停车风险智能感知与车道级主动安全管控技术。
本项目不仅提高高速公路危险停车风险感知的准确性和高效性，并且
能够有效保障司乘人员的生命安全，对于实现高速公路车辆驾驶智能化、安全化，保障高速公路的畅通运行和助力智慧高速建设都具有重要意义。</t>
  </si>
  <si>
    <t>宋永超</t>
  </si>
  <si>
    <t>在大范围交通监控场景应用中，交通数据流的提取对智能交通系统的
发展至关重要。单一传感器检测识别精度不够高，鲁棒性比较差。本课题拟采用多源数据融合的思想，将毫米波雷达数据与视频数据进行融合来进行相关算法研究，主要研究内容包含三个方面，(1)雷达与视频监测数据的时空配准，(2)基于多源数据融合的检测与跟踪算法，(3)交通流数据提取与交通行为分析。本项目所采取的方案不仅能够提高大范围交通场景下目标的检测与跟踪精度，更具有较强的鲁棒性，对实时检测道路的运行状态，
及时准确检测出各种异常交通事件，为交通用户业务应用、大数据分析实现交通精细化治理等提供重要的基础数据。</t>
  </si>
  <si>
    <t>王璇</t>
  </si>
  <si>
    <t>本研究构建了B/S架构的三维数字地球平台，研究了基于 WebGL的大规模三维场景可视化关键技术。深入研究了 WebGL网络三维图形技术，在此基础上设计了基于 WebGL的三维图形引擎框架。为弥补常见空间数据不适用于Web可视化的缺陷，设计了面向web的地形瓦片数据结构，提出了快速创建大规模地物模型场景的方法和流程。
为提高可视化效率，提出了场景数据的分块和LOD处理算法，并采用金字塔索引对数据进行合理组织，建立了专门针对地物模型的八叉树空间索引机制，结合常见的视景体剔除算法，用以确定目标场景的区域。设计了屏幕误差评价函数，用来确定目标场景所在层级，在此基础上提出了目标场景快速搜索算法。最后设计并构建了基于 WebGL的三维数字平台，实现了大规模三维场景的可视化，验证了本文的关键技术。</t>
  </si>
  <si>
    <t>陈柳花</t>
  </si>
  <si>
    <t xml:space="preserve">本项目对公路工程建设过程中预制梁厂管理的各关键要素梳理分析，借助信息化手段和物联网技术、AI技术、传感技术、虚拟现实交互等高科技技术，研究公路工程智慧工地（梁厂）工程技术数字化平台体系架构的顶层设计。基于智慧梁厂实际管理需求，及管理痛点、难点，对平台的功能进行设计和研究。根据智慧工地（梁厂）建设和功能应用需求，从平台的系统架构设计；平台数据集中、实时、可视化展示；平台数据接口、数据库建设三个方面展开设计，对平台进行搭建。
依托互联网+、物联网、AI智能识别、智能算法、虚拟现实交互、大数据统计分析等技术，实现梁厂管理内容的数字化和可视化；基于Unity3D及UE4等引擎构建智慧梁厂虚拟场景，并现实数据实时交互；结合实体工程，基于高速公路智慧梁厂数字化管理平台，将管理信息数字化、管理流程标准化、管理工作线上化、管理内容细节化、生产过程智能化、生产进度质量数据化，实现高速公路智慧梁厂的智慧化管理。
</t>
  </si>
  <si>
    <t>王哲一</t>
  </si>
  <si>
    <t>交通基础设施和建筑工程数字化交付是全行业关注的课题，亟需研究探索行之有效的方法与措施， 推进数字化交付的实现。本研究首先对交通基础设施工程数字化交付产业链各参与方工作内容和工作流程进行梳理，分析交通基础设施数字化交付业务存在的工作难点，进一步总结工程数字化交付关键需求，定义工程数字化交付对象和业务范围，形成工程竣工数字化交付整体解决方案，并提出其关键技术及实现方法，最终给出交通基础设施数字化交付体系架构和实施路径。</t>
  </si>
  <si>
    <t>张吉松</t>
  </si>
  <si>
    <t>该项目旨在进行基于人因的道路安全风险要素评估及应用，研究研究结果对于相关领域具有一定的借鉴意义。</t>
  </si>
  <si>
    <t>刘志亮</t>
  </si>
  <si>
    <t xml:space="preserve">本项目提出了一种基于图像识别的施工环境下工程设备及人员智能识别技术方法，该方法采用混合高斯模型、人脸识别算法等进行前景检测，再根据工程设备的外形、颜色以和人体穿着、脸部特征，同时包含工程设备颜色、外形像素点所占的比例、大小和人员脸部特征和形体特征判断并提取识别对象基本信息自动获取的技术。
该研究内容具备较高的环境适应性和检测准确率，可以实现对施工环境下工程设备和作业人员信息自动识别检测和获取（包括各种天气状况以及复杂场地)，可辅助项目各级监管单位进行施工区智能化监管，提高施工区监管信息化水平。
</t>
  </si>
  <si>
    <t>魏超</t>
  </si>
  <si>
    <t>针对陕西省资源衰退型城镇边缘区识别的研究相对较少，缺少对污染状况的摸底调查和量化分析，亟需开展定性与定量相结合的综合分析等问题，同时考虑到区域的完整性和问题的代表性，研究立足陕西省，以铜川市和潼关县的城镇边缘区为研究对象，主要研究内容包括： 
（1）资源衰退型城镇边缘区空间识别与演变特征分析；
（2）基于不同用地类型的城镇边缘区土壤重金属现状调查及来源分析；
（3）城镇边缘区土壤重金属生态与健康风险评价。
本项目有助于合理确定陕西省资源衰退型城市的规模和空间结构，为城乡统筹发展和城市空间优化提供参考依据。此外，本项目将摸清铜川市和潼关县城镇边缘区土壤质量现状，以此为基础进行生态和健康风险评估，明确资源型城市在衰退过程中各种因素与生态环境之间的影响机制，揭示城镇边缘区空间演变与生态风险的内在联系，为下一步综合治理与生态修复提供科学依据。</t>
  </si>
  <si>
    <t>彭飚</t>
  </si>
  <si>
    <t>本研究通过设置人工气候室盆栽实验，分析玉米根系分泌物（总可溶性糖、氨基酸、总酚酸、有机酸分泌物）、土壤酶活性的影响（脲酶、脱氢酶、天门冬酰胺酶、β-葡萄糖苷酶、转化酶活性）以及土壤微生物的影响（土壤总微生物、土壤微生物量碳、土壤微生物数量、微生物商），阐明大气CO2浓度升高和土壤Cd/Pb污染耦合对农作物土壤微环境的影响，揭示高浓度CO2和土壤Cd、Pb污染耦合条件下各因子对玉米根际微环境功能的贡献。为植物-土壤系统响应全球气候变暖、重金属污染地区的生态恢复以及正确评价耦合条件下CO2、Cd、Pb对土壤生态系统的安全性和稳定性提供科学依据，对于保持土壤可持续生产力具有重要意义。</t>
  </si>
  <si>
    <t>雷娜</t>
  </si>
  <si>
    <t>项目针对多孔材料吸附砷效率较低这一难题，以秸秆等材料制备多孔材料生物炭，利用铁、铝、锰等矿物对多孔材料进行复合改性，通过多手段对复合改性多孔材料结构及特性进行表征分析；探讨不同环境条件下复合改性多孔材料对砷吸附能力与吸附效率的影响，分析复合改性多孔材料与砷反应前后性质变化，明确复合改性材料吸附砷的适宜条件；对筛选的改性多孔材料进行干湿交替与冻融循环老化等试验研究老化作用对改性多孔材料吸附砷能力的影响作用，以优选出对砷具有强修复能力的改性多孔材料。</t>
  </si>
  <si>
    <t>李燕</t>
  </si>
  <si>
    <t>随着社会经济的不断发展，工矿企业周边土壤重金属污染现象较为突出，已有调查方法效率较低且成本较高，二次污染可能性大。高光谱遥感技术不断进步为快速开展土壤重金属含量调查提供了可能。然而，野外原位土壤反射光谱混杂且土壤重金属为痕量元素致使高光谱反演模型精度普遍偏低。针对这一问题，本研究提出一种样本增强方法以提高反演精度。拟选择陕西某冶炼厂周边农田为对象，首先获取不同制样条件下土壤样品的反射光谱，进行样本增强和平衡；其次引入直接校正（Direct Standardization，DS）算法对样区高光谱影像光谱进行环境因素校正；再次，采用机器学习算法构建反演模型，利用交叉验证结合RMSE，MAE，R2指标对比并选择最优反演模型。最后，根据最优模型以及校正的高光谱卫星影像，获取土壤重金属空间分布。以期为土壤重金属含量高光谱遥感反演提供借鉴，同时为矿区土壤生态修复和土地整治与土地复垦提供第一手资料。</t>
  </si>
  <si>
    <t>郭斌</t>
  </si>
  <si>
    <t>本项目将系统开展基于多模式 分布特征的 Sentinel-2 遥感影像土地覆盖信息智能计算模型与方法研究， 项目拟顾及形态较小的难以被识别到的破碎状地物，构建顾及形态较小的 破碎状地物识别算法；充分考虑土地覆盖信息提取过程中易产生地物混淆 的难题，以及经验阈值或统计阈值使其应用效果较差的影响，进而建立易 混淆地物自动分离算法；探明复杂山地区域对土地覆盖信息提取的干扰机 理，针对现有研究未能充分利用的空间分布技术的优势，结合空间信息特 征改进混合整体筛分模型，提出基于多维信息的 Sentinel-2 遥感影像土地 覆盖信息智能计算模型与方法。研究结果将为解决现有土地覆盖信息提取 算法大多受典型地物类型干扰的问题提供全新的思路与视角，发展更为通 用的技术框架，对遥感影像专题图制作和信息智能化应用具有重要意义。</t>
  </si>
  <si>
    <t>吴婷婷</t>
  </si>
  <si>
    <t>我国地质地貌类型多样，沟壑纵横，东西海拔差异较大，高差明显，地块切割程度较大，易引发山体崩塌、泥石流、滑坡等地质灾害，对生态环境要素具有极强的破坏作用。因此开展生态环境评价及地质灾害识别与预警，如何快速有效地监测灾害影响区内生态环境的变化，有利于揭示区域生态环境脆弱地区，对生态可持续发展具有重要意义。本项目以帕隆藏布流域为研究区，基于遥感动态监测，以多元遥感数据和实地调查数据为数据源,从致灾因子和孕灾环境入手,选取年均降雨量、地层岩性、距断层距离、NDVI、土地利用类型等8 个影响因子,利用CF 模型和LR 模型确定各因子及其分类级别的权重,采用Pearson 相关系数法进行因子间的独立性检验,运用ROC 曲线对评价结果进行验证。通过验证确定泥石流易发性的影响因子权重，再结合主客观分析方法（AHP 和CRITIC法）共同构成合理的生态环境评价指标体系，通过生态遥感指数反映该区域生态环境状况。</t>
  </si>
  <si>
    <t>倪家明</t>
  </si>
  <si>
    <t>川藏铁路建设是国家实施“一带一路”国家发展战略的重要基础，对保卫国家安全、巩固祖国边防具有重大战略意义。川藏铁路工程勘探水平孔钻进中塌孔、涌水等问题严重影响成孔质量级勘探数据的获取，基于泥浆护壁技术及成膜质量的研究是解决该问题的有效途径，其护壁机理及泥浆扩散规律是该途径所依赖的关键基础科学问题。项目拟以川藏铁路典型水平孔为研究对象，通过理论及试验方法研究泥浆浆液材料的物理力学性能，建立泥浆护壁浆液的流变模型；通过室内试验研究泥浆护壁浆液的扩散规律，完整揭示水平孔钻进中泥浆护壁作用机理；在此基础上通过室内试验研究泥浆材料配比技术及其成膜质量，构建泥浆护壁材料配比方法体系；在前述研究基础上通过软件研发建立基于地质条件的全断面泥浆护壁智能化软件平台，实现基于地质条件的全断面泥浆护壁智能化软件平台及其泥浆配比方案预测。项目研究将可为川藏铁路复杂地层水平孔钻进塌孔病害减灾防灾提供新的思路。</t>
  </si>
  <si>
    <t>慕焕东</t>
  </si>
  <si>
    <t>随着我国交通路网的蓬勃发展，越来越多的隧道工程不可避免地需要穿越活动断裂。以川藏线为例，川藏铁路工程隧址区地新构造运动剧烈，活动断裂众多，强震频繁，为隧道建设带来了巨大的挑战。因此开展隧道穿越活动断层研究，深入研究活动断层-隧道相互作用机理和隧道破坏模式具有重大的理论意义及应用前景。针对强震区隧道活动断裂的灾害防治的重大需求，本课题拟开展黏滑断层作用下川藏铁路隧道强震灾变机理研究。课题以穿越黏滑断层隧道为研究对象，采用数值模拟的方法，重点模拟活动断层的黏滑作用，基于相关岩石摩擦本构提出黏滑断层数值模拟方法。并以此为基础，进一步对黏滑断层场地和隧道穿越黏滑断层问题深入分析，以求揭示活动断层-隧道相互作用机理和隧道破坏模式。本项目的研究可以为穿断层隧道抗震抗断措施提供设计依据，有助于完善和发展隧道穿越活动断层的计算分析方法。</t>
  </si>
  <si>
    <t>禹海涛</t>
  </si>
  <si>
    <t>针对土石混合料强度试验结果，建立数值模型，获取在不同应力路径作用下的非线性变形破坏规律。考虑川藏高原地质力作用及雨水入渗的复杂性，修正传统的雨水入渗模型和Richards方程，讨论松散土石混合斜坡内湿润锋的推进深度及速度，基质吸力变化规律，推导松散土石混合体的水分运动方程，基于多参数的空间变异性建立松散堆积斜坡安全系数和破坏概率的数学力学模型。提出边坡失稳临界条件，选取“多尺度、多维度”的评价指标，建立松散土石混合体稳定状态与评价指标的定量关系，从而构建相应的判别标准的组合型稳定性评价及预测模型。揭示其致灾的启动机制、非线性运动过程规律、危险性区域特征。分析动荷载作用下边坡的动力放大效应、震陷变形及其破坏力学模式。</t>
  </si>
  <si>
    <t>吴礼舟</t>
  </si>
  <si>
    <t>六盘山弧形断裂带位于青藏高原东北缘“前锋” 部位， 构造位置特殊且重要。 长期以来， 由于受周邻不同构造域的叠加影响和改造， 导致目前对六盘山弧形断裂带的构造演化过程仍缺乏系统研究。 本项目借助研究区的地层展布、 沉积建造、 构造变形、 断裂活动特征、 物源分析等已有研究， 重点对六盘山弧形断裂带新生代构造环境的变迁特征进行综合对比； 并采用低温热年代学（磷灰石裂变径迹以及(U-Th)/He 同位素年代学） 方法结合相关地质约束条件， 对研究区典型弧形断裂（海原断裂） 的活动时限以及周邻山系的隆升、 改造时限和期次进行厘定， 从而阐明六盘山弧形断裂带新生代构造演化过程。 在此基础上， 进一步探讨构造活动、 山系隆升和气候变化耦合作用下青藏高原东北缘的特殊地质环境下重大灾害动力学机制，为该区重大工程灾害风险预测与防控理论方法体系的完善供理论支持。</t>
  </si>
  <si>
    <t>赵晓辰</t>
  </si>
  <si>
    <t>黄河流域重大灾害类型多、分布广、危害重且形成机制复杂，其中位于流域中游的汾渭断陷盆地地裂缝数量众多、活动强烈且破坏力强，尤其是发育在边山地带的地裂缝表现最为显著，这严重制约了区域经济发展、影响了流域生态环境地质安全和“黄河流域生态保护与高质量发展”国家重大战略的实施。汾渭断陷盆地地质背景复杂、构造活动活跃，边山断裂较为发育、活动性强，这对于地裂缝灾害形成与发展影响巨大；此外，地裂缝影响带变形扩展威胁着边山地带的生态环境。本课题以汾渭断陷盆地边山地裂缝研究对象，以地裂缝的构造特性为切入点，采用统计学、区域动力学等理论构建典型地裂缝的三维立体结构模型，分析断陷盆地边山地裂缝群发的动力机制及裂缝破裂扩展过程；通过调研边山地裂缝带植被生长情况，分析地裂缝带破裂扩展对地表生态的影响，进而建立地质灾害与生态互馈理论，丰富灾害生态学学科内容，为重大国家战略的实施提供基础科学支撑。</t>
  </si>
  <si>
    <t>王飞永</t>
  </si>
  <si>
    <t>本项目聚焦黄河流域、秦巴山区、川藏铁路等区域面临的滑坡地质灾害，针对现有滑坡早期识别技术存在标准数据集不足、识别方法仅利用单一模态、少量时相的遥感数据而使得检测效率不佳的问题，拟研究基于天基多源数据融合的山区重大滑坡灾害智能识别方法，耦合多模态数据并挖掘滑坡灾害显著特征，实现滑坡历史灾害点识别，并根据识别结果，收集灾害点长时序的历史遥感数据，构建滑坡灾害早期识别标注数据库；通过长时序数据驱动模型，耦合长时序、多模态数据（光学、SAR/InSAR、土壤湿度、气象等）并挖掘滑坡隐患点时序、光谱、空间等领域显著特征，研究多源多时相数据融合的滑坡早期智能方法，实现高效、准确的滑坡灾害预警预报。</t>
  </si>
  <si>
    <t>苏鑫</t>
  </si>
  <si>
    <t>川藏铁路是连接西藏和中国中部地区的桥梁，对西藏经济的发展和维护边境稳定具有重大而深远的战略意义，是我国又一项国家重大战略工程。川藏铁路沿线地区地层岩性复杂、地形地貌复杂多样、构造运动和河流侵蚀强烈，区域内山体滑坡、崩塌、泥石流的频繁发生，对川藏铁路的建设及后期运营构成极大的挑战。大范围、高精度的川藏铁路沿线地质灾害监测技术研究是一项十分有意义的工作，也是近几年的热点研究问题。本项目针对时序InSAR 数据处理中的电离层误差问题，以川藏铁路沿线大范围地质灾害变形监测为应用场景，研究面向低相干区域的电离层误差改正方法，为川藏铁路沿线大范围、高精度的隐患识别提供技术保障。</t>
  </si>
  <si>
    <t>张博琛</t>
  </si>
  <si>
    <t>鲜水河断裂带是位于青藏高原东缘的大型左旋走滑断裂带，是川藏铁路穿过的活动性最强的断裂之一。 作为历史强震空区， 鲜水河断裂带南东段地震危险性一直受到广泛关注, 评估其发震能力和地震危险性对区域人民生命财产安全及重大工程建设具有重要意义。本申请以鲜水河断裂带南东段为研究区域， 基于现代大地测量技术， 联合升降轨 InSAR 数据及 GPS观测资料获取该段高密度的现今三维形变场， 厘定各分支断层的现今滑动速率，计算区域应变率场，并以观测结果为约束，反演计算断层面滑动分布和闭锁程度。 最后，综合多源数据对断裂带发震能力和地震危险性进行评估，服务区域震情跟踪工作及川藏铁路工程建设。</t>
  </si>
  <si>
    <t>张文婷</t>
  </si>
  <si>
    <t>当前我国的煤炭经济可采量和产能主要聚焦在黄河流域，然而流域内生态环境相对脆弱，煤炭规模开采诱导的采动事故频频发生，与之相伴的引起了地表沉陷、地面塌陷和裂缝等现象，导致矿区地下水位大范围和大幅度疏降，形成了资源与生态环境之间的恶性循环。本项目以黄河流域典型地质条件下煤层采动覆岩变形与地表沉陷为研究背景，采用室内外试验、数值模拟和理论分析相结合的方法，研究采动作用下上覆地层变形破坏过程与地表沉陷时效机理。基于分布式阵列感知技术，研发采动覆岩变形数值表征的阵列感知系统；通过模型试验和有限元模拟，揭示黄河流域采动上覆各岩层相互作用及成灾机理，建立采动作用下上覆地层变形破坏的时效灾变模型；根据多元贝叶斯可靠度理论，提出采动作用下煤层上覆地层的稳定性评估体系。在此基础上，进行开采灾害风险评估并建立地表沉陷潜力评价方法。力求从本质上指导矿山安全开采和地表沉陷防灾减灾，为矿山生态环境修复评价提供依据。</t>
  </si>
  <si>
    <t>程刚</t>
  </si>
  <si>
    <t>我国海拔2000m以上区域约占33%，强紫外光导致沥青的老化现象尤为突出，显著降低了沥青路面服役寿命，造成巨大的经济和环境负担。本项目拟完善沥青的紫外老化基础理论，发展耐紫外老化方法，延长沥青路面服役寿命。针对沥青紫外老化由表面至内部、老化深度逐步增大的特点，分析沥青老化深度、紫外光透过沥青深度，及表面老化产物与深处沥青分子扩散作用的内在关系，揭示老化深度增长机理。同时，由光化学第一定律知，分子对不同波长光的敏感性不同。提出沥青的敏感波长理论，开展不同波长范围紫外光对沥青的紫外老化试验，明确沥青的敏感波长范围。基于以上理论基础，结合层状双羟基复合金属氢氧化物（LDHs）对紫外光的物理屏蔽效应和紫外吸收剂（UVA）选择性吸收特性，拟设计LDHs/UVA复合耐紫外老化改性剂，延缓紫外老化过程沥青分子的扩散机制和阻隔紫外光，提高沥青的抗紫外老化性能，从而延长沥青路面服役寿命，具有重要理论与应用价值。</t>
  </si>
  <si>
    <t>李元元</t>
  </si>
  <si>
    <t>沥青混合料的集料骨架对其力学和流变性能具有重要影响，然而现阶段其细观结构特征和传荷机制尚不明确。本课题结合颗粒力学理论、数字散斑技术、离散元数值分析方法、复杂网络分析方法以及室内试验，从多尺度和颗粒力链的角度来剖析沥青混合料的骨架结构和传荷特性，重点对比不同类型混合料的骨架结构和不同粒径集料的传荷作用的差异，分析沥青混合料在承受外部荷载和流变失稳过程中，其细观颗粒骨架力链结构的形成、发育、断裂、重组的动态演化规律，建立力链结构演化与宏观力学响应间的有效关联，揭示体系失稳的关键条件。研究对优化沥青混合料材料组成设计以及防治沥青路面车辙病害具有重要的意义。</t>
  </si>
  <si>
    <t>高粘沥青是排水降噪路面、超薄磨耗层等的核心材料，但其自愈合性能易受温度和老化的影响，限制了高粘沥青路面的延寿增强。在路面宽域服役温度内（-30℃~70℃），高粘沥青自愈合行为发生极其复杂的演化，甚至转变。加之，高粘沥青中聚合物老化降解机理复杂，使得老化对高粘沥青自愈合性能的影响尚无定论，针对高粘沥青自愈合性能的增强设计研究几乎空白。为此，本项目拟从驱动高粘沥青自愈合行为的三要素（流动、润湿扩散及弹性恢复）与温度间的关系入手，借助多尺度表征技术解析宽域温度内高粘沥青自愈合演化行为机理；考虑高粘沥青的物化特性，构建宽域温度内高粘沥青自愈合演化行为评价体系；在机理与方法明确的基础上，结合高粘沥青中聚合物老化降解行为分离研究，准确把握老化对宽域温度内高粘沥青自愈合演化行为的影响规律，探究老化高粘沥青自愈合性能的精准再生激活方案，探寻自愈增强型高粘沥青的材料设计方法。研究成果对实践长寿命路面具有重要意义。</t>
  </si>
  <si>
    <t>孙国强</t>
  </si>
  <si>
    <t>剩余电池的价值最大化。然而，电动汽车工况的动态变化为当前数据驱动电池估计方法带来极大挑战。为此，本项目拟研究锂离子健康估计的多目标优化模型，以优化模型的求解结果构建锂电池寿命估计的配置链。具体包括，动态工况条件下影响动力锂电池非线性衰退因素分析；数据驱动动力锂电池寿命估计的多目标优化问题决策空间及目标空间的建模；求解动力锂电池寿命估计优化问题的进化双档案算法。所探寻出的模型和求解算法可直接应用于动力锂离子电池健康估计的自动配置优化，或可突破现有锂离子健康估计方法诸多环节性能的瓶颈，为电动汽车动力锂电池寿命估计中的信息感知与优化问题求解提供新的思路和理论依据</t>
  </si>
  <si>
    <t>蔡磊</t>
  </si>
  <si>
    <t>近年来，随着毫米波技术的发展，具有低功耗和硬件复杂度的混合模数系统（HADS）受到了广泛关注，并有望应用在基于车辆定位的无线通信中。但是，由于子阵列波束形成后才送到数字处理机，空域协方差矩阵（SCM）难以获取，导致高分辨率波达方向（DOA）估计算法（如MUSIC）难以应用在HADS中，从而限制了系统DOA估计性能。针对这个问题，本项目将研究基于HADS的具有小计算量高分辨率的DOA估计方法，主要包括三个方面：1分析不同权系数下，SCM和波束的关系，找出具有小计算量的波束组合以高效的恢复SCM；2将稀疏阵列的设计思想引入到HADS的设计中，优化阵元间以及子阵间的位置关系，在保证DOA估计性能的前提下，进一步减少HADS的功耗和硬件成本；3根据不同稀疏结构下HADS的硬件设置，建立近似功耗模型，以定量比较不同稀疏结构的功耗。在有限的空间和时间条件下以尽量低的计算量和硬件成本得到高分辨的DOA估计是一个新颖而有挑战性的课题，对实现HADS中的高分辨DOA算法有重要意义。</t>
  </si>
  <si>
    <t>周延</t>
  </si>
  <si>
    <t>燃料电池汽车是“双碳”背景下新能源汽车领域的重要发展方向，但高昂的运维成本制约了其商业化进程。能量管理策略统筹优化多源混动系统内的能量流动，是保障整车安全运行、节能降本的关键技术。针对传统策略难以感知路况扰动与系统老化的缺陷，本项目围绕驾驶工况预测算法开发、学习预测型能量优化管理策略构建两个科学问题开展研究，主要内容包括：（1）建立多时间尺度驾驶工况预测算法，为能量分配决策提供高精度预览信息；（2）构建计及老化感知的自学习多目标实时优化决策框架，提升动力系统的安全性、经济性和耐久性；（3）集成工况预测信息与优化决策框架，完成整车能量管理策略的开发与验证。项目研究成果将为降低燃料电池车的运维成本提供理论依据，对加快我国燃料电池汽车市场化进程具有重要意义和应用价值。</t>
  </si>
  <si>
    <t>周杨</t>
  </si>
  <si>
    <t>随着我国城市化进程的加快，城市改造和建筑工业迅猛发展，作为主要建筑材料的混凝土，目前正以约50亿吨/年的速度消耗资源。我国对建筑废料的利用率极低，资源短缺已经成为我国可持续发展的瓶颈制约。为促进我国经济实现可持续发展，需要探索新的建筑垃圾处置方式，妥善处置建筑垃圾，使之不影响生态环境又能替代自然资源、再生利用。本项目以西安市的建筑垃圾为再生骨料，通过理论分析和模型试验，研究再生骨料的物理力学性能，建立相应的分级分类标准；研究再生混凝土和纤维增强再生混凝土的物理力学性能，建立相应的力学分析和计算模型；研究再生混凝土梁、柱和纤维增强再生混凝土梁、柱的静力性能和抗震性能，提出再生混凝土构件和纤维增强再生混凝土构件的抗震设计理论和构造方法。项目的研究成果不仅可充分利用城市的建筑垃圾，理论意义重大，而且环保和经济效益也非常明显，工程应用前景广阔。</t>
  </si>
  <si>
    <t>张倩</t>
  </si>
  <si>
    <t>明晰钢筋混凝土构件的性能状态是结构层面基于性能设计的理论前提。本项目以易于发生剪切破坏的钢筋混凝土（RC）深受弯构件为研究对象，围绕“RC深受弯构件受剪性能状态模型”核心关键科学问题，以剪压区受剪破坏全过程特征与受剪性能状态的关系为切入点，采用试验研究、可解释机器学习方法及受剪机理分析模型相结合的方法，系统深入地开展RC深受弯构件试验与受剪机理分析工作，提出基于“可解释机器学习与受剪机理分析”相互结合的综合建模方法，实现“揭示深受弯构件受剪损伤演化机理，建立数据驱动与机理驱动相互补充的综合建模方法，提出受剪性能关键状态预测模型”研究目标，为其基于性能的设计方法及相关规范修订奠定理论基础。</t>
  </si>
  <si>
    <t>马财龙</t>
  </si>
  <si>
    <t>以改性生土砌块为基本单元，通过“卯榫”连接形成的装配式自嵌固生土墙体可同时满足产业化、低碳环保、传承民居文化等多元村镇建设需求。本项目拟解决自嵌固生土墙体的关键技术与工程应用难点，引入人工智能算法和傅里叶灵敏度分析法，从砌块制备工艺、砌体力学-热工性能耦合机理和墙体抗震性能及计算方法三个方面展开系统研究。首先，建立多目标协同最优控制的改性生土性能指标关系模型，提出复合功能性自嵌固生土砌块的原材料配比和压实成型参数；其次，分析设计参数对自嵌固生土砌体力学-热工性能影响规律，揭示砌体力学性能和热工性能的公共耦合机理，探明两者共优域；最后，基于共优域设计墙体，研究墙体抗震工作机理和破坏模式，结合数值分析量化砌块“卯榫”连接参与受力贡献度，提出自嵌固生土墙体抗剪承载力和抗侧刚度计算方法。研究成果可为自嵌固生土墙的工程应用提供科学依据，亦可推动生土材料及生土结构在节能减排和可持续发展中的有效运用。</t>
  </si>
  <si>
    <t>兰官奇</t>
  </si>
  <si>
    <t>铼为分散元素，在自然界中难形成独立矿床，主要伴生于其它矿床中。然而，在四川盆地西南部沐川地区侏罗系砂岩中，发育多层具同生沉积特征的铼超常富集层，具有重要理论研究和应用价值。目前，不仅砂岩中铼的富集时代和成因存在争议，铼的超常富集机制也不清。本项目拟以沐川铁山埂铼矿中侏罗纪沙溪庙组砂岩为对象，围绕“陆相沉积作用中铼的赋存状态和超常富集机制”这一科学问题，采用微区原位分析、Re-Os同位素和稳定同位素测试等手段，查明沙溪庙组含矿砂岩的成因和沉积环境；揭示含矿砂岩中铼的赋存状态及其影响因素和分布规律；明确矿床的成因，探究铼的物质来源和成矿物理化学条件，阐明铼的超常富集机制。预期成果将有助于理解与陆相沉积作用有关铼成矿作用，进一步丰富铼的成矿理论。</t>
  </si>
  <si>
    <t>黄凡</t>
  </si>
  <si>
    <t>钴作为新兴的能源的战略资源，广泛应用在电池材料、催化剂、高温合金、磁性材料等领域。我国是世界上最主要的精炼钴生产国和钴消费国之一，但是我国钴矿储量仅占全球总储量的1.1%，钴原料大量依靠进口，近年来钴资源对外依存度高达90%，对于钴矿床的勘查和成矿机理研究迫在眉睫。岩浆铜镍矿床提供了我国约一半的钴储量，东昆仑造山带发育有我国第二大岩浆铜镍矿床-夏日哈木矿床和许多矽卡岩型铁金钴矿床。目前东昆仑造山带钴矿床成矿规律以及钴的选冶研究薄弱，是制约区域找矿勘查和综合利用的主要问题，而钴的赋存状态和元素富集机制是解决这一问题的重要途径，因此本项目拟以该地区最典型的夏日哈木矿床和肯德科克矿床为研究对象，通过矿物学和地球化学方法查明矿床中钴的赋存状态，并进一步探讨成矿元素的富集机制。该项目将深化造山带内钴矿床成矿规律和成矿作用的研究，为钴矿找矿勘查和综合开发利用提供依据。</t>
  </si>
  <si>
    <t>邓宇峰</t>
  </si>
  <si>
    <t>由于锂在流体中的氯化物络合行为、强的流体活动性和大的同位素分馏等特性，使其成为流体相关过程的重要地球化学示踪剂。本项目申请以新疆大红柳滩、阿尔金、青海柴北缘等花岗伟晶岩型锂矿为主要研究对象，在资料调研和野外地质工作基础上，运用矿物学、同位素地球化学等多学科理论知识和现代化的测试技术方法，紧紧围绕锂矿床“锂同位素分馏及其示踪成岩成矿过程”这一科学问题，查明不同构造背景下花岗-伟晶岩体系全岩和含锂矿物的锂同位素组成特征，探讨锂同位素分馏对花岗伟晶岩溶体流体出融过程及其对成矿作用的制约，揭示花岗伟晶岩型锂矿的成矿过程和富集机制。预期成果将进一步丰富花岗伟晶岩成岩成矿理论，并对锂找矿实践具有重要的指导意义。</t>
  </si>
  <si>
    <t>王岩</t>
  </si>
  <si>
    <t xml:space="preserve">本课题在评价我国陆港建设和运营的发展阶段及特征的基础上，构建国际陆港物流高质量发展内涵与评价体系。根据国家发展与改革委员会对构建物流高质量发展评价体系的要求，将国际陆港物流高质量发展分为服务质量、效率、动力和贡献等一级指标，选取国际陆港物流服务成本、客户响应速度、柔性服务等作为二级评价指标，采用云模型法进行评价。进一步构建三阶段的 DEA模型，分析我国已建的 41 个国际陆港的物流效率。最后提出新发展格局下国际陆港助推国际贸易高质量发展的对策建议。 
</t>
  </si>
  <si>
    <t>本课题从经济学维度探究交通运输存在的负外部性与可持续发展关系，分析了交通运输存在的负外部性特征，提出其影响可持续交通发展的基础性和先导性因素，实现了可持续交通与经济学理论的有效衔接，具有一定的理论前沿性；研究内容着眼战略层次，基于国家长远发展规划分析可持续交通在国家发展中的理论逻辑，能明确该研究对国家发展的基础支撑作用，具有一定的学术前瞻性。提出政策性建议在满足不断增长的需求同时，国民和经济利益及其对国家和全球环境对不利影响之间实现协调和平衡，提出改进交通运输负外部性对我国可持续交通发展的影响方案，有助于交通运输可持续发展的科学实现。</t>
  </si>
  <si>
    <t>2020年，西安被国家列入第一批重点支持培育的都市圈，2022年3月，《西安都市圈发展规划》获得批复，西安都市圈的高质量发展是推动关中平原城市群结构升级，带动西北地区区域发展的关键，在主体功能区划定位越发明晰、存量规划与“双碳”目标的约束下，都市圈内空间结构效率与高质量发展关系密切。本研究通过住宅价格及其影响因素建立与西安都市圈空间结构绩效的分析框架，从住宅价格的表象入手，归纳都市圈尺度内的空间结构特征，分析空间结构的效率，研究空间结构效率的影响因素，从而探究提升空间效率的路径。同时，研究还关注影响都市圈一体化发展的阻隔因素的探究，对于打破与摈弃目前的行政区域造成的要素流动与市场隔阂，以驱动都市圈内资源的跨行政边界的高效配置与协同发展指出路径依据。</t>
  </si>
  <si>
    <t>基于车载排放测试及模拟驾驶，采集多源异构的微观交通流、驾驶行为、行驶工况及排放数据；整合表征驾驶行为的多维度指标，构建多维度驾驶行为分析结构，运用统计分析方法，“自上而下”对多维度驾驶行为指标、行驶工况以及排放映射关系进行解析，得到显著影响机动车排放的主因子；建立基于驾驶行为链的评价指标体系及评价模型，综合评估驾驶行为链的生态性及不同驾驶人生态驾驶能力，基于多维度驾驶行为、车辆行驶工况以机动车排放间的映射关系，“自下而上”揭示驾驶风格对机动车排放影响规律；以减排为导向，提出考虑驾驶人异质性的工况修正算法，分析不同风格驾驶人行车过程中控制排放的关键行为指标，以及改善驾驶行为的途径，将评价分级后的减排目标，转化为驾驶人可理解的具体驾驶操作以及实现车辆自动化控制所需的行驶工况参数。对影响驾驶人生态诱导接受意愿的因素进行调查，量化各因素的影响，利用计划行为理论、结构方程模型及离散选择模型解析诱导接受决策机理。结合节能减排目标，给出符合特定交通环境及市场的政策管理建议，包括了生态驾驶及新能源补贴、驾驶员准入和管理以及保险政策等。</t>
  </si>
  <si>
    <t>基于文献整理分析与现实问题剖析的基础上，以我国出台的科普政策为研究对象，在深入探究科普政策供需作用机制的基础上，运用实证分析方法构建科普政策供需匹配的理论模型，并通过政策供需匹配度的定量测算来揭示目前我国科普政策中的症结所在，以期为探索科普政策的制定和优化提出对策建议。</t>
  </si>
  <si>
    <t>刘雯雯</t>
  </si>
  <si>
    <t>建设交通强国是以习近平同志为核心的党中央立足国情、着眼全局、面向未来作出的重大战略决策，是全面建成社会主义现代化强国的重要支撑，是新时代做好交通工作的总抓手。交通强国是一个内涵丰富，涵盖面广、动态性强、时代性鲜明的概念。交通强国战略需要从理论逻辑、历史逻辑和中国路径三个方面展开研究。首先需要从理论上厘清交通强国战略的理论逻辑。其次交通强国建设的具体展开，需要放在中国交通强国历史逻辑中推进。本课题旨在理清中国交通强国战略的历史、理论与实践逻辑，为中国交通强国建设提出策略建议。具体来说，本研究在交通强国战略的理论框架下，对中西方交通强国战略的历史逻辑进行分析，在此基础上形成中国交通强国的战略评估与框架设计，为中国交通强国战略实施提出科学的策略和方案。</t>
  </si>
  <si>
    <t>刘云博</t>
  </si>
  <si>
    <t>截至2020年末，全国收费公路里程17.92万公里(占全球收费公路总里程70%左右)。已有研究和实践均表明，我国政府还贷公路的运营效率水平较低，这与政府还贷公路运营主体——国有收费公路运营集团公司（以下简称运营企业）的效率水平密不可分，在“收费还贷”、“不以盈利为目的”的惯性思维下，运营企业普遍缺乏“降本增效”动力，运营成本虚拟膨胀已成为影响行业整体经济效率提升的“瓶颈”。对收费公路实施特许经营是国际惯例，而对政府还贷收费公路的行政垄断则体现出典型的中国特色，运营企业在“委托代理”、“垄断”、“一路一公司”、“收支两条线”等缺乏“外部压力”环境中运营，企业内部既存在资源配置低效率，又因缺乏有效竞争环境极易形成超额运营成本，产生典型的X非效率问题，已构成运营企业成本虚拟膨胀的最大成因，降低X非效率以提高运营企业效率（本课题专指运营效率）成为运营企业“降本增效”，进而实现高质量发展亟待解决的关键问题之一。课题针对这一原创性前沿问题展开研究并寻求解决方案。</t>
  </si>
  <si>
    <t>本研究通过梳理装配式建筑供应链主体间碳传导关系及其碳减排现状，结合装配式建筑供应链特点，构建装配式建筑供应链主体协同减排评价模型，分析供应链主体协同减排水平；从内部环境、政策、市场层面识别装配式建筑供应链主体协同减排影响因素，利用结构方程模型分析其作用程度及路径，明晰各主体协同减排驱动机制；以碳排放量和减排成本为目标约束，设置不同碳配额与碳价组合情景，明确不同目标约束与情景下装配式建筑供应链主体协同减排策略选择，为装配式建筑行业低碳发展及政策的制定提供决策支持。</t>
  </si>
  <si>
    <t>坚持总体国家安全观，是习近平新时代中国特色社会主义思想的重要内容。新时代我国国家安全的综合性、全域性、多维性特征更加突出，必须坚持总体国家安全观。2015年7月1日，全国人大常委会通过《国家安全法》，将国家安全教育纳入国民教育体系和公务员教育培训体系。当前我国国家安全面临着国内外形势复杂变化的严峻挑战，但与此同时，大学生的国家安全意识普遍比较淡薄。如何构建和完善大学生国家安全意识培育策略，加强大学生国家安全意识教育，是新时代我国思想政治教育的重要任务。
本课题在深刻理解总体国家安全观的内容及时代内涵基础上，确立大学生国家安全意识培育的着力点，建立大学生国家安全意识培育机制，把大学生国家安全的潜意识转化为显意识，让大学生形成有关国家安全的定向心理、自觉反应、能动认识、主动思虑、有目的思维以及反思性的观念活动。
（1）进一步系统分析总体国家安全观视角下大学生国家安全意识培育面临的新形势，设定科学性、导向性明确的培育制度、培育内容、培育形势。
（2）进一步将科学的理论挖掘与教育优势效能转化紧密结合，构建能力提升体系。帮助大学生树立正确的国家安全意识，构建有效的评价体系，凸显教育的优势效能。</t>
  </si>
  <si>
    <t>在西部地区，聚焦于乡村振兴战略，通过对西部乡村交通网络直接效应与溢出效应的剥离、交通网络时间滞后效应分析、空间溢出效应的建模以及数据收集和典型网络调查等手段估计相关参数、设计相关变量与约束条件，研究西部乡村交通网络对该区域的经济、脱贫攻坚成果巩固、环境保护、文化旅游等方面发展的溢出效应。并在此基础上，根据空间网络结构论、新经济地理理念，运用地理加权回归模型和空间异质分析模型，对西部地区进行区域细分，针对不同区域之间的异质性进而科学合理的构建调控机制。从而巩固拓展脱贫攻坚成果，全面推进乡村振兴建设。</t>
  </si>
  <si>
    <t>本课题在对中国西部电影发展历程进行梳理的基础上，深入研究中国西部电影编剧剧作理论及实践，对西部电影进行类型研究，尤其关注新媒体环境下西部电影的转型问题。以优势资源为保障，突出编剧理论及创作研究特色；其次，依托学校学科优势，多维度开展西部电影类型研究；第三，关注媒介前沿，拓新西部电影映播渠道及受众研究；最后，以学术促实践，支持师生参加学科竞赛及影视创作。</t>
  </si>
  <si>
    <t>良好的路面使用性能是公路行车安全的重要保障，随着使用年限的增加，及受各种环境因素、荷载因素的影响，路面使用性能会逐年降低，最终将不能满足交通运输的要求。针对路面结构性能衰变规律挖掘、养护技术适应性分析和养护决策模型构建等关键问题开展研究工作。首先，构建多源异构路面性能数据集，结合大数据和人工智能技术对数据进行异常辨识与智能修复。然后，利用多维度影响因素，如路面结构、材料、交通量和环境等，构建基于机器学习的性能预测模型，分析路面服役性能衰变规律。最后，基于养效益最大化的原则估算最佳养护时机，并基于强化学习对路面路面养护进行智能辅助决策，实现路面养护“诊断-分析-决策”的关键技术突破。辅助公路管理部门及时有效、经济合理地选择路面养护技术进行路面维修，最大限度地减少养护预算并延长路面使用年限，拓展大数据诊断分析技术的应用深度，深挖数据价值，为路面养护专业化、数字化、智能化建设提供技术支撑。</t>
  </si>
  <si>
    <t>随着我国“一带一路”倡议和“交通强国”战略的不断推进，我国交通建设将进一步深入至西部高海拔和北部高维度山区，需要修建大量的寒冷地区特长隧道。然而，目前针对寒冷地区特长隧道冻害问题研究较少，洞内纵向气温变化规律及斜（竖）井通风对其影响机理不明，尚未形成一套有效的隧道洞内温度计算方法，用以指导隧道冻害防治设计。本项目拟以寒冷地区特长公路隧道为研究对象，揭示隧道洞内气温时空变化规律及热位差作用下不同纵坡类型隧道自然风形成机理，提出隧道洞内温度计算方法。研究方法拟以理论与试验并重，通过现场测试，充分获取隧道洞内外气温、风速、风向、气压观测数据，分析隧道温度场时空变化规律及其与斜（竖）井通风的相关性，结合模型试验，探明热位差作用下隧道自然风形成机理及气温、风速、风向纵向分布特征，以此为基础，提出隧道洞内温度计算方法。成果可为寒冷地区特长公路隧道冻害防治奠定理论基础。</t>
  </si>
  <si>
    <t>翁效林</t>
  </si>
  <si>
    <t>以“发展常态扰动下高可靠、异常冲击下快恢复的弹性智慧公路系统”为总体目标，解析弹性智慧公路系统全息感知网、高速通信网与物理交通网的信息物理映射关系、时空协同机制与逻辑功能需求，形成能力可伸缩、网络可重构的弹性智慧公路系统信息物理通用架构设计方法;基于对外界变化及风险因素干扰下的弹性智慧公路系统多态迁移特征的精准推演，形成常态扰动下的弹性交通隐患预防、性能保持与安全运行控制，以及异常冲击下的弹性交通高效调控与快速恢复控制等两大弹性智慧公路系统控制策略方法集。</t>
  </si>
  <si>
    <t>该项目旨在进行高地应力软岩隧道大变形灾害控制，研究研究结果对于相关领域具有一定的借鉴意义。</t>
  </si>
  <si>
    <t>王永东</t>
  </si>
  <si>
    <t>防灾缓冲性能是桥梁结构应对未知风险，实现强韧化与长寿命的重要支点，现有研究在此方面尚存在机理不明、程度不清的问题，直接限制了桥梁的韧性提升。本项目聚焦缆索承重桥梁基于体系非线性冗余的内部缓冲机制，探索防灾韧性的演化分析方法，为桥梁韧性提升中的定量规划提供科学依据。首先，探索局部扰动下时变体系非线性冗余细-宏观对应规律；其次，建立基于时变体系非线性冗余的防灾缓冲性能分析方法，揭示防灾参量容限、内部缓冲性能、多项综合性能之间相互影响规律；最后，建立全寿命周期定量的韧性评估方法和理论模型，并将韧性指标科学的融入现有基于性能的防灾评价体系内，构建面向桥梁单体的全寿命周期防灾韧性评价体系。 本研究将为提高对未知风险的把控能力提供前置数据，直接支撑桥梁韧性提升设计与防灾应急方案规划。</t>
  </si>
  <si>
    <t>本项目针对传统微胶囊由微裂缝尖端应力触发释放囊芯材料，囊芯材料的释放、渗透与扩散速度较慢，自愈效果发挥欠佳等问题，拟开发热-力双诱导微胶囊，通过“自修复-热诱导”双机制作用大幅提升愈合性能。采用原位聚合法开发以再生剂为囊芯、树脂预聚体-石墨烯（或碳纤维）复合结构为囊壁的热-力双诱导微胶囊，基于响应面试验对微胶囊制备参数进行优化，并采用光学显微镜、热重分析、红外光谱和纳米压痕等微纳观测试手段表征微胶囊性质；借助光学显微、荧光显微、分子动力学、动态剪切流变仪和通电加热等手段，通过高端纳观测试与分子动力学模拟揭示微裂缝尖端应力触发单机制和“自修复-热诱导”双机制作用下微胶囊沥青的多尺度愈合机理。通过研究形成具有自主知识产权、代际领先的双诱导微胶囊产品，揭示双诱导微胶囊沥青路面主动愈合多尺度机理，为智能公路建设提供智慧力量。</t>
  </si>
  <si>
    <t>火灾对钢结构桥梁的安全性能造成致命威胁，甚至导致其迅速垮塌，中断交通，严重危及生命。本项目申请拟采用理论分析、模型试验、数值计算和工程应用相结合的研究方法，分析交通运输类危化品所致复杂火灾环境下钢结构桥梁的高温响应特征，探析复杂火灾环境下钢结构桥梁的构件传力路径和整体结构垮塌模式，建立钢结构桥梁耐火性能提升理论，提出复杂环境下钢结构桥梁的耐火性能提升方法。研发长寿命智能高性能防火材料，深入探析高性能防火材料的高温响应机理和复杂环境下的耐久性能，揭示高性能防火材料与高温易敏构件之间的协同工作规律，融入智能感知技术建立靶向钢结构桥梁高温敏感构件和整体结构的长寿命智能防火理论，提出复杂环境下钢结构桥梁的长寿命智能防火技术。为钢结构桥梁的全寿命建造和安全服役提供重要的理论和技术支撑。</t>
  </si>
  <si>
    <t>大变形灾害一直是困扰高地应力软岩隧道建设的世界性难题，与我国日益增长的隧道建设重大需求相比，高地应力软岩隧道大变形灾害预测评价方法体系不能完全适应现阶段大变形防灾减灾要求。本项目以高地应力软岩隧道大变形预测评价为研究目标，分析高地应力软岩大变形分级的主要指标和影响因素，研究不同岩体结构状态、风化程度及地下水赋存状态与软 岩隧道大变形的定性关系，以及不同地应力赋存状态、岩层产状分布及岩体力学参数与软岩隧道大变形的定量关系，形成定性与定量相结合的软岩大变形的综合分级指标体系，对高地应力软岩隧道大变形等级进行合理划分，建立基于多指标的高地应力软岩隧道大变形分级标准，提出适应于复杂地质的高地应力软岩隧道大变形预测方法，建立高地应力软岩隧道大变形灾害动态预测评价体系。</t>
  </si>
  <si>
    <t>施工便道作为交通闭塞区域工程建设准备阶段的关键环节，是施工顺利开展的先决条件。本项目针对复杂地势，特别是西部地区高陡边坡、沿河地区公路施工与环境保护的便道需求，主要研究内容包括：①高陡边坡新型波形钢板组合桥面便桥设计。②不良地质地段临时基础加强构造及小扰动施工工艺研究。③沿河环境新型小冲刷便道墩柱及基础设计与优化研究。研究从新型结构设计、新型节点构造、新型施工方法等方面出发，通过考虑对地质条件、以及深水冲刷的影响和环境保护、结构设计优化、创新节点构造、模型试验以及工程应用和现场监测等环节，提出安全可靠、施工便捷的新型便道结构，为西部地区艰险环境下的工程建设和绿色建养提供技术支撑。</t>
  </si>
  <si>
    <t>国家及交通运输部相关政策均明确强调绿色能源开发、节能技术创新是交通运输行业的发展重点。道路作为交通运输重要基础设施，蕴藏着丰富振动能，压电发电技术可实现此部分振动能到电能的绿色转换，若能开发道路压电发电系统，则可开辟清洁能源开发新途径，推动智能智慧道路发展。基于压电俘能单元的埋入式压电发电装置被认为是开发道路压电绿色能源的最佳途径。但相关研究因未全面考虑道路交通、环境特性而导致应用效果与预期相差较大，仍然存在力电转换效率较低、道路兼容性不足、与道路交通特性不匹配等问题。因此，本项目以提升道路压电发电技术实用性和耐久性为目标，研发兼顾聚能提升与道路交通耦合的智能发电路面堆叠式压电俘能单元、压电发电装置及能量采集存储系统，自主开发面向施工便捷的装配式智能压电发电路面，探究其能量采集存储规律、效率及长期性能，从而开辟绿色清洁能源开发新途径，为道路绿色清洁能源开发提供创新性探索，为智能智慧交通建设提供新思路。</t>
  </si>
  <si>
    <t>艰险山区地形条件复杂、地质灾害多发，桥梁结构除承受正常行车荷载外，在极端情况下也会受到崩塌落石等剧烈的竖向冲击荷载作用，对桥梁结构造成严重的损伤，目前针对钢筋混凝土桥梁的抗冲击性能研究仍集中于具有简单截面的构件层面，从工程实际和结构整体出发，研究落石剧烈冲击作用下桥梁结构损伤破坏行为目前还涉及较少，且缺少快速有效的结构撞后性能提升技术。本课题拟融合落石地灾分析，研究桥址位置落石参数概率分布特征，以山区公路桥梁中不同截面类型的预应力混凝土装配式梁桥为研究对象，采用显式动力有限元方法，研究落石坠落冲击桥梁的致损机理，评估桥梁竖向冲击后的剩余承载力和残余刚度，提出适用于落石冲击下预应力混凝土桥梁经济且加固效果显著的性能提升措施。本项目研究成果可为实现交通基础设施的安全、绿色、高效服役提供科学依据和技术支撑，具有重要的理论研究价值和广阔的工程应用前景。</t>
  </si>
  <si>
    <t>“高质量发展”、“交通强国”和“双碳”等国家战略对桥梁服役安全性、可靠性和耐久性提出了新的更高要求。如何科学应对我国规模巨大的在役公路桥梁的耐久性病害问题，有效地提升在役桥梁服役性能是交通行业亟需突破的重大问题，也是桥梁领域的研究热点。本项目针对量大、面广的在役中小跨径公路梁桥，着眼于从结构体系层面改变原有桥梁受力状态，提出“基于无缝化技术提升在役公路桥梁服役性能”的技术路径，并以“无缝化”对桥梁“服役性能”的提升为核心，从服役性能演变理论和无缝化改造提升技术两维度，采用模型试验、理论分析、有限元数值模和现场实测相结合的手段，研究在役公路桥梁服役性能演变规律和评价指标体系、无缝化改造提升后在役公路桥梁整体和局部受力性能，提出基于不同服役性能目标的在役公路桥梁无缝化改造提升策略。本项目的开展可为在役公路桥梁服役性能提升提供的有效技术手段，并推动我国桥梁行业的绿色可持续发展。</t>
  </si>
  <si>
    <t>车路协同条件下行车模式的改变对高速公路的破坏速度和破坏模式会产生明显的影响。利用智能道路来解决车路协同条件下出现的新问题和新挑战，可以提高智能汽车和车路协同技术的实施效率和安全，具有重大的经济和社会意义。本项目拟面向车路协同技术，开展智能沥青路面材料的设计与性能评价研究。通过室内对比试验，优选纳米改性材料并提出相应的技术指标体系；基于纳米改性技术和智能传感设备开发出适用于车路协同条件的智能沥青路面材料，并对其磁阻效应、传感性能、路用性能等进行综合评价；借助一系列先进的测试表征手段，揭示智能沥青路面材料的宏-细-微观一体化作用机理，为智能沥青路面的发展奠定基础。</t>
  </si>
  <si>
    <t>大量桥梁架设在海洋、工业腐蚀等环境中，结构的耐久性及寿命会大幅降低。而目前桥梁规范针对耐候钢桥梁腐蚀疲劳缺乏设计技术指标控制，对腐蚀介质与交变应力耦合作用下，钢桥疲劳性能的加速劣化问题缺乏研究是主要原因。鉴于此，申请项目在现场调查测试的基础上，通过硬度测试确定锈层—耐候钢基体的界面结合强度在腐蚀疲劳耦合作用下的退化规律，为研究含有点蚀坑的钢桥腐蚀疲劳机理奠定基础。然后将之前观测后的耐候钢板进一步开展腐蚀—疲劳试验，结合电镜扫描分析腐蚀疲劳过程焊接接头等位置点蚀坑产生及裂纹萌生和拓展规律。以水苏沟大桥等包含复杂焊接构造的桥梁为工程背景验证计算方法的可行性和可靠性，结合有限元数值模拟计算，确定耐候钢腐蚀—疲劳耦合作用临界状态计算模型。预期成果能为钢桥的腐蚀疲劳防治和结构耐久性设计、评估和提升技术提供理论支撑。</t>
  </si>
  <si>
    <t>黄河流域地质体灾害频发，不仅严重破坏了黄河流域生态环境，也严重制约着黄河流域生态保护和高质量发展重大国家战略。为有效开展黄河流域地质灾害防控与生态环境保护，开展对应的地质体多过程耦合孕灾机制与生态互馈研究势在必行。而开展这些研究的基础和关键在于依托野外试验场及装备。为此，以黄河流域开展野外试验场及装备关键技术为研究主题，基于现场调研，筛选典型致灾地质体与流域作为研究对象，分别建立黄河流域地质体多过程耦合孕灾野外试验场装备、黄河流域生态互馈效应野外试验场装备与黄河流域大型/原位测试试验装备，用以充分揭示地质体多过程耦合孕灾机制、生态互馈效应和大尺度地质体性质参数变异规律。基于野外试验及设备取得系列研究成果，可用于加快打造长久宜居黄河进程，确保黄河流域生态保护和高质量发展重大国家战略的顺利实施，具有重要的现实意义。</t>
  </si>
  <si>
    <t>孙巍锋</t>
  </si>
  <si>
    <t>黄河流域重大地质灾害分布广泛、隐蔽性强，是黄河流域生态保护和高质量发展的重大威胁，亟需开展灾害前兆信息的智能感知与隐患识别。但在黄河流域复杂孕灾环境下，灾害风险源存在“识不准、认不全”等卡脖子技术瓶颈。基于此，项目拟突破复杂环境下InSAR变形监测精度和密度难题，构建InSAR三维准动态变形监测模型，实现灾害隐患广域普查；建立多源遥感信息融合的灾害三维实景模型，实现重大地质灾害隐患详查；构建黄河流域重大地质灾害隐患识别评估指标和模型，建立数据-机理协同驱动的灾害智能感知和隐患识别模型，实现跨灾种智能感知和识别，打破目前灾害隐患错判、漏判、少判、智能化程度低困局，实现黄河流域重大地质灾害动态编目。</t>
  </si>
  <si>
    <t>黄河流域河流与地下水之间水力联系密切和相互转化频繁，这种转化决定着黄河流域的水循环过程，是引起黄河水量水质等变化的根本因素，也是科学评价流域水资源量，保证水资源合理开发利用的重要前提。本项目综合采用野外调研、动态观测、过程模拟、“3S”等多手段、多技术及多学科交叉综合研究，深入研究黄河流域地下水、地表水的空间分布格局及动态变化特征，揭示地表水及地下水的关键水文过程及其驱动机制。在此基础上，应用同位素及水文地球化学等技术，解析黄河流域不同河段地表-地下径流转换的关键控制因子，阐明流域地表水与地下水相互关系特征及时空变化规律，揭示地下水-地表水的相互作用机制。通过构建可变尺度的流域地表水—地下水协同循环演化概念模型，阐释变化环境下地表水-地下水协同循环演化特征及其主要影响因素，为黄河流域生态保护和高质量发展中水资源高效利用和合理配置提供基础理论支撑。</t>
  </si>
  <si>
    <t>孙亚乔</t>
  </si>
  <si>
    <t>活动断裂是影响和控制黄河流向和拐弯的重要内动力地质要素之一，是流域活动构造动力学重点关注的领域。本项目拟以区域活动断裂为切入点，查明黄河流域主要控河活动断裂年代学、几何学、运动学和动力学过程，分析黄河流域不同段河域演化历史与活动断裂的耦合关系，建立黄河河道贯通历史与活动断裂过程的时空响应关系，解析黄河流域活动断裂对黄河各段地质地貌形成演化及其几何形态的控制机制，重点理清黄河流域构造格局的分区分段特征及其与河流走向及结构分段的关系，继而探讨活动断裂构造对黄河形成演化的控制机制。</t>
  </si>
  <si>
    <t>佟丽莉</t>
  </si>
  <si>
    <t>黄河流域穿越不同地质地貌单元，承受复杂的多圈层相互作用，历经地质、地貌过程与气候变化复杂过程的互馈影响，是系统开展流域地质—地貌—气候“多过程互馈、上中下游联动”机制研究的理想区域。本项目拟以“地质—地貌—气候多过程互馈、流域上中下游联动”的地球系统科学思想为指导，重建多时空尺度流域地质—地貌—气候的演变历史，分析黄河中上游地质和地貌演变的时空格局，综合区域已有的气候记录，重建地质—地貌—气候耦合联动的长时序作用过程，精确提取黄河下游决口、改道的地质和历史记录，探讨与中上游气候变化的响应关系，打破“分段分要素孤立”的研究局面，从流域尺度上揭示地质—地貌—气候的耦合互馈过程；从“重建历史—聚焦现代—展望未来”的时间轴尺度全面揭示黄河全流域的地质、地貌与气候耦合互馈过程</t>
  </si>
  <si>
    <t>（1）通过对黄河上中下游地区主要生态屏障带典型样地调查和定点观测研究，获得植被、土壤、地质和水文数据，利用模糊聚类分析方法，区分黄河流域生态屏障类型，认识外部特征、内部结构以及在流域内的分布，建立生态屏障分类系统。（2）通过现场实验和模拟方法，研究上中游冻土带、草原带、森林带典型生态屏障和下游河岸带和河口三角洲湿地生态屏障类型生物多样性、涵养水源、土壤保持、碳储存和复合体稳定性效应和功能，量化屏障功能的临界水平和潜力，分析不同类型生态屏障功能的异质性特征。（3）定点研究黄河流域典型生态屏障类型单位空间中植物、土壤、砾石和水分，确定每部分的密度、所占比例和分布，明晰每部分对另外一部分的物理、化学和生物作用，建立生态屏障水土资源保护效应和复合体稳定性对屏障内水-土-石-生因子变化和相互作用的动力学模型，揭示屏障功能的调控机理。</t>
  </si>
  <si>
    <t>本项目针对黄河上游巨型滑坡复活机制与灾害效应这一长期制约黄河流域上游高质量发展的关键问题，通过野外地质调查、 无人机测绘、遥感解译和地质调查，采用动三轴试验、干湿循环试验、冻融循环试验 并借助核磁共振技术 、数值计算等方法手段 ，研究黄河上游巨型滑坡分布及发育特征 、巨型滑坡复活体及滑带岩土力学及微观特性 、巨型滑坡复活机制与模式 、巨型滑坡复活的工程灾害效应，揭示黄河上游巨型滑坡时空尺度上的发育特征 ，揭示不同诱发因素作用下巨型滑坡复活的动力学模式及主控因素 ，揭示降雨、构造活动与地震作用下黄河上游巨型滑坡复活机制 ，提出黄河上游巨型滑坡风险防控技术，服务于黄河流域生态保护和高质量发展。项目通过解决黄河上游巨型滑坡复活与灾害效应 ，为“黄河流域生态保护和高质量发展”重大国家战略和“宜居黄河”重要愿景提供科学支撑。</t>
  </si>
  <si>
    <t>黄强兵</t>
  </si>
  <si>
    <t>黄河上游水电工程开发是黄河流域高质量发展的重要举措，也是我国最终实现“碳中和”目标的重要途径，然而频发的库岸滑坡一直困扰着水电工程的安全建设与运营。本项目拟以野外监测、数值模拟、大型模型试验、理论分析等多种研究手段相结合，通过系统性的分析与探索，最终揭示黄河上游水电工程库岸滑坡的成因机理，阐明库水位变动下的土水相互作用，厘清库岸滑坡灾害链的链生演化机制，从而为库岸滑坡灾害的理论研究提供科学基础，为黄河上游水电工程建设与运营过程中的地质安全提供理论支撑，为国家有关“黄河流域生态保护和高质量发展”等重大战略保驾护航。</t>
  </si>
  <si>
    <t>黄河上游以山地为主流经我国黄土高原，受沉积环境的影响，我国西北地区广泛分布岩土地层具有强烈的水敏性。水进入黄土后在其中引发的物理力学性质变化是山地区域地质灾害发生的主要原因，对明确黄河上游地质灾害链生演化机理具有重要的协同意义。本项目拟针对黄河上游连续剖面中岩土体试样开展水、力耦合作用下的力学试验，研究其物理力学特性遇水后的变化规律，提出可定量描述岩土体水敏特性的指标，建立相应的数学评价模型，评价水进入岩土体之后，水敏性的时空演化规律，进一步构建黄河上游岩土体水敏特性区域分布图。研究成果将为黄土水敏性相关问题的研究提供试验数据和定量物理模型。</t>
  </si>
  <si>
    <t>冷艳秋</t>
  </si>
  <si>
    <t>以黄河上游龙羊峡~李家峡段为研究区，选取3-5个典型重大水电工程为研究对象，重点针对黄河上游水利水电设施对局部地区的植被、土壤的影响作用，开展黄河上游主要生态环境问题调查，探究水电建设对黄河上游局部地区气候的影响，构建黄河上游水电对生态环境（重点为植被、土壤物性）影响评价体系。从时空、多因素角度分析水利水电的生态环境效应，本项目设计了以下三个研究内容，以达到正确评估黄河上游水利水电对生态环境的影响，改善周边居民生产生活条件，推动黄河流域高质量发展的目的</t>
  </si>
  <si>
    <t>本项目以资源调查为基础，以生态环境为依托，开展黄河流域地质景观资源调查工作，分析黄河流域地质景观资源的空间分布和生成规律，研究黄河流域地质景观资源开发与生态环境的相互影响，评估黄河流域地质景观资源价值和开发潜力，构建以传承资源．保护环境、和谐发展为宗旨的地质景观资源保护方法，探索提升黄河流域地质景观高质量发展的路径，提出保护黄河流域与传承黄河文明的建议。</t>
  </si>
  <si>
    <t>吕艳</t>
  </si>
  <si>
    <t>黄河流域生态环境大范围动态监测是推进黄河流域环境领域治理体系和治理能力现代化的重要内容，更是促进生态文明建设的必然要求。为面向黄河流域生态保护和高质量发展重大国家战略，突出遥感技术在我国生态环境保护中优势，项目依托深度学习网络模型实现多源遥感数据配准及数据间像素级、特征级和决策级融合，并以此为数据基础构建面向复杂环境的多维度生态环境指标智能感知体系，量化评价黄河流域生态环境质量，分析并揭示流域内生态环境时空分异及发展态势，为推进黄河流域土地污染监测治理信息化、智能化发展提供数据和技术支持。</t>
  </si>
  <si>
    <t>青藏高原东北缘黄河上游地区因地形落差大、河谷两岸坡度陡峻等因素成为我国地质灾害的高易发区，尤其是黄河干流的寺沟峡和拉干峡段，其活动断层数量多、分布广、危害重且形成机制复杂，在世界范围内具有典型性和代表性。因此，针对这一地区主要断裂运动特征及地壳应力状态的研究是认识黄河流域地表地质过程与大型灾害孕育和形成的重要窗口。本申请试图以“黄河上游主要断裂运动特征及地壳应力状态研究”为切入点，以GNSS观测为基础，结合广域的InSAR形变资料，通过数据融合构建研究区内高精度、高分辨率的地壳三维形变场。进一步综合地震、地质资料，建立该区及周缘精细的地球模型，定量分析主要断裂现今的活动特征，揭示区域地壳应力的累积状态；此外，以黄河中上游地区活动断裂为研究对象，在野外调查和资料收集的基础上，归纳断裂及地裂缝的发育基本特征，揭示其空间分布和活动特征，并分析区域构造断裂对地裂缝的影响作用，阐明黄河上游地区构造变形的动力学机理，为区域的地质灾害危险性评估提供科学依据。</t>
  </si>
  <si>
    <t>黄河上游地区是青藏高原向东北方向扩展的最前缘，也是巨型滑坡分布最为密集，构造运动最为强烈的地区之一。这一地区巨型滑坡的形成演化过程和动力学机制是认识黄河流域地表地质过程与巨型灾害孕育和形成的窗口。本申请试图以“巨型滑坡形成演化过程和动力学机制”为切入点，以循化盆地内的巨型滑坡为研究对象，重点研究巨型滑坡的形成年代和空间展布特征；断裂活动及区域古地震事件对巨型滑坡形成演化的影响；滑坡动力启动与滑体运动机制。通过建立盆地内巨型滑坡的时空分布框架，滑坡三维地质结构，区域古地震的时空活动序列，滑坡动力学过程，重塑时空尺度上黄河上游巨型滑坡形成演化过程，揭示滑坡动力学运动特征，为理解黄河流域的巨型滑坡的孕育形成与发生发展提供重要约束。</t>
  </si>
  <si>
    <t>全球变化背景下的水文生态系统与社会经济系统的耦合机制及变化趋势特征问题是研究热点之一，饮用水水源的安全是关系国计民生和社会稳定的大事，推动黄河流域生态保护与高质量发展是国家级重大战略。项目着眼从黄河流域典型饮用水水源地保护区风险防控与水质水量安全保障关键技术的需求入手，基于地表过程模拟分析，研究饮用水水源地保护区流域生态系统演化规律及其生态屏障效应，以不同类型饮用水源地存在的点源与非点源环境污染问题及潜在环境风险为聚焦点，开展水源地风险防控与水质水量保障关键技术研究，构建黄河流域饮用水水源地生态安全保障理论与技术体系。从地表过程与生态系统健康对水源地保护区的安全保障视角，为黄河流域水-生态-经济系统良性循环，以及典型饮用水水源地的供水水源水质改善和流域综合整治提供技术支撑与理论依据。</t>
  </si>
  <si>
    <t>杨银科</t>
  </si>
  <si>
    <t>地表植被系统状态是浅表层水动力循环的结果，对旱区水文-生态耦合机制认识上的不足是制约脆弱区植被恢复与重建后持续稳定演化的瓶颈。项目在前期研究的基础上，以毛乌素沙地典型区为研究对象，以植物的生理状态和生态系统的水循环过程为切入点，揭示植被生态系统动力学与水循环动力学的关系协调机制。通过植物生理特征监测，厘清其需水规律，阐明不同水循环下的植物生态系统动力学特征；通过植被生态系统的结构与持水监测，明晰生态系统蒸发和植被蒸腾用水过程对水循环各界面的通量变化的影响，明确各植被类型的水分循环过程；通过植被系统和水循环系统耦合模型构建，明确脆弱生态区水资源生态承载力和承载边界。项目通过多尺度、多界面，多过程、多要素观测研究视角，创新性地开展针对水文生态与水安全新问题、新战略的综合研究，为提高生态脆弱区生态系统稳定性提供理论基础，为国家黄河流域生态环境保护和发展战略提供重要的科学依据和关键技术支撑。</t>
  </si>
  <si>
    <t>刘秀花</t>
  </si>
  <si>
    <t>本项目为2021年项目的延续。在传统地质学、构造地质学-大地构造学的基础上，应用相对论的质能互换、时空弯曲、相对速度（孪生子效应）、虫洞原理、奇点原理和量子力学的不确定性原理、多重历史思想以及B2HF关于天体元素演化的理论，创立抽拉构造造山模式和涡旋-热核反应动力体系-新全球动力学理论，重新认识秦岭、黄河流域和中国大地构造的基本特征与发展演化，并根据这一新的认识，重新研究和编制中国区域大地构造图（1:500万）。</t>
  </si>
  <si>
    <t>本项目聚焦于研发具有自俘能特性的智慧道路材料，能量转换系统电力供给关键材料——新型电解质材料，提出系统的设计方法与关键技术，构建基于智能感知与性能的平衡的道路材料及系统设计理论。目前国内外对于智能感知路面材料的设计和研究尚处于起步阶段，还没有可以直接用于智能感知路面的成熟路面材料与技术。通过项目开展研发与路面受力状态智能感知相融合的压电路面材料和储能电池关键材料，最终建立智能感知与路用性能相平衡的材料和系统设计方法。 上述创新成果包含智能感知道路材料和电化学材料设计理论与方法，所研发新材料将形成系统的自主知识产权，从而为道路基础设施材料建设与建造提供理论与方法支撑。</t>
  </si>
  <si>
    <t>倪磊</t>
  </si>
  <si>
    <t>目前国内外研究人员对复杂环境下混凝土材料耐久性开展了积极探索，但研究大多集中于混凝土抗冻性和多因素作用下混凝土的侵蚀等方面，而关于低气压、大温差和多盐等恶劣条件下混凝土强度形成与损伤劣化等方面的研究甚少。本项目将探明高原复杂环境下新拌混凝土的流变特性及其演化机制，揭示多因素耦合作用下混凝土微结构形成与劣变过程，攻克高原复杂环境下混凝土耐久性关键技术。研究成果将提升我国混凝土材料科学与技术研究的国际地位，为混凝土安全服役提供科学基础。</t>
  </si>
  <si>
    <t>针对目前油水乳液分离以及水净化等方面的难题和实际需求，拟利用含有还原性酰肼基团的高分子接枝改性碳纳米管，并结合 MXene、C3N4、BN 等二维纳米片层结构，通过层层自组装结合抽滤的方式，构筑多功能碳纳米管基复合薄膜。系统研究 CNTs 表面接枝高分子的结构、酰肼基团含量、CNTs、MXene、C3N4、BN 等二维复合薄膜微观结构特征等因素对复合薄膜油水分离功能、催化分解有机污染物以及多功能协同效应的影响规律和调控机制。协同利用含有酰肼基团高分子刷的还原性、分子结构调节和 CNTs 薄膜的厚度、孔径等调控因素，构建具有油水乳液分离、贵金属离子提取、染料催化降解、除菌、自清洁、环境适应能力强等综合功能的复合薄膜，从而达到以污治污、综合治理油污废水的目的。</t>
  </si>
  <si>
    <t>针对国家“双碳”政策实施中涉及的清洁能源储用问题，并依据长安大学十四五规划中“交通+能源”发展战略的提出，本团队将围绕交通工具清洁能源利用中的“碳纤维储氢-燃料电池用氢-快速充放电”系列问题中涉及的功能高分子材料研发开展工作。结合材料学院能源电子材料方向和功能高分子材料优势，打造“交通+能源”新材料研究团队。把握新科技革命纵深发展给交通运输领域带来的新机遇、新挑战，聚焦未来交通革命性、颠覆性创新需求，大力开展以智慧、绿色、低碳、生态等为核心特征的未来交通研究，并在此基础上进一步构建“大团队、大平台、大项目、大成果、大服务、大贡献”六位一体科研创新体系，多点发力促进学校一流学科和“双一流”建设实现升级进位。</t>
  </si>
  <si>
    <t>本项目将新型碳材料多年研究积累和道路材料研究积累进行学科交叉，解决了碳材料研究应用范围窄、碳材料研究人员研究内容与学校学院学科定位难适应的难题。充分利用零维、一维、二维碳纳米材料，在分子水平上重构沥青、水泥胶凝材料，赋予上述材料新的性能，打破传统填料式复合材料的弊端，在分子水平调控上述材料结构和性能。将耐腐蚀、高强度、高模量、可导电的新型碳材料和传统水泥混凝土、沥青混合料进行复合，实现体积电线-电阻效应，赋予道路材料自感知、可导电、可加热和补强增强功能，克服现有传感器材料易损坏、易腐蚀、低强度等特性，创制基于新型碳材料的自感知道路新材料。充分利用碳纤维的高强度、高模量增强作用，大幅度提高道路材料服役性能，为碳纤维复合材料代替钢筋，实现耐腐蚀、耐老化、强约束新一代桥梁道路复合材料打下基础。</t>
  </si>
  <si>
    <t>白敏</t>
  </si>
  <si>
    <t>本项目面向先进陶瓷在交通路面材料中的工程应用为背景，以材料四要素“结构-工艺-性质-性能”为主线，先开展第一性原理、有限元计算等理论计算，再进行实验验证，理论与实验相结合，对耐高温陶瓷、层状陶瓷、压电陶瓷等先进陶瓷的材料组分、晶体结构、制备工艺、本征物理性质、路用性能进行系统的基础研究和工程应用探索，对发现新结构、挖掘高性能功能陶瓷和无机非金属材料科学发展具有重要科学意义，在交通材料工程应用领域具有较好应用前景。</t>
  </si>
  <si>
    <t>项目面向航空航天、交通运输、武器装备等轻量化有色金属材料的重大需求，基于钛、铝、镁等有色金属材料在耐蚀、耐磨、耐高温等苛刻条件下服役稳定性问题，围绕轻合金表面高强韧微弧氧化耐磨膜层制备技术、特种高硬耐磨涂层激光熔覆工艺技术、轻合金表面纳米颗粒增强双层膜电沉积技术展开攻关研究，旨在解决钛、铝合金微弧氧化“成分-工艺-膜层结构-性能”间本构关系的建立、激光熔覆工艺参数对特种高硬耐磨涂层微观组织结构形成和演化的影响机理和调控、轻合金电沉积过程中离子与双相纳米颗粒共沉积协同机制分析等关键问题，为有色金属表面高耐磨涂层制备及应用提供系统性技术支持。</t>
  </si>
  <si>
    <t>张勇</t>
  </si>
  <si>
    <t>基础设施项目是碳排放的重要主体，构建基础设施项目群碳排放核算模型并提出协同减排策略有利于基础设施项目群的协同减排管理，实现基础设施项目群碳排放的有效控制，能够为基础设施项目的低碳发展提供参考，并助力我国实现碳达峰、碳中和目标。但由于基础设施项目群涉及范围较广且内部协同关系复杂，使得精准核算基础设施项目群碳排放存在一定难度。此外，基础设施项目群碳排放的影响因素众多，且因素间协同关系的模糊性强、复杂性高等特征，导致精确描述其协同关系难度加大，为提出有效的基础设施项目群碳减排策略带来了挑战。因此，本课题组提出的从基础设施项目群现状出发，通过解析低碳导向下基础设施项目群特征构建基础设施项目群碳排放核算模型，进而识别碳排放关键影响因素、明晰关键影响因素间协同关系，并提出基础设施项目群协同减排路径的研究，对实现基础设施项目群碳排放的有效管理，助力我国碳达峰、碳中和目标的实现具有重要的理论参考价值。</t>
  </si>
  <si>
    <t>根据中国老龄化加速发展趋势，2020 年中央提出“实施积极应对人口老龄化国家战略”。目前我国出行潜在障碍人群可达 5 亿。中国城市交通早期规划与建设重视交通规模和交通效率，对社会弱势群体出行需求关注不足，交通公共服务均等化水平有限，在社会老龄化压力凸显的情况下，出行弱势群体交通包容问题亟待解决。本研究将交通规划、交通管理与社会学研究相结合，立足交通可持续发展和老龄化社会的建设需求，发掘交通与社会公平的价值内涵，提出交通包容理念和指标体系，探究交通包容对积极老龄化社会的作用机制，借鉴国际积极老龄化社会交通建设经验，提出积极老龄化社会交通包容发展的政策建议。</t>
  </si>
  <si>
    <t>本课题是在新发现的明刊本《老子化胡经》残卷的基础上，结合敦煌遗书对《老子化胡经》完成十卷本的辑校，并在此文献整理的基础上开展深入系统的文本和思想史研究，内容包括厘清《老子化胡经》的版本源流、老子化胡说的史料来源、老子化胡故事情节之演变、化胡传说中的相关人物、化胡类经典和图像的流传以及《老子化胡经》在佛道交涉史和西域文化交流史上的重要意义。</t>
  </si>
  <si>
    <t xml:space="preserve">“原始积累”问题是马克思经济学批判研究中的重要组成部分，也是他在撰写《资本论》过程中在形式及内容方面调整和修改最多的部分。从“原始积累”论的覆盖范围而言，它不仅涉及了对资本主义生产方式的起源、确立、扩张及特质等问题的理解，而且还涉及了对未来社会的构成形式及唯物史观关于人类社会发展历史进程等问题的根本性理解。马克思关于“原始积累”部分的章节与内容的不断调整可以说是其理论研究上的重要“转折点”，同时也是我们借以探索其晚年思想进程的绝佳切入口。
本项目基于国内外研究的不足之处，将以马克思的“问题域”的发展和演变为内在“红线”，拟在对文本、文献作全面考辨研究的基础上，把对具体问题的研究与系统的理论探讨紧密结合起来，力求准确而深入地展现马克思（晚年）在这个问题上的思考过程与理论指向。
</t>
  </si>
  <si>
    <t>沈斌</t>
  </si>
  <si>
    <t>响应国家对网络文化研究的重视，从媒介哲学、价值哲学的视角，分析福柯思想中媒介与话语策略、陈述方式、事件网络、关系整体、感知技术及信息档案之间的关联，为把握媒介与感知、意识形态之间的内在关联提供相关理论支持，为深入挖掘网络、信息时代的理论话题提供支撑，为解决现实中媒介、网络所造成的各种现象和问题提供理论解释和理论预测</t>
  </si>
  <si>
    <t>乔基庆</t>
  </si>
  <si>
    <t>本项目综合考虑新冠领域文献推荐任务的特殊性，拟基于迁移学习、自编码器和强化学习等深度学习前沿方法与理论，研究面向新冠领域的文献推荐技术，具体包括：研究基于迁移学习的新冠领域引文预训练语言模型；融合预期文献价值信息，研究基于异构图卷积和对抗学习的新冠领域文献网络节点表示学习方法，并应用于全局引文推荐；研究基于强化学习的新冠领域在线自适应局部引文推荐方法。最终形成完整的面向新冠领域的文献推荐技术体系。本项目综合考虑新冠领域文献推荐任务的特殊性，拟基于迁移学习、自编码器和强化学习等深度学习前沿方法与理论，研究面向新冠领域的文献推荐技术，具体包括：研究基于迁移学习的新冠领域引文预训练语言模型；融合预期文献价值信息，研究基于异构图卷积和对抗学习的新冠领域文献网络节点表示学习方法，并应用于全局引文推荐；研究基于强化学习的新冠领域在线自适应局部引文推荐方法。最终形成完整的面向新冠领域的文献推荐技术体系。</t>
  </si>
  <si>
    <t>本课题研究了高校英文科技期刊的发展弊端，主要从办刊体制、编辑人员专业水平、期刊评价体制、学术界唯SCI论几个方面进行调研。然后总结了Journal of Traffic and Transportation Engineering (English Edition) (JTTE，交通运输工程学报 (英文))创刊以来所采取的用以提升期刊国际影响力的主要措施和方法。在“中国科技期刊卓越行动计划” 支持下，JTTE充分发挥自身优势，依靠长安大学在道路工程、交通运输领域强大的学术影响力，搭建“期刊—学者”交流平台，团结作者、学者、编委三方力量，积极参与国际学术会议，将期刊介绍给全世界，从而最大程度提高期刊的国际显示度；新媒体背景下，期刊利用跨平台推荐，社交媒体推广等方式宣传期刊内容，介绍最新学术成果，加快期刊内容传播；与国际主流出版商合作，使用最先进的投审稿系统，使得作者、审稿专家能够时刻掌握稿件进展状况。通过以上多种方式，期刊的国际影响力有了显著的提升。</t>
  </si>
  <si>
    <t>沈怡欣</t>
  </si>
  <si>
    <t>首先本研究希望通过对比中国和英国的24所顶级大学是如何在自己的英文网站上利用文字来向外界展示自己，并通过对288篇英文网站中的文章进行批评性语篇分析，通过建立小型的语料库，可以得出一个通用的批评性话语分析的分析模型，并应用于今后对中国大学英文网站文字建设评估及批评性语篇分析的研究方法。更重要的是，通过对预料库中的288篇文章进行语篇分析从而得出中英两国大学在语言文字表达上的相似与区别，并找出我国大学在英文网站建设上的一些不足，且借鉴英国先进大学的英文网站上文字上的一些经验，提出对于我国大学英文网站建设可行的建议。</t>
  </si>
  <si>
    <t>买轶林</t>
  </si>
  <si>
    <t>本课题以长安大学学术期刊管理中心为依托，以国内外具有品牌影响力的科技期刊为研究对象，研究内容如下： 
（1）世界一流科技期刊品牌影响力建设的发展现状
是否被知名数据库检索是判断科技期刊品牌影响力的重要间接手段，系统梳理国内外一流科技期刊品牌建设的发展概况，以及成功经验，深入研究学科细分以及发文方向等指标，对各影响因素进行权重计算和专家打分，系统掌握现阶段国内外一流科技期刊品牌建设的宏观环境。
（2）数字传播环境下我国科技期刊品牌建设面临的挑战
分析国内科技期刊品牌在世界的影响力，分析其建设过程中的经验与不足之处，以及亟需解决在数字传播环境下品牌建设面临原有品牌效应弱化、品牌格局重组等诸多难题；研究既有的理念、定位、内容、运营等品牌建设的关键因素在数字时代的转型问题。
（3）提出数字传播环境下高校科技期刊品牌建设的发展路径
分析在数字传播的全媒体环境下，依托高校一流学科优势，培育科技期刊个性鲜明的特色栏目和期刊品牌的方法，提出基于专业化、差异化、国际化、集群化发展的科技期刊群品牌发展的方案。</t>
  </si>
  <si>
    <t>戴维佳</t>
  </si>
  <si>
    <t>本研究将在已有研究基础上，以陕西省生物医药产业政策文本为研究对象，从产业和企业两个层次出发，运用政策工具理论和价值链理论，构建系统分析框架，定性与定量相结合地深入分析和评估陕西省生物医药产业政策体系，明晰政策效果，优化政策布局，促进产业持续快速发展。</t>
  </si>
  <si>
    <t>西安有丰富的红色遗产资源，但当前的红色革命文化宣传展示吸引力弱，依然是以“传者”为中心的单一线性传播，缺乏对社会公众特别是年轻一代的吸引力，很难达到“说服”的情感认同，也不利于传播社会主义核心价值观。
本研究旨在搭建新兴平台，利用数字化技术刺激受众的感官，重构和再现火热的革命场景，自动生成体验式情感体验，把红色革命文化宣传转化为看得见、摸得着、生活化、多样化、立体化的个人体验，达到从认知认同到情感认同，从情感认同到意志认同，最终达到行为认同的转化，实现主流意识形态对大众的引导，将受众从原来的被动接受者转换为社会主义核心价值观的主动传播者，积极投身到红色革命文化的传播当中。因此，亟需引入数字技术，利用语音、视频、图片、在线直播等手段打造交互式、沉浸式的数字化服务系统，实现红色资源可持续传播。</t>
  </si>
  <si>
    <t>科研立项作为衡量机构潜在研究产出的一个重要指标，在一定程度呈现了学科发展的轨迹，体现了学科发展的动态。本课题聚焦于国内外高校图情领域学科项目建设，分析立项项目特点，讨论立项项目战略愿景，以期为未来图情领域科研发展方向提供一定的指导价值。</t>
  </si>
  <si>
    <t>刘涵</t>
  </si>
  <si>
    <t>本课题结合融媒体时代的发展与高校英文科技期刊的发展特色，分析目前高校英文科技期刊在融媒体时代背景下的发展困境、发展优势，重点研究高校英文科技期刊的未来独特的发展模式和发展策略。同时，通过横向对比国内外英文科技期刊，对未来融媒体时代发展背景下的特色发展模式和发展策略进行研究和提议。</t>
  </si>
  <si>
    <t>徐凯琳</t>
  </si>
  <si>
    <t>本课题以新时代中国国际传播能力建设完善为旨归，在综合运用马克思主义理论、政治学、传播学等相关学科理论的基础上提出新时代中国国际传播能力建设研究的理论内涵、制度定型、影响因子模型，探究其结构要素及其存在的问题，从要素优化、环境优化、技术优化、内容优化等方面，有针对性地探索推进来华留学生参与新时代中国国际传播能力建设的实践进路和政策建议。</t>
  </si>
  <si>
    <t>杜轶群</t>
  </si>
  <si>
    <t>研究建立阅读推广团队，明确阅读推广主题，通过合作的模式推广阅读活动，打造特色阅读推广活动品牌，建立一系列阅读推广的评价体系（评价制度、评价指标体系、评价方法、评价标准等）。</t>
  </si>
  <si>
    <t>蒲帆</t>
  </si>
  <si>
    <t>改革开放以来，我国经济发展取得世界瞩目的成绩。作为最大的发展中国家，我国城乡二元经济结构特征明显，经济发展的历程也是二元经济结构转换的历程。那么，在当今第四次工业革命浪潮和新技术新经济模式下，我国现今的经济结构是何种状态？我们实现现代化的路径是从二元经济结构转化为一元经济结构，实现城乡一体化。还是在二元经济结构的基础上两条腿走路，协调发展乡村和城市？如何认识和结合我国具体国情，而不是生搬硬套国外现有理论，找到我国二元经济结构转换实现现代化的路径？因此，本项目旨在分析由改革开放以来，这一历史进程下的我国城乡二元经济结构转变路径</t>
  </si>
  <si>
    <t>本项目以老年乘客为研究对象，从人（驾驶员）和物（公交车辆）两个方面分别探究其对老年客伤的致因机理，识别老年乘客乘车过程中具体人和物的不安全因素，进而提出保障老年乘客公交出行安全的相关对策。</t>
  </si>
  <si>
    <t>本课题结合中外合作办学自身特点及教育评价改革要求，提出目前面临的问题和困难，试图探索出一套适合中外合作办学教育质量评价体系；能够进一步充实中外合作办学理论研究内容，促进高等教育开放式办学改革。同时，通过对中外合作办学项目的质量研究，能够更好地吸取其他高校的优质办学经验，借鉴办学成果，提升办学水平；也可以明确办学思想，引进优质教育资源，落实合作办学目标，对政府和民间开展的评估工作以及高校中外合作办学日常工作具有很大的实践意义。</t>
  </si>
  <si>
    <t>本课题聚焦于制度优势向治理效能转化中存在的制度安全风险，以马克思主义政治观为根本指导，以习近平新时代中国特色社会主义思想为核心支撑，借鉴西方安全理论，建构起制度优势向治理效能转化中制度安全风控研究理论分析框架。基于此框架，通过规范研究与实证研究相结合，首先分析制度安全的中国语境和理论内涵，以及制度优势转化为治理效能的内在机理，其次找准制度优势效能转化与制度安全的关系定位，再次挖掘制度优势向治理效能转化中存在的制度安全风险，并最终提出对策。</t>
  </si>
  <si>
    <t xml:space="preserve">传统农村宅基地承担着村民生活、农作以及维系社会关系的作用，但是随着城镇化进程的推进，使得农村宅基地的生活服务功能和财产性功能特征愈发明显，针对我国农村宅基地长期 自有自持自经营的低效利用状态，保障农民生活农作的基本功能逐渐丧失，亟待面临优化盘活的需求，本次研究基于对国土空间资源合理开发的思路，对农村宅基地的盘活进行研究，通过进一步探索农村宅基地“三权分置”政策及操作办法，参照已有试点范例，提出针对农村宅基地盘活的政策、市场和利益相关体的博弈模型，估算村民及利益相关体的盘活条件和维护双方利益估值，提出指导农村宅基地进一步资源化的具体开发模式。 
该研究属于对接国土空间规划顶层政策与自然资源合理利用的探索，在国家三权分置政策 导向下，研究农村宅基地的出租、共享、拆废还耕等盘活路径，实现城乡指标要素互换，利用多类商业模式，增加农民财产性收入，缓解城镇化进程中城市土地资源紧张的局面，并助力乡村振兴。 </t>
  </si>
  <si>
    <t>在明确选题依据和主要研究内容的基础上，本课题首先探讨农户非正规借贷约束的形成机制和演化轨迹，从社会资本缺失视角对农户非正规借贷取信困难和失信较多等困境做出合理判断。其次，建立多元行为主体的动态博弈模型，运用数值模拟将解析均衡解可视化为直观结论。再次，补充完善纳入社会资本因素的农户信用评价体系，并对该指标体系的应用效果进行评判。接下来，从社会资本的网络关联和信任规范两方面论述社会资本对农户非正规借贷的作用机理；最后，结合典型案例和数据挖掘分析，对平稳有序地推进农村非正规金融规范发展提出具体的保障措施。</t>
  </si>
  <si>
    <t>在空间关联网络视角下全面解构黄河流域城市群高质量发展联系，评估高质量发展水平，探索高质量发展提升路径，对推进黄河流域城市群成长为带动全国高质量发展的新动力源具有重要意义。</t>
  </si>
  <si>
    <t>由于黄河流域上下游间环境保护与经济发展的问题日趋严峻，如何通过综合治理的方式实现黄河流域水资源的可持续利用、流域整体的福利最大化以及流域生态环境的永续发展，是本课题需要解决的问题。本课题以黄河流域生态环境综合治理为研究对象，首先构建了可实现黄河流域福利最大化的流域生态环境综合治理理论模型，结合政府主导、市场主导以及多层级治理模式的优点，提出政府为主导、企业为主体、社会组织和公众共同参与的环境综合治理模式；其次以系统动力学原理为基本依据，建立流域多主体综合治理系统总力量、总协同力和总摩擦力的关系，构建系统动力模型进行数值模拟，分析构成协同力和摩擦力的核心要素，解释总力量促进多主体综合治理的机理，验证流域多元主体综合治理生态环境的有效性；最后建立黄河流域生态环境多主体综合治理效应以及影响因素的测度模型，根据实验调研获得的数据，分别构建熵权模型和结构方程模型对环境综合治理系统的效应和影响因素进行实证分析，为黄河流域生态环境综合治理提供数理支撑。</t>
  </si>
  <si>
    <t xml:space="preserve">正文主要由五部分内容构成：
1.深入挖掘中国共产党执政话语体系创新的理论基础。
2.中国共产党执政话语体系建设的历史脉络及经验总结。①新民主主义时期的革命话语。②社会主义革命和建设时期的建设话语。③改革开放和社会主义现代化建设时期的改革话语。④中国特色社会主义新时代的强国话语。
3.深入分析新时代中国共产党执政话语体系创新的重要性及其面临的严峻挑战。①中国共产党执政话语体系创新的重要性。②着重分析新时代中国共产党执政话语体系的主体意识、执政理论发展、中国共产党意识形态、执政话语权所面临的现实挑战。
4.厘清新时代中国共产党执政话语体系创新的结构和运行。①主体意识是话语体系构建的起点。②理论创新是话语体系构建的基础。③意识形态是话语体系的核心内容。④话语权是话语体系构建的标志。
5.系统总结中国共产党执政话语体系创新的基本原则、要求和路径。
</t>
  </si>
  <si>
    <t>国内外学者对耕地“非粮化”问题进行了大量的研究，研究视野不断拓宽，综合性加强。从已有研究来看，学术界对我国耕地“非粮化”现状、成因及治理必要性已达成共识，但关于耕地“非粮化”生成机理及系统性治理的研究仍然存在碎片化问题，深层次的政治、制度、政策等因素逐渐被重视，但是如何解决落地“最后一公里”问题仍然存在诸多短板。事实上，耕地“非粮化”治理是中央政府、地方政府和农业经营主体等多元主体围绕各自偏好进行博弈与行为调整而实现的。当我们试图把现有研究成果按照本研究的逻辑线索联系起来加以审视的时候，发现：目前学术界关于耕地“非粮化”治理困境的认识过于注重分类归纳，少有基于粮食安全和经济理性双约束层面剖析耕地“非粮化”治理困境，从多维视角全面阐释耕地“非粮化”治理政策执行梗阻的系统研究还较为欠缺，破解“非粮化”治理困境的机制也无法突破“问题－对策”的传统逻辑思路，政策措施的针对性和有效性不足。这些都为本项目的深入研究留下了很大的拓展空间。</t>
  </si>
  <si>
    <t xml:space="preserve">本课题以实现国际陆港的可持续运营与竞争力提升为导向，研究
国际陆港物流链运作模式及与制造企业三链融合的内涵逻辑，国际陆港物流链价值共创机理与物流价值共创系统构建以及国际陆港竞争力提升的路径。
</t>
  </si>
  <si>
    <t>教育的最终目标是培养离开了学校和老师仍然能够持续学习和发展的终身学习者。为实现这一目标，在学校教育阶段，教师应该鼓励学生摆脱对老师的依赖，积极参与教学和评估过程，培养自我监测、自我调整以及自我改进的自主学习能力。因此，传统教学活动中，老师作为反馈的唯一来源，而学生作为反馈信息被动接受者的做法受到了广泛的批评。现在，越来越多的学者主张学生应当积极参与反馈过程，主动提供、理解、和吸收来自其他来源的反馈信息。除教师外，同学或者同伴也是一个重要的反馈来源。不同于教师反馈，同伴互评和自评强调学生在教学和评估过程中的主动甚至是核心地位，能有效提高学生的能动性和课堂参与度，从而有助于培养学生的自主学习和终身学习能力。鉴于学生反馈素养的重要性和必要性，本课题关注如何培养学生的反馈素养，以期帮助学生认识到其在反馈过程中的角色，帮助学生习得必要的反馈知识和技能，解决学生在接收反馈和根据反馈采取行动过程中情感障碍，追踪学生评估素养的发展轨迹。</t>
  </si>
  <si>
    <t>吴晓明</t>
  </si>
  <si>
    <t xml:space="preserve">2014 年之后，我国公共卫生、健康促进等机构逐步在社交平台上开展健康传播活动，健康信息在移动数字媒体上的传播越来越受青睐(常松&amp;王慧，2021)。微博作为国内代表性的社交媒体，日均活跃用户超过两亿，以文字、图片和视频的多媒体形式实现内容的即时、互动传播。2019年末新冠肺炎在全球范围内爆发，此次疫情发生至今两年多的时间里，针对“新冠病毒疫 苗”的新闻报道、科学发布以及公众讨论层出不穷。 
在总结前人相关研究成果的基础上，本研究立足《“健康中国”2030 规划纲要》，以“健康新闻”和 “公共卫生”为考察对象，运用比较视野，从微博平台入手，依次考察以《人民日报》为代表的党报、以《健康时报》为代表的医药卫生健康类媒体和以《澎湃新闻》为代表的全媒体新闻资讯平台针对“新冠病毒疫苗”的叙事模式，以及考察以“健康中国”、“疾控科普”和“丁香医生” 为代表的公共卫生信息发布机构和服务平台针对“新冠病毒疫苗”的叙事模式，由此得出基于健康中国语境的健康新闻和公共卫生的叙事模式，同时形成以跨学科合作和互补为前提的健康叙事策略，实现《纲要》所提出的“健康优先”和“以人民为中心”的健康中国发展思路。 </t>
  </si>
  <si>
    <t>王颖</t>
  </si>
  <si>
    <t>由于生鲜产品的易腐性和高能耗等特点，对生鲜品供应链中生产与配送等环节进行集成优化可有效提升供应链效率，降低食品损耗和污染物排放。由于可循环包装在减少资源消耗和一次性包装浪费，以及产品保护等方面的优势，被广泛地应用于食品供应链中。本项目研究应用多类型可循环包装生鲜产品供应链集成优化问题。首先，为该问题建立多情景下单目标和多目标混合整数规划模型，并分析模型结构特征和最优解特性；在此基础上，综合运用数学规划法，分支切割法和多目标优化算法等最优化理论和技术，为中小规模问题开发包含预处理技术和有效不等式的精确求解方法，为大规模问题设计核搜索启发式算法；最后以相关食品企业为对象，对所提出的模型和算法进行系统验证、评价与应用。本项目研究将为食品企业实现一次性包装向可循环包装转型，集成优化供应链决策提供解决思路，对企业发展绿色物流和循环经济具有指导意义。</t>
  </si>
  <si>
    <t>张熠沛</t>
  </si>
  <si>
    <t>本项目基于工作搜寻匹配等相关理论，深入剖析数字经济背景下劳动力职业流动的动态决策机制，并围绕数字经济对劳动力职业流动的影响效应及其内在机制展开实证检验，从而为数字经济背景下政府如何助力劳动力市场高质量发展提供决策参考。</t>
  </si>
  <si>
    <t>乔小乐</t>
  </si>
  <si>
    <t>本项目重点关注数字经济影响绿色技术创新的理论机理、因果效应以及数字经济促进绿色技术创新的政策协同机制。本项目分析数字产业化和产业数字化如何通过研发供给、市场需求以及供需匹配三个路径作用于绿色技术创新，结合宏观经济数据和CRITIC客观赋权法测算宏观数字经济水平，估计数字经济对绿色技术创新的影响效应。在政策协同方面，本项目应用多主体关系分析、情景模拟仿真、演化博弈理论构建政府、企业和公众的三方演化博弈模型，寻找最适宜的环境政策、数字政策协同组合。</t>
  </si>
  <si>
    <t>郑明波</t>
  </si>
  <si>
    <t>该项目旨在进行农地经营权抵押试点、金融创新与乡村振兴相关研究，研究研究结果对于相关领域具有一定的借鉴意义。</t>
  </si>
  <si>
    <t>权飞过</t>
  </si>
  <si>
    <t>本课题遵循马克思主义政治经济学基本原理，从不同经济主体的基本诉求视角切入展开环境规制对中国经济增长影响的研究。沿着“相关文献归纳——现状初步观察——构建分析框架——理论分析——实证检验——提出政策建议”的思路展开研究。</t>
  </si>
  <si>
    <t>田雪航</t>
  </si>
  <si>
    <t>本课题在国家政策与现实需要下，研究我国西北少数民族地区乡村纠纷的解决机制，探讨人民法庭司法作为国家司法权于乡村社会之“在场”象征，其在乡村纠纷处理中的功能、定位及其同非诉讼纠纷解决方式之关系的厘定，不仅是推动我国民族法治建设、创新民族地区乡村治理体系十分关键的着力点，也可以为铸牢中华民族共同体意识、完善中国特色社会主义制度国家治理体系与治理能力现代化提供重要镜鉴。</t>
  </si>
  <si>
    <t>张蓉</t>
  </si>
  <si>
    <t>本课题以水环境工程为切入视角，以环境正义为理论根基，以“自然中的人们”的权利和利益为对象，通过环境正义的研究框架探究水环境工程中环境正义的维度建构与实现路径。跨流域调水作为人类应对水资源短缺问题的一项政策干预活动，以工程技术为载体，通过人工引水实现了水资源的空间再分配。然而，人类对水资源的政策干预活动直接影响了水资源的自然分配，促使水环境工程在解决水资源自然属性上分配不均问题的同时，也引发了新的分配不均，即人类群体内部之间围绕水资源再分配过程中收益、风险以及环境保护责任的分配不均，这也正是环境正义聚焦的关键研究内容。在此背景下，加深对跨流域调水的理解与认识，为未来跨流域调水的规划建设提供有益参考，弥补或矫正既有跨流域调水实践过程中出现的局部缺陷并减少工程规划建设过程中非正义现象的发生，积极维护跨流域调水利国利民的社会整体环境福祉。</t>
  </si>
  <si>
    <t>王泽琳</t>
  </si>
  <si>
    <t>本课题以两宋商品经济的大发展为背景，以江南地区的农村市场为例展开研究，通过对商品经济视域下两宋江南地区农村市场对乡村社会中新型城乡关系的构建、社会价值观念的引导、内生动力的培育以及原有乡治体系的调适来论述农村市场对乡村社会原有秩序的影响。</t>
  </si>
  <si>
    <t>余猛</t>
  </si>
  <si>
    <t>本课题借用理论研究的方法（博弈论）对政府补贴与企业创新活动之间的关系进行系统、全面、深入的分析。把政府不同的补贴方式和研发竞争环境结合起来，分析政府补贴与企业创新活动之间的关系、政府的补贴决策、均衡时企业的研发投入决策、定价决策以及政府的最优补贴额度等问题。</t>
  </si>
  <si>
    <t>王经略</t>
  </si>
  <si>
    <t>安全治理是阿拉伯国家联盟的重要议题，也最受关注。自1945年成立以来，阿拉伯国家联盟在维护阿拉伯国家利益和解决地区争端中发挥重要作用。但近30年来，唱衰阿盟的论调有增无减，阿盟“失败论”甚嚣尘上。西方学者认为阿盟的出路在于改革决策机制，推动阿拉伯国家实现民主化，采纳西方提出的人权价值观。事实上，这犯了“以偏概全”的错误，带有明显的西方中心论色彩。通过对阿盟在不同时段对不同类型冲突的安全治理进行个案分析，可以看到，阿盟的安全治理在不同时期具有不同表现，其治理绩效受到阿拉伯国家关系以及地区、国际局势的影响，以阿盟在某一个案中的不利表现而断定阿盟“失败”，否定阿盟的历史作用是不恰当和不客观的。应该看到，阿盟的安全治理有其鲜明的特征，即重视共识和协商，注重通过多次反复交涉来调解冲突。这是符合阿拉伯社会和伊斯兰文化传统的，具有鲜明的阿拉伯本土特征。阿盟的出路不在于效仿欧盟建立阿拉伯议会等形式上的机构或照搬根源于西方历史文化传统的安全治理手段，而在于充分发挥其安全治理的传统优势，并根据地区和国际局势的变化做出一定调整。</t>
  </si>
  <si>
    <t>陈丽蓉</t>
  </si>
  <si>
    <t>（1）本成果依据激励理论、社会资本理论、官僚制理论，从村域认同、村域信任、村域网络三个维度界定村域社会资本，从代理动机、代理态度、代理投入、代理偏度、代理绩效五个方面测度村干部代理，构建了村域社会资本影响村干部代理的分析框架，进而形成村域社会资本激励村干部代理的研究假说；（2）使用陕西、山东、河北3省135个村调查数据，采用多种计量模型，实证研究村域社会资本对村干部代理动机、代理态度、代理投入、代理偏度、代理绩效的全过程激励效应；（3）利用委托代理理论剖析村干部最优代理机制，并进一步分析村域社会资本对最优代理机制的影响；（4）基于以上研究结论，提出切实可行的政策建议与研究展望。</t>
  </si>
  <si>
    <t>亓红帅</t>
  </si>
  <si>
    <t>新时代大学生是否具备高度的社会责任感深切关系到国家和民族的前途命运，也关乎其自身的成长成才和全面发展。毋庸讳言，缺乏社会责任感或社会责任感不强是新时代大学生精神状态中一个突出的消极因素，它对社会主义现代化建设事业以及大学生自身的发展都造成了巨大损害。培育新时代大学生的社会责任感已经成为必须引起全社会关注的时代课题。基于此，申请人以“新时代大学生社会责任感培育理论与实践”为选题，尝试为培育取得实效提供理论指导和实践参考。</t>
  </si>
  <si>
    <t>本课题基于心理学、社会学、民族学等学科基础，依托文化认同的理论视角，遵循“理论研究—现实研究—系统分析—对策建议”的研究逻辑，以大学生为研究对象，围绕铸牢大学生中华民族共同体意识的问题，综合运用定性与定量相结合的研究方法，从中华民族共同体意识的内涵本质、形成过程、内在动力、目标指向四个方面分析其形成机理，探索大学生中华民族共同体意识建构路径。</t>
  </si>
  <si>
    <t>郑文捷</t>
  </si>
  <si>
    <t>高校毕业生作为我国社会主义现代化建设的主力军和生力军，大学生的就业价值观影响着中华民族伟大复兴的进程。现阶段，多元化的社会思潮对00后大学生的理想信念、就业选择等产生了强烈冲击，部分大学生在价值理性与工具理性的碰撞中焦虑横行。本研究聚焦高校“场域”，界定就业价值引领“在场”内涵，选取20位高校就业指导教师进行半结构化访谈，运用Nvivo12开展质性分析研究，对新时代大学生就业价值观引导教育面临的现实挑战与时代诉求进行深入剖析，构建就业价值引领“在场”模型。结合“三全育人”大背景，提出了全员就业育人、全过程就业育人、全方位就业育人三维路径下价值引领出场的场位、时机和方式，以期实现大学生就业价值引领“在场”的现实存在，促进个人价值实现、学校培养目标、国家战略需求的有机统一。</t>
  </si>
  <si>
    <t>赵磊</t>
  </si>
  <si>
    <t>本研究将黄河流域9省区以及上、中、下游三个分区地级市纳入考察范围，基于资源与环境约束下的强可持续发展理念考察黄河流域高质量发展问题。具体来讲：①基于强可持续发展理念重构黄河流域高质量发展水平测评框架，科学测度流域高质量发展水平，为后续黄河流域高质量发展空间分异分析及驱动因素的识别奠定基础；②基于黄河流域高质量发展现状，综合运用系列实证研究方法考察流域高质量发展的空间分异状况及驱动因素；③结合黄河流域高质量发展空间分异驱动因素的分析结果与地区发展实际，提出推动黄河流域总体高质量发展的政策选择。本研究最终以研究报告形式结项，期间将发表2~3篇高质量核心期刊论文作为阶段性研究成果，研究报告可提供给相关决策部门参考。</t>
  </si>
  <si>
    <t>本课题以新疆生产建设兵团及其维稳戍边职能为对象，运用政治学方法，研究兵团维稳戍边职能的演化过程、内涵及其对于新疆稳定和长治久安的战略价值和特殊作用，探讨兵团维稳戍边职能的实现路径，以及相应的制度、政策支持体系，为提升兵团维稳戍边能力提供对策建议。</t>
  </si>
  <si>
    <t>刘箐</t>
  </si>
  <si>
    <t>本课题以以《资本论》中马克思级差地租的文本内容和理论逻辑为对象， 阐释和提炼级差地租的方法论维度、方法论内涵及其理论指导意义;以中国 特色社会主义土地所有制和土地出让金、土地年金、土地分红等土地收入为 对象，运用马克思级差地租的方法论思想，揭示各类土地收入的本质、其与 土地制度之间的关系，及其彰显社会主义制度优势的内在机制;以新型城镇 化和乡村振兴中的土地收入政策为对象，开展政策评价，提出优化建议。以 梳理马克思级差地租的文本内容为起点，以马克思级差地租的方法论为主线， 通过“阐释马克思级差地租的方法论内涵—提出土地级差收入范畴—运用方 法论对中国化土地级差收入现象进行论证”的三步走逻辑，形成科学认识和 处理我国土地级差收入的知识体系。本研究以阐释“马克思级差地租理论” 的文本内涵为基础，通过提炼马克思级差地租的方法论思想及其指导价值， 揭示和回应我国土地出让金引发“土地财政”乱象的理论机制、土地出让金 分配政策中的合理因素与不合理因素、土地出让金“去租改税”的逻辑错误、 土地出让金的转型方向和具体路径等实践问题，以建构符合我国实际的土地 出让金治理方案。</t>
  </si>
  <si>
    <t>本课题的研究对象是国外“两个马克思”论的历史、逻辑与影响。主要包括三部分内容：第一，西方“两个马克思”论的形成背景、演进阶段、理论谱系与主要观点；第二，苏联、东欧与西方学界围绕“两个马克思”论的思想交锋与理论得失；第三，国外“两个马克思”论对我国马克思研究的启示与借鉴。研究框架包括四个部分：国外“两个马克思”论的演进历程，国外马克思思想研究的主要范式，苏联、东欧与西方学界围绕“两个马克思”论的理论交锋，国外“两个马克思”论对我国研究的启示与借。</t>
  </si>
  <si>
    <t>汶红涛</t>
  </si>
  <si>
    <t>结合相关理论，本项目探讨各项党群联动促进西安社会治安优化的实践机制，在有效性、预警性、系统性、长效性四个方面分析内在机理，为我市的长治久安探索可行之策，为中国国家总体安全格局建设贡献“西安经验”。总体上看，本项目立足于法治西安建设中的丰富实践，循着“提出问题—归纳途径—机理分析—提出对策”的线索展开。</t>
  </si>
  <si>
    <t>鲍姆加通不仅是美学学科的建立者，同时也是形而上学的最后传承者。但遗憾的是，其主要著作《形而上学》至今尚无中文版本。所以，本课题的主要任务就是翻译、介绍鲍姆加通的基本哲学思想，以期为国内的西方哲学研究做出微薄贡献。</t>
  </si>
  <si>
    <t>本研究以我国建筑业为研究对象，利用基于扎根理论的定性分析方法，结合德尔菲法及主成分分析法，确定了建筑业绿色全要素生产率影响因素清单。构建数智化转型背景下建筑业高质量发展的不同情况，运用系统动力学进行模拟仿真并对结果进行多元回归分析，得到不同情况下建筑业高质量发展的不同驱动机制的效果。制定建筑业高质量发展实施路径的初步方案，然后由专家库的“政产学研用”专家组进行三轮数据筛选审查和第三方评估，最终确定实施路径。本研究有利于推进建筑业高质量绿色发展和可持续发展进程。</t>
  </si>
  <si>
    <t>项目遵循“现状调研-影响因素-服务评价”的思路，首先通过现状调研归纳出制约医养结合服务落实的难题，识别出关键影响要素；此后，进一步回答“现阶段实施的医养结合模式，其服务供给水平究竟如何”的水平评价问题。</t>
  </si>
  <si>
    <t>本研究是以新时代大学生劳动教育为研究对象，在前期梳理完善劳动教育实现路径的基础上，构建新时代大学生劳动教育评价体系，从社会、高校、家庭和个人等四个参与主体的角度进行现状问题分析，建立符合新时代大学生劳动教育特征的三维高校劳动教育评价体系，引领高校完成规范开展劳动教育的基本要求，同时兼顾高校劳动教育的特色发展。</t>
  </si>
  <si>
    <t>在创新实践中，由科技创新人员构成的团队往往是创新活动的实际执行者和完成人。习近平总书记也指出“坚持创新驱动实质是人才驱动”。领军人才作为科技创新团队中的关键性个体，其个体创新行为对团队整体具有重要影响，往往将直接决定突破式技术创新的成败。基于此，本课题拟通过科技创新领军人才的个体创新合作网络动态演化过程刻画其生涯成长轨迹，以其个体创新合作行为演变为研究对象，以其个体合作网络演变导致的团队整体变化为研究介质，以团队整体的突破式创新绩效为研究落脚点，揭开领军人才对团队突破式创新影响机理的黑箱，实现创新理论由个体到整体层面的交叉融合，为突破式技术创新活动开展以及促进团队通过个体精准管理实现团队整体提升提供重要的理论支撑和技术支持。</t>
  </si>
  <si>
    <t>考虑以双积分政策为主导，辅以研发补贴、税收优惠的新能源汽车产业复合牵引政策体系，针对传统燃油车企的新能源技术研发问题，从静态视角和动态视角分别给出新政策背景下传统车企权衡研发效益与成本的效率评估模型。基于研发效率评估，探讨全生命周期视角下政策的动态调整及市场化机制对传统车企电动化运作管理的影响机制。</t>
  </si>
  <si>
    <t>西南联大社会学系是中国社会学中国化进程中的重要学术团体，基于人物关系、学术传承以及对于他们形成的学术共同体和学派等方面的研究，和对西南联大社会学系调查报告等第一手史料的发掘，通过论证民国时期有关社会学研究中的范式问题，结合学派研究方法，提出中国近代社会学界注重静态人口统计的西南联大社会学系的国情统计学派。利用后续研究和社会效益来论证西南联大社会学调查报告的科学性、史料性，以及研究内容的时代性；讨论国情调查研究方法的科学化，在内容与步骤、统计方法等方面实验的全面调查、条纸法等对社会学、统计学学科发展提供了新的研究范式，推动社会学中国化的发展进程。从西南联大社会学系中的社会学家、社会学团体孜孜追求并形成的中国化理论方法中汲取营养，结合当前中国社会学本土化浪潮，对社会学学科发展史与学术传承的系统论证，完善了新时代中国特色社会主义社会学的历史逻辑和发展目标，对发展中国特色社会主义社会学提出了初步构想，实现构建和发展中国特色社会主义社会学的时代命题。</t>
  </si>
  <si>
    <t>民族要复兴，乡村必振兴。党的十九大明确提出了乡村振兴战略的总目标和具体目标。随着全面小康社会的建成，三农工作的重心历史性地转移到乡村振兴战略上来。邓小平指出：“我们共产党有一条，就是要把工作做好，必须先从思想上解决问题。”思想政治工作是党的优良传统、鲜明特色和突出政治优势，是一切工作的生命线。农村要解决好乡村振兴战略进程中的各种问题，必须首先抓好农村思想政治工作，适应乡村振兴战略的要求。党的十八大以来，以习近平同志为核心的党中央高度重视思想政治工作，思想政治工作有效发挥了统一思想、凝聚共识、鼓舞斗志、团结奋斗的重要作用。但是基层思想政治工作尤其是农村思想政治工作作为“短板”和“弱项”，必须提高基层思想政治工作的质量和水平，以适应党和国家的要求，推进农业农村现代化建设，推进乡村振兴战略的顺利实施。中共中央、国务院印发的《关于新时代加强和改进思想政治工作的意见》指出，要推动新时代思想政治工作守正创新发展。守正创新作为新时代加强和改进思想政治工作的第五大方针原则，是新时代思想政治工作始终保持生机活力的法宝，也是思想政治工作的理论品质、马克思主义的理论品格。</t>
  </si>
  <si>
    <t>徐英</t>
  </si>
  <si>
    <t>本课题以“枢纽-通道-网络”的协同为基石，聚焦多式联运体系综合效率，重点围绕主通道和重要枢纽的协调、合作、共享、融合等互动机制，从理论方面探究多式联运体系高质量发展的路径。既丰富了多式联运理论体系，又是对物流网络、物流业高质量发展、综合交通运输体系等理论的融合。在应用方面，有针对性地进一步加快补齐基础设施短板，力求全面提升“枢纽-通道-网络”体系运行效率和能级。既有助于多式联运构建立体空间新动脉，为“双循环”新格局的“内外兼修”提供强大助推力，也为多式联运成为全力推进陕西高质量发展的助推器，为交通强国建设做出应有的贡献，相关观点与结论的应用将推动陕西省开放型经济高质量发展迈出更大步伐。</t>
  </si>
  <si>
    <t>结合我国高速公路行业发展现状，以PPP项目投资效率困境为切入点，在深入探究PPP项目治理理论的基础上，首先分别构建高速公路PPP项目契约治理机制和关系治理机制，其次重点探讨高速公路PPP项目契约治理与关系治理机制的匹配与耦合，最后提出促进我国高速公路PPP项目规范化发展的政策建议。</t>
  </si>
  <si>
    <t>聂梁林</t>
  </si>
  <si>
    <t>本研究按照提出问题、分析问题、解决问题的思路进行研究。首先提出问题，从问题导向入手，系统分析和梳理了人的现代化面临的现实困境；其次，运用唯物史观，围绕国家治理现代化视域下人的现代化这条主线，结合党的十八大提出的“五位一体”建设社会主义现代化强国，系统探究人的现代化的经济治理向度、政治治理向度、文化治理向度、社会治理向度和生态治理向度；再次，在理论上分析国家治理现代化视域下人的现代性本质内在逻辑和相互关系，对人的全面发展的现代性本质进行整体建构，从而促进人的现代化和人的全面发展。</t>
  </si>
  <si>
    <t>项目提出PPP模式推动乡村振兴区域农业农村基础设施建设的收益机制和效果评估方法，建立兼顾不同收益程度、投资额度的农业公共基础设施建立收益机制，高效助力乡村振兴建设。构建机制全面考虑风险对收益的影响，实现政府、社会资本和农村居民利益的合理保障，以收益调节平衡投资和收益的关系。为农业农村基础设施采用PPP模式开展大规模、高质量建设提供策略方案，助力乡村振兴，服务乡村农业的高质量发展，为农村基础设施发展提供应用对策。</t>
  </si>
  <si>
    <t>对于生态整体意识的研究，既是环境伦理学的核心问题，又是当前生态文明建设研究的一个重要维度。自20世纪以来，人与自然关系的谱系渐已形成一个巨大的断裂带，因此许多哲学家不断围绕“人与自然的可持续性”精心调适生态与发展的关系，试图解决现代发展引发的生态难题。整体而言，从“绿色发展”的提出到兴起，国内研究正处于阐释、规范和梳理的阶段，从已有的相关成果来看，“绿色发展”尚没有形成完整的伦理建构。推动绿色发展是一项宏大的社会系统工程，需要从观念到行动的联动，更需要参与其中的实践主体从意识到实践的全面提升。这就需要从哲学维度探寻绿色发展的多重伦理内涵，尽快构建有利于绿色发展的文化价值导向，从而将绿色发展的理论和实践推向新的高度。</t>
  </si>
  <si>
    <t>森林生态补偿是关于森林生态系统服务受益者向森林生态系统服务提供者付费的机制，是均衡利益相关者之间效益不均衡的制度安排和经济手段，对激励和保障森林生态系统服务的可持续供给具有重要意义。建立秦岭生态保护补偿机制，为秦岭保护提供制度支持，是当前秦岭保护工作中亟需解决的问题。基于此，本课题结合既有生态补偿研究和重点生态功能区保护条例，基于区域横向补偿和区域内微观补偿的双重视角，立足秦岭生态系统服务功能和价值，从补偿对象、补偿标准和补偿方式三个方面探讨建立一套综合的秦岭生态保护补偿机制，以期为秦岭生态补偿机制的出台和落地提供借鉴。</t>
  </si>
  <si>
    <t>“四个自信”是一个从实践探索，到理论升华，再运用于实践，进而更深层次感性升华的过程。“四个自信”不仅是具有历史逻辑的科学理论，同时也是当代中国高校思政教育工作的重要价值旨归。新时代新阶段，如何推动“四个自信”与高校思政课相结合，如何将“四个自信”有效融入高校思政课，如何把“四个自信”确立为高校思政课的价值指导，是当前我国高校思政课建设的重中之重和必然要求。目前来看，“四个自信”融入高校思政课已取得部分经验，但仍存在一些问题，要继续推动“四个自信”与陕西高校思政课课程改革结合、与思政教师教学自信结合、与大学生学习自信结合，整合和转化传统思政课的教、学方式，坚定“四个自信”成为高校思政课教育教学的重要价值目标。</t>
  </si>
  <si>
    <t>党的十八大以来，国家将生态文明建设上升到了中国特色社会主义事业总布局的政治高度，制定了“五位一体” 的发展规划和战略部署。提出“加快建立国家统一的经济核算制度，编制全国和地方资产负债表” 以及“健全国家自然资源资产管理体制”，对我国自然资源管理提出了新要求。为整合自然资源管理监督检查管理权限，国务院成立国家自然资源部，健全国家自然资源资产管理体制，加强国家及政府管理的自然资源价值计量。财政部颁布《政府会计准则——基本准则》，将自然资源资产纳入非流动资产进行核算，标志着我国政府自然资源价值计量从此进入新阶段。通过梳理自然资源和土地资源价值计量研究相关的中外文献资料，目前在自然资源价值计量中没有统一的标准可以遵循，国际上也缺乏通用的可操作标准，在计量对象划分上各有不同，导致信息的可比性较差；计量方法多种多样，方法原理构建不明，不同学者在研究中对同一资源使用不同方法计量，未体现计量方法选择的科学性，致使资源所反映信息的质量无法保证，不能为政府部门提供准确的信息支持。</t>
  </si>
  <si>
    <t>当前我国在推进城市生活垃圾分类精细化治理模式中存在的关键问题，主要表现在公共治理和政策动员方面。本项目将研究对象限定为城市居民生活垃圾分类行为，通过实地调研西安市生活垃圾分类实施效果较好的社区为研究案例，探讨在基层政府组织主导并协同社区和社会对社区居民进行垃圾分类政策动员的过程中，导致社区居民持续地参与到垃圾分类的政策执行中来的因素，通过识别有效促进城市居民参与垃圾分类行为的关键影响因素，以及这些关键因素与居民垃圾分类行为之间的具体影响关系，进而着力构建和完善城市居民垃圾分类行为的驱动机制，为西安市垃圾分类提出切实可行的完善建议。</t>
  </si>
  <si>
    <t>如何从“同质竞争”转向“优势互补”，从“单兵突击”变为“联合作战”，扫除自贸试验区发展过程中的“蜂窝煤”、“碎片化”及“孤岛化”等现象，“双循环”为自贸试验区协同开放指明了方向，提供了动力。创新自贸试验区协同开放机制，探索自贸试验区协同开放路径是推进自贸试验区进入协同开放新阶段的关键所在。课题基于协同演化理论，剖析“双循环”与自贸试验区之间的相互关系，通过构建自贸试验区协同开放系统框架和测度协同开放水平，探究制约自贸试验区协同开放的瓶颈及其成因，进而针对性地创建自贸试验区协同开放的推进机制及实现路径。助推自贸试验区从双循环的“零散链接点”跃升至国内大循环与国际循环的“联动驱动轮”，在更大范围、更宽领域、更深层次开拓国内国际双向市场，构建稳定的自贸试验区集群协同开放生态系统，推动形成良性互动的国内大循环与国际循环相互促进新格局。</t>
  </si>
  <si>
    <t>本项目以红色研学为视角，开展大学生中华民族共同体意识培育研究。研学指的是研究性的学习，是一种探究式的学习，红色研学是充分发挥红色资源的教育作用，将其引入大学生中华民族共同体意识培育工作中，在增强大学生培育的内生动力、心理和情感认同和将理想信念转化为自觉行动等方面具有重要的价值意蕴，故开展研学视域下的相关研究是大学生中华民族共同体意识培育工作的题中应有之义。通过文献梳理发现：当前，学者在该领域的相关研究较少，亟需加以重视并改进，以填补相关研究空白，更好地推进大学生中华民族共同体意识培育工作，为党和国家事业培养理想信念坚定的后备人才。
本项目通过问卷调研法、深度访谈法、专家咨询法等多种研究方法展开研究，深入了解当前大学生中华民族共同体意识培育现状，以红色研学为视角，探索大学生中华民族共同体意识培育的创新路径。</t>
  </si>
  <si>
    <t>巩昌盛</t>
  </si>
  <si>
    <t>本项目研究基于城市历史景观角度，以西安府城、渭南古城、榆林延绥镇等古城及防御体系遗存完整的典型府城、县城、边城为对象，在时间维度上对古城建设情况与空间规划特征的历史层积进行挖掘，在空间维度上从整体角度识别古城防御体系与空间关联性要素，分析归纳陕西古城营建模式的总体特征，构建明清陕西区域整体化的古城多元安全防御体系并划分层级研究，以动态的历史层积性、文化关联性、传承与发展等视角，进而探究兼具浓厚地域特色与防御性能的古城价值特征与保护策略。具体内容涉及以下四方面：通过时间维度“历史层积”识别方法，揭示古城防御空间分布规律；在空间维度“整体关联”层面，识别防御体系文化载体特征；建立古城多元安全防御体系，归纳古城营建模式的总体特征；从平衡保护与发展的视角，提出相应的研究结论与实现路径。</t>
  </si>
  <si>
    <t>该项目旨在进行地质文化育人质量提升的逻辑与实践研究，研究结果对于相关领域具有一定的借鉴意义。</t>
  </si>
  <si>
    <t>本课题通过对西安10座历史遗产公园的调研和现状分析及其遗产价值分析，发现西安城市历史公园景观变迁中存在的问题，并总结出遗产保护及景观更新思路。</t>
  </si>
  <si>
    <t>常海霞</t>
  </si>
  <si>
    <t>系统梳理文化产业领域的前沿技术，重点对5G、人工智能、云计算、大数据、区块链等新技术对文旅产业在数字化采集、存储、创作、生产、传播、消费链条等方面带来的新变化进行研究。通过对我国文旅产业结构、发展基础和挑战等条件的分析，从资源整合路径、品牌化路径和市场化路径等方面提出推动文旅产业数字化转型的创新发展路径。从平台建设方面研究资源整合路径，立足供给侧结构性改革视角，就平台技术架构、资源整合、商业模式设计等方面研究数字文旅产业的平台化路径。从产业绩效方面研究品牌化路径，从数字产品品牌、数字企业品牌和数字城市品牌三个维度，研究提升我国数字文旅产业品牌影响力的路径。从社会参与机制方面研究市场化路径，重点探索PPP模式在文化旅游资源数字平台建设和数字化运营管理方面的积极作用。从文化科技协同、供给侧与需求侧协同、产学研协同等方面提出文旅产业数字化战略的协同创新机制；最后从顶层设计、环境优化、要素保障、治理能力等方面提出数字文旅产业高质量发展的政策建议。</t>
  </si>
  <si>
    <t>崔艳天</t>
  </si>
  <si>
    <t>项目在省社科基金法学专项的研究基础，进一步探讨新时期各级政法委在执法司法制约监督体系中的职能定位和角色扮演，项目首先重点调查收集近年来执法司法领域的违法犯罪案件，分析执法司法制约制度的作用发挥效果，探索制约监督的不力原因和对策，在此基础上，收集整理国内外的典型经验和做法，以习近平法治思想为指导，提出新时期陕西省执法司法监督制约的新思路新对策，重点从党委政法委的角度探讨执法司法监督的新思路和创新型制度设计。</t>
  </si>
  <si>
    <t>马赛</t>
  </si>
  <si>
    <t>本课题从文脉角度提取陕南汉江流域内地域文化要素,针对陕南汉江流域中山地、河谷和盆地三种不同地貌地区的传统村落进行分类，从地域适宜性层面进行陕南汉江流域内传统村落治水空间策略与文化要素间的关联性研究，探求其共生机理的影响因素,建立陕南汉江流域传统村落生态治水空间策略与地域文化的共生耦合立体模型，并通过实例验证探讨发展路径。研究内容包括 :（1）构建陕南汉江流域村落生态治水空间策略与地域文化要素关联机理的研究视角。划分陕南汉江流域内传统村落典型空间类型。提取地域文化要素并建立空间与文化对应的显隐性关系。（2）分析地域村落生态治水空间策略与地域文化要素的关联性表现。（3）探讨陕南汉江流域村落生态治水空间策略与地域文化要素的耦合模型及其共生发展路径。 分析地域文化要素対生态治水空同策略的影的,探索村落生态治水空间策略与地域文化之间关联机制的内在影响因素。从生态和社会适应的角度考量付诸于空间上文化的同时探讨文化制约的空间发展方向，进而建立生态治水空间策略与地域文化要素的共生耦合立体模型，通过实例验证其合理性，并探讨相关发展路径。</t>
  </si>
  <si>
    <t>本课题旨在以研究大学生网络素养教育的影响因素为切入点，采用扎根理论质性研究的方法，通过进行半结构化访谈的方式得到文本数据，再对访谈文本数据进行三级编码，提炼出影响因素，并构建初步理论模型。为克服访谈方法受访谈者和受访者主观因素影响大的问题，采用问卷调查进行实证研究，验证初步理论模型，并对模型进行修正，得到最终的影响因素理论模型。进而，针对模型中提到的主要因素提出优化策略。</t>
  </si>
  <si>
    <t>袁宁波</t>
  </si>
  <si>
    <t>本研究基于国家民政部门加强对基层未成年人救助保护机构建设的政策背景，从陕西省乡村社区儿童之家的基础条件与现状问题出发，开展规划、建设方面的综合研究。一是力图发现陕西省不同地区乡村社区儿童之家存在的现实问题，根据陕西省民政厅提供的资料，在陕北、关中、陕南地区选取典型案例开展调研与建设及实施调查，包括针对上级管理部门和儿童之家管理者及教育者的的访谈与问卷、数据调查；针对留守儿童的访谈与问卷调查；针对既有儿童之家从选址、建筑、环境、装修、标识等方面的实地调查，形成调查报告；二是针对陕西省乡村社区儿童之家目前在选址、设计、运营、管理当中存在的问题，运用先进的设计理论、人文理念与多学科交叉的研究方法开展研究，发现其真实问题所在，为进一步的改造、设计、施工、运维提供理论基础；三是通过与陕西省民政厅的合作，在实地调查与设计研究的基础上，在陕西省内的陕北、关中、陕南地区不同地区选取典型案例开展标准化研究。主要包括：选址与规划、建筑标准与有关设施、环境设计标准、室内装修标准、标识设计标准等方面，最终形成标准化建设手册。将研究成果落地，为陕西省困境儿童关爱保护工作建言献策。</t>
  </si>
  <si>
    <t>本课题拟通过对习近平总书记铸牢中华民族共同体意识的理念内涵研究，通过探讨新时代铸牢中华民族共同体意识的条件、习近平总书记铸牢中华民族共同体意识的时代内涵及价值，最后提出铸牢中华民族共同体意识培育体系，运用基于格栅获取的模糊Borda数分析法，综合分析影响高校大学生铸牢中华民族共同体意识培育效果的核心要素，构建高校少数民族预科生中华民族共同体意识培育效果指标体系。本次研究的目标是在对比研究已有的高校铸牢中华民族共同体意识工作模式基础上，提出新时代高校铸牢中华民族共同体意识的“四梁八柱”模式，探索高校大学生铸牢中华民族共同体意识培育体系和效果评价，为培养社会主义合格建设者和可靠接班人、促进民族团结、维护国家安全稳定服务。研究方法主要采用运用文献分析法，总结铸牢中华民族共同体意识的科学内涵和培育的相关理论和典型案例；采用探索性多案例研究方法,通过扎根理论的数据处理程序探索铸牢中华民族共同体意识培育模式；通过基于格栅获取的模糊Borda数分析法、主成分投影法对铸牢中华民族共同体意识培育效果进行实证分析。</t>
  </si>
  <si>
    <t>段少帅</t>
  </si>
  <si>
    <t>2020年一场突如其来的疫情，将公众对“健康”的需求提升到了前所未有的高度，后疫情时期打造适宜人居以及能应对公共卫生事件的韧性城市极具意义。在气候变化的大背景下，针对气候变化的评估及预测可以有效地应对城市环境问题。商业步行街区是城市经济发展的重要方向之一，以往的商业街区规划仅仅考虑使用功能以及交通流线，对于室外微气候与人体舒适度考虑较少。在后疫情时期健康城市的打造中，设计能应对公共卫生事件的以及可评估人流量的文旅街区可以有效提高城市居住品质。</t>
  </si>
  <si>
    <t>本项目通过梳理归纳公共文化服务绩效评估的国内外相关文献及发展现状，结合整体性治理理论，从治理环境、治理工具、治理主体、治理客体和治理效能五方面构建系统科学的我国省级公共文化服务绩效评价分析框架和指标体系。基于分析框架、指标体系和国家统计数据，运用熵值法计算31个省份公共文化服务绩效评价指数，并从横向和纵向维度对比分析各省公共文化服务绩效综合发展水平。根据实证分析结果，为十四五公共文化服务绩效提升、高质量发展以及文化建设提供切实可行的政策建议。</t>
  </si>
  <si>
    <t>本课题拟以延安电影的历史、代表作和实践活动以及延安传统为基础，构建一个较为完整的延安时期影像实践的理论体系；并从文化学的角度，探讨延安电影团的红色影像实践呈现出的延安文艺传统和红色文化精神，进而转换红色文化传承方式、拓宽红色文化的影响力、促进红色文化的创造性发展，提升红色文化的理论研究水平。</t>
  </si>
  <si>
    <t>通过对发展型资助育人规律和质量提升影响因素的研究，可以重新构筑高校资助育人模式，提出提升新时代高校资助育人质量的多维路径，指导高校指导高校资助育人实践；同时，构建发展型资助体系作为深化高校资助育人体系的探索和延伸，为新时代资助工作的有效开展提供了有力理论支撑和实践基础。最终， 对于提高资助育人实效，促进教育公平和社会公正、实现乡村振兴和教育现代化、 全面建成小康社会具有高度现实意义和实践价值。</t>
  </si>
  <si>
    <t>申一彤</t>
  </si>
  <si>
    <t>促进农业农村高质量发展是“十四五”时期“三农”发展的主基调，应以深入贯彻落实新发展理念为主题，以深化供给侧结构性改革和创造有效需求相结合为主线，深入推进结构调整，优化产业布局，突出农业绿色化、优质化、特色化、品牌化，提升我国农业综合效益和竞争力。在全球能源危机和雾霾治理的大背景下，在经济增长约束下，探究农业资源、经济和环境协调发展的协调性，总结并推广清洁能源和其他低碳农业技术措施，为“十四五”时期陕西省农业发展方式和产业结构的调整调整提供科学依据和政策规制。</t>
  </si>
  <si>
    <t xml:space="preserve">交通基础设施网络规模总体已从短缺状态过渡到基本匹配的状态，但是在空间结构优化、产业联动融合，以及全生命周期的可持续发展等方面还存在许多短板。突出表现在设施管理在规划、设计、建设、运营及维护等环节缺乏统筹衔接和资金的合理运用，基建投融资积累大量隐性债务等。这些短板和问题，需要通过交通基础设施的高质量发展来解决。
国有投融资公司往往通过特许经营及规定投资收益率等方式为民间资本提供担保。但这种担保风险没有上限，造成的担保风险敞口加重了政府潜在的风险。因此，正确评估交通基础设施投融资项目投融资风险，通过风险规制的机制设计合理规避投融资风险和担保风险，对有效缓解交通基础设施建设资金压力，推进交通基础设施投融资可持续发展具有重要意义。
</t>
  </si>
  <si>
    <t>白文琦</t>
  </si>
  <si>
    <t>鉴于当前研究主要集中于对习近平新时代中国特色社会主义思想内容和意义的阐释，而对大学生群体学习习近平新时代中国特色社会主义思想的研究较少，大学生学习习近平新时代中国特色社会主义思想固然重要，但尚未找到切实可行的教育方法和路径，大学生通过互联网学习将产生的大量数据，但目前在思想政治教育领域，对上述数据的分析不足，在一定程度上限制了教育措施的精准性。基于这些数据分析大学生的学习行为，并分析其中存在的问题，为提升大学生理论学习策略和手段提供支撑，因此，本课题通过对“青年大学习”这一互联网平台数据的分析，在一定程度上能够促进本领域研究的精准化。</t>
  </si>
  <si>
    <t>以新文科建设为契机，通过创业教育提高文科学生“学以致用”的能力，引导学生树立“创业是更好的就业”观念，面临就业选择时想创业。根据文科学生的特点，特别是男女生比例特点，以专业知识为基础建立不同的课程模块，学生可以根据兴趣选择不同模块学习；建立专兼职结合的校/企双导师制，使学生通过系统的课程学习了解创业而会创业。搭建功能全面的创业实践平台，从虚拟和实践两方面进行创业演练，打通创业理论学习和实践之间的通道，让学生在实训中提升能力而能创业。建立完善的创业保障机制，从时间、空间、资金和人力方面为学生创业提供支持和政策保障，帮助创业项目落地，使学生有创业想法时而敢创业。在具体的实践基础上，通过研究建立较为完善的创新创业教育理论指导和实践模式。</t>
  </si>
  <si>
    <t>张璐</t>
  </si>
  <si>
    <t>光催化氧化技术在解决环境污染和能源匮乏问题具有巨大的潜力。然而，目前半导体光催化降解技术在环境和能源领域的应用仍旧处于开拓阶段，还无法实现实用化和工业化。加载天然高岭石可以提高半导体光催化效率，它不仅可以保持催化剂的光催化活性，而且可以促进污染物在复合光催化剂表面的快速吸附。因此，开发高反应活性、宽光谱响应、高反应速率、高循环利用率的新型高岭石基光催化剂材料具有巨大的实际应用潜力。本课题旨在合成一系列高活性、稳定、环境友好、可见光响应的新型高岭石基光催化剂，实现在清洁能源，污染物降解和细菌消毒领域的光催化应用。以高岭石为负载材料，通过引入合适的半导体光催化剂与其进行复合改性，以形成高效、稳定的高岭石基异质结光催化剂。重点研究复合材料光催化过程中电子的传输机制、路径及界面传递行为；研究光催化降解染料的热力学、动力学过程及相关的理论问题。阐明研究高岭石光催化剂的活性和稳定性增强机制，建立其光催化降解模型；并为进一步从事相关领域的理论研究和工业化应用提供理论依据；基于半导体材料表征的原位观察和基于计算机模拟的基础研究来促进高岭石光催化剂领域的进一步发展，从而使其在实际应用中发挥更大的作用。</t>
  </si>
  <si>
    <t>曹洲</t>
  </si>
  <si>
    <t>本研究依托国家自然科学基金重大项目（静态液化型黄土滑坡启滑机制与判据），依托长安大学西部矿产资源与地质工程教育部重点实验室，依托彭建兵院士、庄建琦教授团队40多年来黄土高原滑坡相关研究基础。本研究以黄土高原甘肃省永靖县黑方台滑坡为研究对象，综合利用野外地质调查、现场监测、无人机测绘、室内试验、数值模拟、理论分析以及大数据等多重手段，针对黄土高原地区复杂的地质环境和黄土与水相互作用下特殊的响应机制，开展黄土高原滑坡结构特征、黄土斜坡水分入渗与运移规律、黄土滑坡静态液化机制与失稳机理、静态液化型黄土滑坡演化模式、静态液化型黄土滑坡启滑判据五个方面的深入研究，拟解决两个关键问题，包括（1）静态液化型黄土滑坡液化机制与演化特征：针对黄土水敏性、湿陷性等特殊物理力学性质，查明静态液化机制诱发原因，构建基于静态液化全过程的滑坡演化阶段指标与图谱；（2）静态液化型黄土滑坡启滑判据：针对黄土与水特殊作用机制下，力学破坏过程复杂、破坏过程难以获取的特点，构建基于大数据和物理力学过程的静态液化型黄土滑坡启滑判据体系。最终为黄土高原农业耕作区的人类经济活动与地质环境安全之间提供安全保障。</t>
  </si>
  <si>
    <t>孔嘉旭</t>
  </si>
  <si>
    <t>本项目以寒区工程建设中的冻岩灾害为背景，将具有典型季节性地区的陕北铜川砂岩作为研究对象，对经历不同的冻融循环次数后的砂岩通过物理试验、核磁共振试验，得到其物理性指的变化规律及细观结构检测，基于此提出冻融损伤初始模型；并通过静力学试验及冲击试验，研究其在复杂应力状态下的强度、变形、破坏模式等力学性能的率相关规律。基于宏细观试验，构建水-热-力三场耦合的损伤演化模型及复杂加载状态下考虑冻融损伤弱化的动态本构模型，并将模型植入有限元数值模拟软件中，将得出模拟结果与实验结果对比，分析不同因素造成的力学性能变化规律、裂纹扩展规律、试件的应力重分布及冻融破裂过程等，从而揭示岩石冻融循环弱化和应变率强化效应的物理机理。本项目的研究为寒冷地区岩体结构的冻融灾害机理分析与防护、防爆抗震设计及爆破施工控制等关键技术提供必要的理论依据和分析方法。</t>
  </si>
  <si>
    <t>孟凡东</t>
  </si>
  <si>
    <t>作为自然界中含量最丰富的芳烃聚合物，木质素能够可持续地供应各种芳烃作为绿色燃料和化学品。然而，大部分木质素被用来燃烧发电或简单地作为废物丢弃。如今几乎所有的苯酚都是由异丙苯氧化产生的，异丙苯来源于苯。同时，用于胶合板、建筑、汽车、制药和家电行业的苯酚也在逐年增加。因此，将木质素转化为苯酚具有减少温室气体排放、造福农村经济和促进能源安全的潜力。木质纤维素的还原催化分馏是一种木质素优先的生物精炼概念，结合了碳水化合物聚合物和木质素聚合物的增值，是迄今为止最流行和最有效的技术之一。尽管在实验室规模上优化这项技术已经做出了重大努力，但更大规模的实施仍处于起步阶段。时至今日，我们面临着关于使用哪种氧化还原催化剂、工艺安全性以及最佳操作条件的基础和技术研究问题。因此，本项目旨在解决木质纤维素转化为苯酚的进一步应用中的关键问题。通过第一性原理计算和实验，了解氧化还原催化剂的固有特性，从贵金属、非贵金属中筛选出具有高活性、选择性和稳定性的催化剂金属和双金属催化剂；评估 RCF、加氢处理和脱烷基化过程的热风险并确定安全操作条件；通过实验和 DFT 计算建立三个过程反应动力学模型，进一步强化过程。</t>
  </si>
  <si>
    <t>徐帅</t>
  </si>
  <si>
    <t>准确、高通量的提取作物表型信息是育种的关键，利用激光雷达进行精确表型参数提取的前提是茎叶分离。然而由于点云数据的离散、不规则、无拓扑等特性以及海量数据处理的难度，玉米点云分割与识别仍颇具挑战，导致难以进行茎叶分离和提取表型参数。针对以上问题，本项目拟从三点展开研究：（1）基于多平台激光雷达的田间玉米高通量茎叶分离模型；根据茎秆和叶片结构特征的不同，分别提取各平台激光雷达所获取的玉米茎秆和叶片的局部多维特征值和角度信息，实现玉米高精度的茎叶分离。（2）基于茎叶分离模型的田间玉米叶片角度分布和叶面积密度分布提取研究；基于玉米茎叶分离的结果，采用聚类、平面拟合求法向量等方法分别提取大田玉米的叶夹角和叶倾角分布，然后基于提取出的叶夹角和叶倾角分布，结合比尔朗伯定律，通过设置合理的水平层厚度，得到玉米的叶面积密度分布曲线。（3）基于田间玉米三维结构统计模型的光效定量评估模型的构建；基于提取的表型结构参数，建立不同场景玉米的真实三维结构模型，评估不同品种和不同种植密度玉米的光效能力和光合产量潜力。以上研究对加速育种进程以及育种专家基于表型信息进行基因关联分析具有重要意义。</t>
  </si>
  <si>
    <t xml:space="preserve">
本项目针对当前在城市环境中，自动驾驶汽车在换道行为决策中所面临的一系列问题，主要包括：标准决策模型的选取与优化，周边驾驶车辆行为预测，换道决策过程中的轨迹规划，以及面向行为决策的多目标场景评价方法等，以L3 级的自动驾驶汽车为研究对象，选取车辆自主性换道行为决策优化模型为主要的研究内容。充分利用自动驾驶汽车的环境感知功能优势，以提高交通流运行稳定性和安全性为目标，建立自动驾驶汽车的自主性换道决策优化模型，为车辆实现合理、安全、舒适的换道行为提供决策支持。同时通过基于硬件在环仿真的自动驾驶加速测试台架，采用多目标评价模型从安全性、实时性、经济性等多方面制定评价函数，结合仿真平台对车辆行为决策算法进行测试与验证。
本项目所研究的内容对于降低交通事故发生率，提高道路通行效率，保证行车安全，推进自动驾驶汽车产业发展，促进社会智能化具有重要的意义。
</t>
  </si>
  <si>
    <t>驾驶人在网联交叉路口前与人机交互界面进行实时交互，获取超视距信息，必然产生与传统环境下不同的认知交互特性和行为响应。因此，探索驾驶人和HMI交互机制和协同理论、揭示驾驶人在网联交叉路口前的响应机理，对于理解和预测驾驶人行为极其重要。本研究主要分以下两方面：网联交叉路口驾驶人-HMI交互机制和驾驶人的响应特性。首先，基于驾驶模拟器设计网联交叉路口场景，开展实验并采集驾驶人与HMI的交互过程和车辆运动特性；然后，提取驾驶人观察行为和车辆运动学特征的时间序列，基于隐马尔可夫—分层迪利克雷的贝叶斯非参数学习方法自动解构序列中的时空特性获得序列片段，进而采用动态时间规整方法揭示驾驶人的观察动作和车辆运动状态之间的关系；最后，将高维连续时间序列转化为反应驾驶行为的向量数据，通过集成在线半监督学习预测驾驶人的转向意图，采用高斯混合模型结合隐藏迪利克雷分配方法聚类向量数据，将进入交叉路口的驾驶动态过程划分四种可描述过程，最终获得不同驾驶意图进入交叉路口的驾驶模式分布。通过以上研究，拟解决网联交叉路口环境驾驶人和HMI的交互机理以及响应特性的科学问题，为协同交通安全辅助系统的开发提供理论基础。</t>
  </si>
  <si>
    <t>张海伦</t>
  </si>
  <si>
    <t>全球导航卫星系统（GNSS）是为全球用户提供全天候、高精度定位、导航和授时（PNT）服务的重要空间基础设施，而实时钟差产品是高质量PNT服务的核心产品，目前GNSS实时卫星钟差存在实时解算连续性差、易中断以及短期预报精度差等难题，这严重限制了PNT服务能力。本申请从钟差预报和实时钟差解算两方面展开研究，主要包括四部分：首先对多系统星载钟进行特征规律分析，全面刻画GNSS星载原子钟性能图谱；基于原子钟分群及跳变特性规律，同时顾及周期误差，建立与轨道产品高耦合性的实时自适应钟差预报新模型提升预报钟差精度；针对传统实时卫星钟差解算低效率、收敛慢问题，融合均方根滤波算法和前、中、后三阶段实时质量控制方法提高实时钟差解算效率和质量；针对实时钟差解算不稳定和预报精度有限难题，研究建立预报与解算松、紧组合的实时卫星钟差产品播发新软件。最后，采用实时精密单点定位对卫星钟差的精度、稳定性进行验证。本课题拟建立一套高精度和高可靠性的实时卫星钟差模型和质量控制理论体系算法，为提升高精度GNSS实时卫星钟差服务性能以及实时精密定位精度提供技术支撑和理论支持。</t>
  </si>
  <si>
    <t>曹钰</t>
  </si>
  <si>
    <t>地表岩石-土壤-生物-水-大气相互作用带被称之为地球关键带。硅酸盐风化过程是关键带形成与演化的重要环节之一，硅酸盐的化学风化能够消耗大气CO2，在地质时间尺度上对全球碳循环和气候变化起着重要的调节作用。由于在地表风化过程中发生有明显分馏，Mg位素体系被认为是研究硅酸盐风化速率和风化程度的潜在代用指标。在硅酸盐风化过程中，Mg同位素组成变化主要受粘土矿物的控制。然而，目前对粘土矿物吸附过程中Mg同位素分馏的分馏方向和分馏程度认识还存在分歧，分馏机理尚不明确，从而制约了Mg同位素在大陆风化研究中的广泛应用。本研究拟选取典型粘土矿物高岭石、蒙脱石和1~2个风化程度较高的天然风化剖面样品，开展粘土矿物对Mg2+吸附实验，研究粘土矿物对Mg2+的吸附机制、吸附过程中Mg同位素分馏特征以及分馏机理，识别粘土矿物吸附过程中影响Mg同位素分馏的主要因素，构建典型粘土矿物吸附过程中Mg同位素分馏的概念模型，从而促进Mg同位素体系示踪大陆风化的理论基础的完善，促进Mg同位素体系在示踪大陆风化、关键带形成与演化以及指示全球气候变化中的广泛应用。</t>
  </si>
  <si>
    <t>闫雅妮</t>
  </si>
  <si>
    <t>本研究以微纳米气泡的迁移和传质过程为研究对象，通过利用高速摄影法、电阻层析法以及模型模拟等技术可视化水体/多孔介质内部微纳米气泡的传输行为，定量描述基于循环井系统驱动下微纳米气泡在孔隙结构中的动态变化过程，研究微纳米气泡在不同粒度多孔介质中的传质动力学和有效寿命，分析循环井系统驱动下微纳米气泡的迁移行为变化和传质的控制因素影响，揭示微纳米气泡的传质机理，并探究微纳米气泡携带氧的能力及破灭产生羟基自由基等特质对污染物去除的机制，对微纳米气泡强化循环井技术在地下水修复中的应用提供理论依据。</t>
  </si>
  <si>
    <t xml:space="preserve">基于碳达峰、碳中和的“双碳”目标，面向“中国制造2025”和交通强国战略实施，探索中国制造公路绿色养护装备具有十分重要的研究意义。
    本项目重点研究公路养护装备绿色节能技术的锂离子电池管理系统。在实际工程车辆复杂工况与极端环境下，对车辆的动力系统及其工作机理进行分析研究。基于实验获取公路养护装备的典型工况，通过物理与数据结合的理论方向来实现典型工况下的绿色智能公路养护装备的安全与高效作业。工程车辆由于其工作环境的特殊性与工作时间的不规律性，导致数据量与数据密度远远小于电动汽车。因此，基于稀疏数据的工程车辆锂离子电池管理系统研究具有良好的可行性与重要的意义。其次，针对工程车辆随机载荷突变、工作状态切换频繁和极端的工作环境温度等问题，有效利用强实时性的车端数据与辅助性的可移动辅助平台以实现安全高效的电池管理，并基于横向与纵向的对比分析，实现动力电池组的短路故障诊断与实时预警。为保证实时、安全、高效的绿色工程车辆动力系统提供理论方法支撑。最后，基于实际车辆试验平台，对项目理论研究成果进行工程化的集成验证和优化。
</t>
  </si>
  <si>
    <t>王桥</t>
  </si>
  <si>
    <t>盾构机和衬砌组成柔性“管-接”结构，管片易偏移。偏移受施工参数、地质条件等因素影响，实践表明：管片偏移量在盾尾附近最显著，管片错台、破损等在曲线段最集中。管片受荷可分为：纵向荷载、横向荷载。由于地层和浆液性质的时变性，横向荷载沿隧道纵向呈不均匀分布，如盾尾附近浆液浮力较大；纵向荷载沿曲线隧道轴向传递时，各环侧向分力具有一定差异。管片偏移与侧向分力有关，但受线形限制，不易通过调整掘进参数来控制侧向分力；盾尾同步注浆产生浆液压力，但由于对注浆机理认识不足，注浆主要用于对盾尾间隙的填充。因此，针对曲线盾构隧道同步注浆机理展开研究，探索通过精准控制注浆参数约束衬砌偏移，具有重要的科学价值和工程意义。
拟开展以下研究工作：首先，根据盾尾间隙及掘进参数，分析管片环-土间隙分布特征，研究浆液理论可扩散空间；其次，针对不同类型地层进行室内试验，研究盾尾间隙收敛变形特征，修正理论解；开展同步注浆试验，分析浆液在各类地层扩散过程；研究掌子面水土压力沿盾构隧道的侧向分力，提出同步注浆控制指标；最后，综合上述研究成果，开发智能同步注浆控制系统，实现同步注浆精准控制，约束管片结构偏移，提高盾构隧道施工质量。</t>
  </si>
  <si>
    <t>韩鑫</t>
  </si>
  <si>
    <t>三生空间涵盖了人类实践活动的基本形式，是承载多样化社会经济活动的综合性空间载体。随着生态文明建设的提出，不同地域、不同尺度上人类活动与自然环境的耦合关系正在成为国内空间规划领域研究的前沿。黄土高原地区是中国人口、资源、环境矛盾最集中的区域之一，脆弱的生态本底条件加之人类长期高强度的开发活动导致了黄土高原生态系统退化，生产、生活空间资源利用的失序、失重。流域作为生态要素相互作用及人类活动的完整单元，具有明确的空间边界，是系统性研究三生空间中要素之间相互作用及人地协同的理想场所。因此，开展流域尺度下的三生空间系统协同机制研究有助于理清黄土高原地区人地关系的复杂性，丰富国土空间规划的理论维度。</t>
  </si>
  <si>
    <t>张令达</t>
  </si>
  <si>
    <t>针对高原低气压、低湿度、大温差气候条件下水泥混凝土遭受水和外界的腐蚀介质的损害、力学性能降低、耐久性能劣化、使用寿命缩短以及影响工程质量等问题，本项目通过开展高原气候环境下水泥混凝土耐久性现状以及腐蚀机理，对比正常大气压气候条件下水泥混凝土的抗渗透性能和内部结构，研究与分析高原低气压气候环境对水泥混凝土抗渗透能力影响与内部结构损伤机理，以强度、抗渗压力值、渗透系数、水分蒸发量及孔径分布为指标，形成高原低气压气候环境下水泥混凝土抗渗透能力评价标准及量化模型。
基于高原低气压气候环境下水泥混凝土抗渗透能力评价标准及量化模型，提出高抗离子渗透的新材料、新技术与水泥混凝土多尺度设计，研发一种兼具相变和抗渗透性的憎水补强剂，同时采用内堵外疏技术提升高原低气压气候环境下水泥混凝土的抗渗透性能。开展高原低气压环境下抗渗透水泥混凝土工程示范，形成高原低气压环境下抗渗透水泥混凝土结构应用技术指南及成套技术。项目研究成果对于高原恶劣气候环境下水泥混凝土耐久性能提升，延长使用寿命，改善工程质量具有重要经济和工程参考价值。</t>
  </si>
  <si>
    <t>霍金阳</t>
  </si>
  <si>
    <t>面向智能交通的智能道路基础设施是当代交通领域发展的重要方向。智能道路基础设施是以感知为入口、适应为过程，调节为出口的新一代道路基础设施。智能道路基础设施建设对提高道路服务水平有重要作用，满足交通强国建设要求。包括交通环境、自然环境在内的路域环境感知是智能道路基础设施建设的前沿，其中交通环境信息贯穿道路规划、设计、运营、养护全过程。交通环境感知在智能道路基础设施建设中发挥不可替代作用。交通荷载、车速、车流等交通信息是交通环境感知的抓手。目前交通信息感知仍存在通行效率与感知精度不协调、感知系统规模与路面结构完整性之间的矛盾。本项目重点解决两个问题：一是提升高速交通环境下交通信息感知精度；二是保证感知信息丰度的前提下，减小感知系统对路面结构完整性的影响。通过本项目的研究，可望设计一种规模小、应用便捷的道路感知器件，提出交通信息感知算法，得到全面的、精确的道路交通环境信息。通过精确感知的交通环境信息可为路面力学经验设计方法优化提供基础数据，以此缓解加速加载条件下路面长期性能数据匮乏的现状。精确感知的交通环境信息还可为计重收费、超载治理等提供支撑。因此，交通环境感知具有重要理论意义与应用价值。</t>
  </si>
  <si>
    <t>曹阳森</t>
  </si>
  <si>
    <t>空气污染天气下，通勤者出行方案的选择会对身体的健康造成差异性影响，因此亟需建立综合考量空气质量、出行决策方案、网络配流等因素的出行诱导方法，以提升交通系统中通勤者的总体健康水平。本项目从空气污染对各类通勤者健康的作用机理入手，研究诱导通勤者共同做出提升交通系统整体健康水平的决策的方法。具体内容包括：设计试验获取空气污染天气下各通勤空间的污染外暴露特征；分别构建运动生理学模型和频谱分析模型，分析污染物对呼吸系统及心血管系统的影响，并进一步确定综合健康指数及其与空气质量的关系；调查通勤者对健康和出行时长的观点，建立基于前景理论的模型，确定两者的权重并建立考虑健康因素的阻抗函数；构建基于出行时间和健康考量的混合用户均衡模型及混合系统最优模型，研究通过修正综合健康指数诱导系统达到最优的方法。研究成果拟通过个性化的交通诱导提升交通系统中通勤者的整体健康水平，为相关应用及实践提供理论依据。</t>
  </si>
  <si>
    <t>朱才华</t>
  </si>
  <si>
    <t>冷弯型钢结构房屋体系具有自重轻、节能环保、装配式建造、工业化程度高、综合性能良好等优点，是一种典型的绿色装配式建筑体系，发展该房屋体系符合中央提出的“建筑工业化与产业化”和“乡村振兴”的战略规划要求。但是，传统的冷弯型钢结构房屋体系因其存在抗侧刚度和承载力偏低、抗倾覆能力不强、连接薄弱、整体协同性较差等若干问题，制约了由低层房屋向多层房屋发展的趋势。为了突破这一瓶颈，本项目借鉴传统砌体结构中圈梁与构造柱的概念，将其引入冷弯型钢房屋结构，在此基础上提出了“带圈梁和边框柱的冷弯型钢复合结构体系”。圈梁与边框柱的设置可以提高结构的抗侧刚度、抗剪及抗倾覆承载力，有助于增强墙体之间、墙体与楼盖之间的连接可靠性，提高结构的整体性；此外，圈梁、边框柱及连接节点均可实现定型化、规格化和模块化，其与冷弯型钢墙体系统同步安装、装配化施工，便捷可靠。本项目将深入研究圈梁、边框柱与墙体系统的协同抗侧力机制，揭示复合结构的抗震机理，提出节点连接、组成构件和结构体系的相关设计方法。冷弯型钢框墙复合结构体系将突破了现有技术瓶颈，为冷弯型钢结构房屋体系向多层甚至小高层领域发展提供技术支持。</t>
  </si>
  <si>
    <t>隋璐</t>
  </si>
  <si>
    <t>岩石在自然界和工程中往往遭受高温、动力扰动、侵蚀等。本项目以天然砂岩为研究对象，将CT扫描和3D打印技术相结合实现含内部缺陷非均匀砂岩试样的3D打印，并通过后续处理获取更高强度以及消除分层现象的3D打印试样。通过对复杂服役环境下3D打印类岩石材料物理力学性、宏细观破损规律进行试验研究，得到3D打印类岩石材料在高温-动荷载以及盐类侵蚀-动荷载作用下的静态和动态力学特性、细观结构演变过程、微裂纹扩展规律。在获取不同复杂服役环境下3D打印类岩石材料破损过程基础上，建立试样破坏裂纹形态、破坏路径与荷载的关系。建立3D打印类岩石材料细观损伤本构关系。建立高温异形冲头SHPB动态测试系统PFC2D颗粒流模型，在微观层面上进一步对岩石在冲击荷载作用下峰后阶岩石内部裂隙扩展分布、应力状态、损伤破坏机理等进行研究。将3D打印类岩石材料与真实岩石材料进行深入对比，为3D打印技术在岩体材料的替换、室内试验的开展和数值模拟结果的印证等领域中的应用奠定基础。</t>
  </si>
  <si>
    <t>余宸</t>
  </si>
  <si>
    <t>新建的都江堰-四姑娘山山地轨道交通项目位于我国四川-青藏高原的过渡区域，这一地区地形地貌险峻、工程地质条件复杂、内外营力活跃，是中国构造运动最为活跃的地区之一。在复杂的构造应力的作用下，隧道的施工设计和安全运营面临着更多的不确定性，极有可能遭遇隧道软岩大变形或岩爆等工程地质灾害，对工程安全及进度造成威胁。隧址区地应力量值与方向是极为重要的参考指标，现场钻孔实测也是当前获得初始地应力的可靠手段之一，但受限于测试技术、施工环境、经费等因素，完全凭借实测技术测得隧址区的地应力场是十分困难的，因而隧址区地应力场分布特征与隧道灾害关系一直是学术界和工程界的研究重点。考虑到高地应力、软弱围岩等复杂耦合场的施工灾害问题，有必要开展复杂地质条件下隧址区地应力场及灾害预测研究。因此本研究课题聚焦于复杂地应力作用下隧道软岩开挖灾变特征及灾害预测，研究内容包括：①基于复杂地质条件现场实测的地应力结果，构建隧址区地应力场反演方法及量化模型，获取隧址区初始地应力场分布特征；②研究复杂地应力场隧道围岩开挖变形响应机制和开挖应力重分布特征；③基于复杂地质地应力场的灾害预测理论框架。</t>
  </si>
  <si>
    <t>闫钰丰</t>
  </si>
  <si>
    <t>功能型路面建设一直是道路工程领域研究的热点与难点问题，涉及多学科领域的交叉融合；同时相变材料由于其独特的性质也一直是能源领域的研究热点。本项目在此背景下，利用相变材料特有的潜热储能性质，将其与道路工程相结合，共建主动调温功能型沥青路面。利用Schrader方程和MATLAB数值模拟软件，绘制并分析二元/多元脂肪酸共晶体试样的共晶相图，制备具有不同相变行为的一系列脂肪酸共晶体，根据其相变特征与沥青路面气候分区进行匹配，构建相变材料信息匹配库。针对不同的材料选取不同的封装方法，开发设计高性能复合相变材料；实现沥青路面“主动”降低高温极值及其作用时间，减小温度变化速率，将沥青混凝土路面温度控制在沥青混合料性能良好的工作温度范围内，在改善其路用性能的同时，延长沥青路面使用寿命。从分子模型、微观结构、宏观指标多个尺度多层面研究相变材料改性沥青路面的传热行为，揭示其调温机理。全面分析相变调温沥青高温性能、建立相变材料改性沥青路面调温效果评价方法、建立相变材料调温效果与改善路面病害之间的联系。项目研究成果将对相变改性沥青调温路面在我国推广应用具有重要参考价值，为我国未来新型路面建设开辟一条新途径。</t>
  </si>
  <si>
    <t>代佳胜</t>
  </si>
  <si>
    <t>随着橡胶沥青这种环保、廉价、高性能的道路材料逐步推广应用，其在工作和易性、储存稳定性、及可回收性等方面的缺陷逐渐受到关注，针对其改性机理及再生方法的深入研究已经成为现实需求。橡胶沥青由橡胶颗粒和沥青组成，其在生产、服役及老化过程中性能形成、衰减、损毁的过程本质上是两种物质的相态融合、分离、失衡。现阶段橡胶沥青研究主要基于沥青材料的传统流变性能测试，缺乏对橡胶颗粒与沥青的交互作用关系，即相态融合机理的理解；橡胶沥青中含有两种高度复杂的粘弹性材料，导致其服役过程中的性能演化规律，即相态分离过程缺乏认识；橡胶沥青在荷载、热氧、紫外等环境因素耦合作用下，存在性能衰减甚至失效的老化问题，现有再生方法不足以重新恢复橡胶沥青的流变性能与相态结构。本研究依托原位材料表征技术与跨尺度计算材料学模拟，基于相态结构视阈研究橡胶沥青改性作用及老化机理，通过引入生物质材料促进橡胶沥青的相态融合与平衡，从而提出针对老化橡胶沥青的再生方法，形成面向全寿命周期的橡胶沥青跨尺度性能形成、衰减、恢复理论与方法。</t>
  </si>
  <si>
    <t>吕磊</t>
  </si>
  <si>
    <t xml:space="preserve">挖方路基相对隧道具有良好的造价优势和工期优势，因此，路堑边坡在交通基础设施建设中使用比较广泛，特别在黄土地区交通基础设施建设中经常采用。黄土地区是我国“西部大开发”“黄河流域生态保护和高质量发展”国家战略实施的主战场，交通基础设施建设是战略实施的重要内容，为黄土高原提供了前所未有的发展机遇，黄土超深路堑边坡的科技需求空前旺盛。我国交通部门现行《公路路基设计规范》JTG/D30-2015规定：黄土路堑边坡高度不宜超过30m；对于深路堑，当边坡高度大于30m时应与隧道方案进行比选。通常，黄土地区的隧道方案造价比路基方案要高，工期也长，但超深路堑边坡的安全风险也较难控制，目前规范没有很好的操作性建议；已建超深路堑边坡发生失稳现象也时有发生，且地质条件差异较大，参考价值大打折扣，给工程实践带来了不小压力。上述不足导致黄土地区超深路堑边坡工程实践存在较高安全风险。开展黄土超深路堑边坡的卸载损伤机制和灾变机理研究，是顺应国家发展的重大需求，对黄土地区重大交通基础设施建设与安全运营，服务于国家“一带一路”战略和区域经济发展，造福黄土地区人民，引领黄土工程科学的发展具有重要的科学意义及实践价值。
</t>
  </si>
  <si>
    <t>郑芸昕</t>
  </si>
  <si>
    <t xml:space="preserve">近年来，隧道排水系统结晶堵塞的问题越来越突出，隧道排水管结晶堵塞病害，主要会产生两个方面的危害。一方面是对混凝土质量的影响，使水化硅酸钙、水化铝酸钙和水化铁酸钙等水化产物转化成低钙的水化产物，甚至分解成完全失去胶结能力的氧化物和氢氧化物。随着混凝土成分分解，孔隙率会越来越大，甚至成为“豆腐渣”混凝土，失去强度。另一方面，当白色结晶体在排水管上持续堆积，排水管有效过水面积减小甚至排水管发生堵塞，会严重影响隧道排水功能，危及隧道结构安全和运营安全。
可以预见，随着越来越多的隧道投入使用，隧道排水系统堵塞问题的影响范围必将越来越广，处治难度也会越来越大。因此，本研究主要从以下几个部分进行：①环境、应力等多重耦合作用隧道初期支护喷射混凝土劣化机理研究；②隧道初期支护喷射混凝土本构模型和寿命期限研究；③隧道衬砌结构安全保障技术研究；④隧道防排水系统结晶堵塞机理及应用年限预测；⑤隧道防排水系统设计和施工优化措施研究。将对有效解决隧道排水系统结晶堵塞问题、提高隧道结构强度和耐久性、丰富并完善隧道排水系统设计、保障隧道的运营安全等方面产生深远的意义。
</t>
  </si>
  <si>
    <t>田崇明</t>
  </si>
  <si>
    <t>对废旧沥青混合料（RAP）的性能进行科学、准确、快速评价对于提高热再生沥青混合料中RAP掺量，推动热再生沥青混合料快速应用与质量提升具有重要意义。本项目基于旋转压实技术，开发RAP性能快速检测系统；开展RAP性能快速检测试验方法研究，评价不同试验参数对RAP性能的影响；选取不同类型的RAP，基于快速检测系统，结合RAP抽提试验，研究RAP快速检测试验评价指标与抽提试验评价指标的相关性，提出一套合理的RAP评价指标来表征RAP的老化程度和级配特征；利用快速检测系统对热再生沥青混合料的性能进行测试，提出热再生沥青混合料配合比设计方法，建立热再生沥青混合料性能快速检测评价标准，指导热再生沥青路面的生产和施工质量控制。</t>
  </si>
  <si>
    <t>卢喆</t>
  </si>
  <si>
    <t>随着我国道路行业技术的持续发展及交通管控措施的不断优化，沥青路面的早期病害形式逐渐由车辙、坑槽、推移等材料结构损伤逐渐向微裂缝、表面磨耗、抗滑衰减等表面功能性损伤转变。本课题拟开展多尺度和多场耦合下WE-EA基道面修复材料设计原理与性能演变研究，提出一种与既有道面结构与服役环境匹配的高性能修复方案。首先基于高通量计算与分子动力学模拟，探究多元材料在微观层面的分子作用机制，并建立该类型材料的基因筛选、编辑和虚拟设计方法；通过精细对比与RSM I-optimal优化设计方法，提出WE-EA基雾封胶浆组分调控优化方案。其次，考虑设计、施工及服役等多目标需求，研究基于基因编辑的材料微观-介观-宏观等多尺度内部作用体系，并从流变学层面提出WE-EA基道面修复材料性能平衡设计原理。采用自研发的多元环境模拟试验箱及新型封层耐久性试验平台，研究环境荷载耦合时变作用下修复材料的路用性能劣化规律，建立复杂服役环境下材料的长期性能预测模型。最后，基于高通量计算和深度学习方法, 构建包括实验测试与模拟计算等多样化数据存储与分析数据库，形成多尺度和多场耦合下WE-EA基道面修复材料可视化设计平台。</t>
  </si>
  <si>
    <t>马子业</t>
  </si>
  <si>
    <t>关于老化SBS改性沥青的再生恢复，由于SBS改性沥青的老化包括SBS改性剂的降解和沥青相的老化，改性沥青的再生恢复应该包括基质沥青再生和改性剂再生两个方面。实际应用中，主要对SBS改性沥青中的基质沥青部分进行恢复，也有少部分研究通过添加新的SBS改性沥青或添加能够重构SBS改性剂的再生剂来恢复旧沥青的性能。但现有研究对老化后的SBS改性剂是否需要恢复以及恢复到何种程度缺乏清晰的认识，制约了老化SBS改性沥青的精细化再生。综上，本研究在现行研究的基础上，探讨适合不同老化程度的SBS改性沥青的再生恢复方法。</t>
  </si>
  <si>
    <t>目前全球汽车领域正在逐步向电动化、智能化靠拢，现有的多数研究往往基于家用车应用方向，而本项目主要围绕汽车领域的前沿问题，从汽车的设计与制造、产业发展与未来规划等具体方向开展研究，共分为13个研究专项，其中普通项目9项，家庭经济困难学生资助专项4项，各专项均配备有专业领域的指导教师，从科学理论与现实实践等角度帮助学生顺利完成项目预期规划。</t>
  </si>
  <si>
    <t>本项目团队分为19个课题，主要涉及小型水下螺旋桨推进器设计、屋顶除雪机器人的结构创新设计、工图辅助装置研制、 太阳能发电汽车的探索研究 、工程机械再生制造循环利用路径研究、“鹰眼”汽车盲区预警器的探索设计、共享单车座椅防水装置结构设计 、西安市大学生的消费观念调查研、智能旋转式黑板装置的探索设计  、连杆滑块式无避让停车装置、 基于物联网技术的快递包装处理器、全地形两栖机器人等方面的研究，比较贴合机械专业知识和当下研究热点，让学生在科研实践中进一步理解和掌握专业知识，增强学生的动手实践能力和科技创新能力。项目团队主要成员为2021级、2020级学生，每个课题都配置指导教师进行指导。项目团队已申请实用新型专利1项；预计申请实用新型专利3项，发表学术论文1篇。</t>
  </si>
  <si>
    <t>本项目基于国务院办公厅对大学生创新创业的支持展开，以习近平新时代中国特色社会主义思想为指导，深入贯彻落实党的十九大和十九届二中、三中、四中、五中全会精神，全面贯彻党的教育方针，落实立德树人根本任务，立足新发展阶段、贯彻新发展理念、构建新发展格局，坚持创新引领创业、创业带动就业，支持在校大学生提升创新创业能力，支持高校毕业生创业就业，提升人力资源素质，促进大学生全面发展，实现大学生更加充分更高质量就业。提升大学生创新创业能力，加强大学生创新创业培训，降低大学生创新创业门槛，便利化服务大学生创新创业，落实大学生创新创业保障政策，我们提出了学生创新实践能力提升子计划项目，旨在为希望提升自己、愿意创新实践的大学生提供平台和资源。</t>
  </si>
  <si>
    <t>本项目结合专业特点，以班为单位组建多个团队，研究包括智能网联汽车的队列控制问题、智能避障无人送外卖小车问题、无人机校园智慧系统设计、智能清洁机器人研发、基于机器视觉的人机五子棋对弈控制系统搭建、基于树莓派的智能小车设计、太阳能智能空气加湿器的设计、基于利用RIFD技术提高空闲教室利用率的研究、高速公路机电设备监测系统的完善与修护、电动小车智能无线充电系统设计、基于电涡流传感技术的金属管道缺陷检测装置、基于深度学习方法的锂离子电池特性分析与预测等具体问题，从理论、算法、设计、实验等角度出发，将理论研究与实际问题相结合，计划通过项目研究推进实践成果的实现和本科生创新实践能力提升。</t>
  </si>
  <si>
    <t>信息学院学生创新实践能力提升子计划项目坚持立德树人，立足拔尖创新人才培养，以“价值”为导向，以“问题”中心，以“项目”为基础，立足西部，围绕我校公路交通、国土资源、城乡建设等优势学科群，结合信息学院学科特色，以学生兴趣为出发点，考虑学生本科阶段的知识结构和理论基础，通过设立学生自主选题的研究项目，着力提升学生的自主创新能力、团队实践能力和自主学习能力，挖掘和培育一批具有一定研究和实践价值的学术项目，涵盖具有创新性的新技术或新方法、社会调研报告、学术论文、专利授权等，使学生开拓视野，了解学科发展前沿，提高创新意识和科学素养，通过研究实践提升团队凝聚力和创新能力。</t>
  </si>
  <si>
    <t>地测学院学生创新实践能力提升计划项目坚持立德树人，以“价值”为导向，以“问题”中心，以“项目”为基础，围绕我院地质资源与地质工程、地球物理学、测绘科学与技术和安全科学与工程等四大学科群，通过设立学生自主选题的研究项目，着力提升学生的自主创新能力、团队实践能力和自主学习能力，助力学校“双一流”建设。目前已设立资助项目20个，其中普通项目15个，家庭经济困难学生资助专项5个。当前正处于成果产出阶段，项目成员已依托研究成果获得多项竞赛荣誉。</t>
  </si>
  <si>
    <t>资源学院学生创新实践能力提升计划项目旨在提升学生创新实践能力。</t>
  </si>
  <si>
    <t>本项目立足土木工程特色学科，面向城乡建设行业热点及痛点，以培养学生创新能力为出发点，针对装配式建筑、高性能混凝土、海绵城市、绿色建筑等开展系列基础性研究，拓宽了学生的学术视野，对培养学生科学素养具有重要意义。</t>
  </si>
  <si>
    <t>新时代背景下，国内外人才竞争日益激烈，各国对于人才全方面培养提出更高的要求。高校通过指导学生参加各类创新项目，可以充分挖掘和提升学生多方面的能力，可以有效引导学生深入认识自身的优势和劣势，通过理论研究和实践探索相结合的方式，使大学生不断坚定理想信念，强化责任担当，争做时代先锋。项目从班级凝聚力提升、大学生劳动教育、党员的后期管理与教育、大学生基层就业、新媒体背景下高校网络舆情研究等多个热点方面提出相应的调研和对策。</t>
  </si>
  <si>
    <t>本项目立足学院专业特色、拔尖创新人才培养，以学生兴趣为出发点，考虑学生本科阶段的知识结构和理论基础，挖掘和培育一批具有一定实践价值的项目，使学生开拓视野，了解发展前沿，提高创新意识和科学素养。依托专业自身的本科拔尖人才培养，必须在选拔、培养过程与方式及制度保障等方面，采取针对性方法和措施来实现。而作为基本模式，应以小组规模为基准探索相应的方法。
为了使小组规模的拔尖培养可行，必须在专业课程与环节体系中，明确推行拔尖培养所需要的课程和环节，并区别理论课程和实践环节的差异性，对具体教学过程分类组织，提出相应的教学方式要求。
因此本项目注重实践类课程和环节。按拔尖培养小组单独进行专门的、相对高难度和高要求的实践项目训练。通过班主任教师对每门课程或环节，设置多个小型专题，规定所选专题数目的范围，学生可依个人情况灵活选择和组合，同时，按专用的更高标准评定专题的成绩，旨在对拔尖培养的学生进行实践能力的高水平刺激和导引。最后，每个被拔尖培养学生必须提交相应的报告或成果供考核，以此强化理论学习的深度，保证高水平的实践训练。</t>
  </si>
  <si>
    <t>本项目利用材料学院相关科学实验平台，通过在工科领域寻找跟本科生接受程度相契合的小型实验、科研兴趣探索、动手操作等实践环节，锻炼本科生的实践动手能力，培养本科生科技创新探索意识，为学科基础扎实、创新探索意识强、实践动手能力出色的复合型人才而储备后续力量，为拔尖创新型人才培养铺路。</t>
  </si>
  <si>
    <t>沥青路面是我国最普遍的道路形式，其病害程度是评价道路安全性能的核心指标，使用人工智能对公路路面病害快速检测已成为道路科学养护的关键内容。本项目围绕沥青路面病害开展研究，以卷积神经网络和多点统计框架为核心技术，求解沥青路面病害的自动定位、几何形态提取、三维结构建模、空间不确定性量化问题，建立高精度沥青路面病害检测和评估方法。具体内容包括：（1）使用 YOLO X 目标检测网络，自动识别路面病害位置；（2）使用 UNet 语义分割技术提取路面病害的几何结构，引入多点统计算法及概率融合技术，进一步优化病害提取质量；（3）基于病害的二维几何结构， 使用多点统计和纹理合成技术，生成沥青材料的三维模型，精细呈现病害内部结构；（4）设计模式分类直方图算法，定量评估沥青路面病害模型的质量和空间不确定性。最后，本项目针对路面病害检测车采集的图像进行了检测与提取，取得了较好的效果，为促进沥青路面的高质量养护，及推动未来智能化交通助力。</t>
  </si>
  <si>
    <t>本项目根据土地保护的现状及土地产能提升的情况，对土地状况进行核实，分析存在的问题，根据不同的评价标准来提出发展对策，加强土地的数量、质量，生态“三位一体”保护。研究土地的管理及保护措施，耕地产能提升的有效途径与方法，从稳定耕地数量、完善农田水利及生态建设、加强农业技术创新、构建耕地质量的监管和保护机制、优化农业从业者结构几个方面进行耕地产能提升的研究，在对农用地进行分等后，选定基本原则及最优化方案，依照实际需求进行土地整治以提升耕地产能。耕地产能提升是指为了有针对性的提升耕地综合生产能力,针对不同区域的耕地生产现状和可挖掘潜力，充分考虑区域内的土壤类型、耕作制度、经济状况等影响因素。因地制宜综合施策，提出差别化的耕地利用和保护政策，集成组装多种工程治理技术模式，构建耕地产能提升长效机制。确保耕地质量保护、产能提升和生态修复取得实效，提高耕地的数量指标和产能指标交易含金量。从而贯彻落实“藏粮于地、藏粮于技”的国家粮食安全战略，助推脱贫攻坚和乡村振兴建设。</t>
  </si>
  <si>
    <t>马克思主义学院创新实践团队，立足学院马克思主义理论学科的理论优势，围绕思想政治教育专业的学科要求，扎实引导和带领学生深入开展人文社会科学研究。以理论结合实践、理论指导实践为基本思路，突出理论与实践的双效引领机制，让马克思主义学院学生在充分领会专业所学的基础上将其转化为实践所行。团队科研选题基本围绕思政课创新建设、乡村振兴渠道构建、马克思主义基本原理研究三个方向深入推进，力求积极拓展“大思政”渠道，为学生构建良好的专业学术氛围，培养学生知行合一、学以致用、贡献社会的家国情怀。</t>
  </si>
  <si>
    <t>项目结合“后疫情时代”与“十四五规划”时代背景，对巩固脱贫成果、互联网+农业、促进农村地区产业发展等热点问题进行了调研与策略研究，各项目组结合专业所学，坚持问题导向，深入实地考察了解现实情况，并进行集中讨论研究，建立相关科学机制、模型，在充分把握策略可行性的基础上，将初步研究成果应用于当地实践，得出应用数据进行二次改进，最终形成防范农户返贫、巩固脱贫成果的相关机制策略</t>
  </si>
  <si>
    <t xml:space="preserve">
《纸螺旋在蜡烛流场中旋转的最大扭矩的研究及应用探索》项目旨在对纸螺旋在蜡烛流场中旋转的最大扭矩进行研究及应用的探索，得出纸螺旋在蜡烛流场中受力情况及运动状态，推导有关动力学方程。
《有限域上线性码的构造》项目旨在利用代数学基本知识构造几类性能良好的线性码（数字信号在信道中传输的过程中，往往会由于各种干扰而发生错误。纠错编码是一种重要的信道编码技术，线性码是通信中应用最广泛的一类纠错码，其具有良好的代数结构和高效的译码算法），并考虑其在密钥共享等方面的应用。
《粘性流体旋转流动流变特性的研究》项目旨在探究在水平旋转圆柱表面，粘性液体的流变状态，以蜂蜜作为切入口进行实验探究和理论分析，再进行有限元仿真模拟，将结果推广到其他粘性流体。对各种工业生产应用如熔融玻璃技术等产生工业技术指导意义。</t>
  </si>
  <si>
    <t>外语学院创新实践团队，是在本科生低年级中以班级为团队通过中央高校基金项目资助，学生们自己担任负责人，在专业老师的指导下，进行项目课题研究，内容涵盖外国语言文化等方面。</t>
  </si>
  <si>
    <t>现阶段社会对体育教育资源以及专业指导人员的需求大大增加，现有市场无法实现精准对接学校专业人才与社会供给资源之间的指定需求。全国各阶段实施的教育形式与社会发展脱节，没有形成一个有效的闭环，导致体育行业出现严重的人才流失、资源浪费与发展不平衡的现象。项目致力于对以上问题进行研究解决。</t>
  </si>
  <si>
    <t>《双碳背景下基于5G车联网大数据分析的智慧物流无人驾驶路径优化算法》是在5G大数据和无人驾驶的背景下，利用数学优化、编程、数据分析、建模、寻找约束条件，研究一种可以解决实际物流运输路径问题的算法，达到提高物流产业效率，提升其经济效益的目的，同时最大程度解决车辆执行任务过程中带来耗能过大，碳排放量过高的问题，以助力城市环境建设，引导行业绿色发展，实现国家提出的碳达峰碳中和目标。
另外，本项目的路径算法可以在实时更新交通路况的情况下更快速地应对突发的交通事件，通过分析速度、密度、流量等交通流信息搭建更全面的数据网络对行车路径进行及时调整和选择，保证路径的最优化。</t>
  </si>
  <si>
    <t>本年度中央高校基本科研业务费专项资金“学生创新实践能力提升子计划”项目经由学生申报、学院推荐、学校评审后获批立项15项，共计获得资助4.2万元。本项目立足于公路交通行业，结合自身特色，重点着眼于道路工程、交通工程等方向。项目研究人员涉及各年级本科生，每个项目都配备指导教师全程指导参与项目申报、项目研究和总结教育。</t>
  </si>
  <si>
    <t>汤颖颖</t>
  </si>
  <si>
    <t>本课题对西部地区工程建设中常见的花岗岩材料在不同高温环境作用后，利用电镜扫描和电子探针等技术观测其微结构变化、破坏行为和物质变化，提出高温损伤劣化模式和方程。然后在不同冲击速度下对实时高温花岗岩试件和高温后自然冷却花岗岩试件进行高加载率冲击试验，研究其在动应力状态下的强度、变形、破坏模式等力学性能的率相关性规律。通过宏观和细观试验研究，分析高温破裂过程以及宏细观力学破坏模式等，从而揭示岩石高温损伤弱化和应变率强化效应的物理机理,并建立考虑高温温度的岩石材料动态本构模型。该项目研究可为解决高温岩石工程问题提供理论借鉴与指导。</t>
  </si>
  <si>
    <t>西安地裂缝分布广泛，由于城市埋地输水管道的线型特点，埋设时无法彻底避开地裂缝，而在穿越地裂缝时不可避免受地裂缝活动影响。已有研究仅考虑地裂缝对管道的剪切破坏作用，不能考虑管道远端对地裂缝影响范围内管道的约束作用与管内水压的影响，必将低估地裂缝活动对管道破坏作用，并与实际场地条件不符。本项目通过力学分析，研究地裂缝位错量、土体土性、管道结构、管内水压及多因素耦合与埋地输水管道破坏之间的力学关系，考虑管道与土体的非线性相互作用，研究埋地输水管道在三轴不均匀应力环境下的破坏机理。揭示地裂缝活动作用下埋地输水管道破坏的致灾机理，可对城市地裂缝区域管道的布设与灾害防治提供工程指导与理论依据，从而具有重要的理论和工程实际意义。</t>
  </si>
  <si>
    <t>黄土坡体结构形态类型多样，水优势通道尺度范围广泛，加剧了黄土斜坡中土-水相互作用的复杂性，准确把握黄土斜坡中的水分运移时空规律对于诠释水致黄土滑坡研究具有重要的现实意义。本课题围绕黄土斜坡坡体结构与水分运移的多尺度互馈机制研究，开展黄土坡体结构特征研究，突破黄土坡体结构信息快速采集及信息化处理技术瓶颈，再现黄土坡体结构空间分布特征，形成黄土坡体结构“信息提取-概化表征-效应分析”全流程技术；开展不同区域原状黄土在不同基质吸力、应力水平、剪切路径以及不同尺度下的结构损伤与强度软化机制研究，揭示黄土水-土相互作用规律，量化黄土遇水后多尺度损伤力学响应；开展黄土多尺度优势通道精细化探测，阐明表水在黄土斜坡的微-细-宏观尺度上的优势入渗规律，建立黄土微-细-宏观优势渗透机制，揭示黄土斜坡水运移规律。解决水如何进入黄土斜坡中？水入土后会发生什么变化？两大关键问题，为水致黄土滑坡预测预报提供理论支撑。</t>
  </si>
  <si>
    <t>青藏高原的形成，可谓是整个地球岩石圈演化史中最为壮观的事件之一。现今大量的研究表明高原上地壳呈现弥散式的连续变形，这与经典的板块构造理论相矛盾；而在岩石圈深部，研究发现其下地壳的介质属性更倾向于黏弹性，这同样与高原周缘的块体有所差异。那么，高原上地壳特殊的构造变形是否恰是由于其深部独特的流变结构所导致呢？这一问题目前还未见相关的研究报导。基于此，本项目首先根据地质学证据、历史地震分布以及大地测量数据对青藏高原及邻区进行合理的块体划分，然后基于震后形变理论和地球物理资料建立研究区的黏弹性、弹性地球模型，最后采用三维有限元分析法来模拟、对比黏弹性与弹性模型所引起的上地壳构造变形差异，从而推断岩石圈深部介质与地表弥散式变形特征之间的关系。对于这一科学问题的研究不仅能够加深我们对青藏高原动力学机制问题的理解，而且对解释中国大陆甚至是全球板块的演化过程都有着较好的示范作用。</t>
  </si>
  <si>
    <t>南极南设得兰陆缘天然气水合物分布广泛，因其在资源、地质灾害及全球气候变化等方面的重要作用，成为国内外研究的热点。众多学者对该区域天然气水合物的分布及资源量进行了研究，但这些研究主要是基于多道地震数据进行的分析，缺少横波信息，难以精细刻画水合物的内部结构及准确估计储量。因此，本项目拟利用海底地震仪（OBS）数据开展水合物识别及饱和度估计研究。首先，通过旅行时反演获得精确的三维纵横波速度及泊松比结构；进而有效圈定水合物及其下伏游离气分布范围，判别水合物赋存状态及游离气在孔隙空间的分布类型；最后利用岩石物理模型对水合物及游离气的饱和度进行更准确的估计，从而实现对水合物储层的三维精细刻画及定量评价。研究成果可为水合物勘探开发及环境影响研究提供技术支撑与科学依据，也将为我国海域水合物的识别和资源评价提供有效借鉴和指导。</t>
  </si>
  <si>
    <t>电性源地空瞬变电磁法作为一种高效的电磁勘探方法，在深部矿产资源勘查领域具有良好的应用前景，然而目前基于各向同性假设的方法理论与解释技术限制了该方法在广泛存在的各向异性环境中的应用。项目从任意各向异性假设出发建立控制方程，采用几何转换方法，构建电导率各向异性平均矩阵，建立拟态有限体积空间离散方程，进而基于单重复最优极点，采用Gram-Schmidt方法，结合左预条件技术和直接求解算法，建立适用于任意各向异性的Krylov子空间正交基快速构建算法，从而建立一套适用于任意各向异性介质的电性源地空瞬变电磁三维快速正演算法。在此基础上，对各向异性模型进行正演模拟，从电流场的角度，研究发射源和各向异性介质的作用机制，解释接收磁场分布特征的机理，揭示各向异性介质中电性源地空瞬变电磁响应规律。研究成果对于推动各向异性介质电性源地空瞬变电磁勘探方法与三维解释技术的发展具有重要意义。</t>
  </si>
  <si>
    <t>随着勘探程度的深入，油气勘探目标日趋复杂，对现有的速度建模方法提出新的挑战。全波形反演可以得到高精度的纵波速度、横波速度和密度参数，应用前景广阔。但由于存在周期跳跃，全波形反演对初始模型的依赖性较强。如何构建精确的初始模型是一个亟待解决的科学难题。波动方程旅行时反演利用全波形反演中的低频层析项来反演速度模型的长波长分量，是一种有效的初始模型建模手段。但现有方法只适用于地面地震资料。本项目将研究VSP资料波动方程旅行时反演方法。VSP中波场复杂、照明不均、直达和反射波传播路径重叠，反演的多解性极强。新方法将通过敏感核分解提取下行直达波和上行反射波低频敏感核、消除高频偏移等时线的影响；采用波场分离、旅行时目标函数保证模型参数梯度的光滑性；基于敏感核特性设计合理的分步反演流程来提高反演精度。本研究可以获得精确的速度初始模型，进而大大改善VSP地震资料全波形反演和逆时偏移的精度，具有重要的理论意义和实际应用价值。</t>
  </si>
  <si>
    <t>近地表气温（near surface air temperature）作为地表系统过程的关键参数，对于土壤湿度、地表蒸散发、地表能量平衡、农业灾害监测及气候变化研究等十分重要。常规的站点观测，遥感观测，数值模拟在获取高精度且时空连续的气温产品时均存在一定的不足，本项目拟通过google earth engine云平台，联合多源数据，主要包含全球陆面数据同化产品，遥感观测产品，气象站点观测产品等发展时空连续的近地表气温产品反演算法。基于所发展的多源数据联合反演近地表气温算法，反演黄河流域1-km月平均长时序气温产品，并基于所反演的气温产品数据集，开展黄河流域气温时空变化监测。本项目的开展将有效利用云计算平台，突破单一途径获取气温产品的局限性，发展基于云平台的多源数据联合反演气温产品方法，并面向黄河流域开展典型应用分析，可以为气候生态环境相关研究提供有效的算法支撑和科学依据。</t>
  </si>
  <si>
    <t>煤层裂缝地震波场最明显的特征是各向异性横波分裂现象，可用横波分裂参数（极化方向、速度、频谱及振幅）定量预测煤层裂缝的发育走向和密度，为确定煤层气富集区提供可靠依据。但低速薄煤层、高密度发育的煤层裂缝使横波高频能量损失严重，加剧了横波分裂的复杂程度。目前常规的时间域横波分裂技术在解决上述问题时有很大局限性。 
同步挤压S变换具有很高的时频分辨率能力，能很好地反映煤层裂缝横波的高频弱振幅信息。课题拟开展时频域煤层裂缝各向异性横波分裂研究，重点研究各向异性横波分裂的时频域波场响应特征，提取与煤层裂缝相关的快、慢横波局部信号特征，研究煤层裂缝横波分裂的形成机理和分布规律，估计煤层裂缝的各向异性程度。 
本课题将形成时频域煤层裂缝地震波场识别、分离，时频域自适应横波分裂分析及参数提取工具，最终形成一套适合煤层裂缝预测的时频域横波分裂分析算法和技术方案。</t>
  </si>
  <si>
    <t>我国西部黄土沟壑地区城镇化建设遇到前所未有的动力作用下高填方变形稳定性控制难题，高填方体的长期变形预测分析需求日益迫切，动力作用下高填方压实黄土动力特性及相应本构理论缺乏之事实日益凸显。本项目拟通过紧密结合非饱和压实黄土动三轴试验与黄土微观结构测试等方法手段，揭示动力扰动下非饱和压实黄土微观结构演化规律，揭示应力循环次数、循环应力比与初始基质吸力对非饱和压实黄土剪切变形、体积变形、动杨氏模量与阻尼比的影响规律与机制，进一步建立考虑非饱和压实黄土动力特性的广义映射法则，提出非饱和压实黄土动杨氏模量和阻尼比演化的塑性模量通式，在结构性边界面塑性理论框架下建立适用于填方体压实黄土的动本构模型，编制相应的计算程序并应用于西部黄土高填方体变形计算分析，为黄土高填方当前变形评价与长期动力作用下变形监测评估提供有力保障，进一步指导未来大体积黄土填筑技术创新。</t>
  </si>
  <si>
    <t>现代全球导航卫星(GNSS)多搭载激光棱镜设备用于激光测卫（SLR），基于GNSS和SLR两种独立大地测量手段可以在卫星端实现连接。SLR由于毫米级的量测精度，不仅可以用于检核卫星轨道精度，也可以参与定轨解算。然而目前针对北斗（BDS）和SLR观测数据融合定轨方面的研究较少，制约北斗定轨精度的进一步提升和相关地学参数的解算精度。因此，本课题拟针对BDS/SLR观测值特性，研究其数据融合处理和定轨方法，探讨合适的定权方式，进而建立统一的BDS和SLR数据处理模型，并拓展已有软件平台，实现基于融合多种大地测量手段的北斗异构星座精密定轨，并探求北斗星座对大地测量参数的贡献，为BDS服务于高精度的地球参考框架打下基础。</t>
  </si>
  <si>
    <t>精密单点定位（Precise Point Positioning, PPP）技术在智能交通、精密农业、海洋资源勘探等诸多领域有着广阔的应用前景。精密单点定位技术在实时高精度定位应用中面临的主要问题是收敛时间过长，实时厘米级PPP的关键是实现模糊度快速固定，其前提是获取高精度的信号偏差和大气产品。为此，本项目拟首先研究顾及信号偏差时变的信号偏差产品估计方法，通过建立信号偏差时变修正模型提升伪距和相位信号偏差产品的估算精度；其次，研究高精度广域大气格网产品构建方法，结合传统球壳格网产品播发量小以及网络RTK（Real-time kinematic）分卫星大气建模产品精度高的优点设置“地面格网”，为用户提供厘米级地面大气格网产品。本项目的研究将丰富PPP服务产品估算方法，有望显著提升PPP用户模糊度的初始化速度，促进北斗PPP在实时高精度定位服务产业的应用。</t>
  </si>
  <si>
    <t>随着油气勘探目标的日益复杂化，基于各向异性理论的处理方法受到更多重视。基于双程波理论的逆时偏移方法能够对地下复杂岩丘进行有效成像，是目前的研究重点。为了提高各向异性介质逆时偏移成像精度和效率，本项目主要针对复杂各向异性介质，研究了高精度各向异性波场正演和基于复数波场分解成像条件的高精度逆时偏移成像方法。本项目首先研究高精度的各向异性纯声波方程，获得完全消除伪横波干扰的纯声波波场。在此基础上，针对各向异性弹性波方程，研究高效、高精度的纵、横波波场分离算法，获得完全解耦的弹性波波场。考虑到传统逆时偏移方法在各向异性成像过程中存在低频噪音严重、保幅性差等问题，本项目将得到的高精度各向异性全波场分解为多方向传播的行波波场，选取合适的方向行波进行成像，来有效消除低频噪音干扰，进一步提高成像剖面精度。此外，发展考虑介质各向异性因素的最小二乘逆时偏移方法，减少偏移假象，提高成像分辨率，均衡成像能量。</t>
  </si>
  <si>
    <t>地震反射系数反演技术能够捕获地下真实的构造物性信息，为后续的地震
解释工作提供额外的数据支持。而现阶段的反射系数反演方法基于平面波
传播理论，并未考虑实际球面波传播过程。对于不同频率成分的球面波，
界面对其反射率存在差异，导致反射系数随频率变化的球面波频变效应出 现。在大角度浅层勘探区域，传统的反射系数反演方法并不适用。因此，
基于球面波传播理论的地层弹性参数反演技术是高精度地震勘探中不可缺 少的研究内容。本次项目通过深入分析不同频率成分的球面波在界面处的
透射和反射特征，研究多层介质的球面波反射系数影响因素及相应计算形
式。考虑反射系数频变特征并提出针对复杂构造的球面波反射系数反演方
法。解决实际浅层及低频地震勘探中分辨率极限问题。形成特有的球面波
高分辨率反射系数反演体系。同时考虑弹性参数捕获问题，将球面波反射
系数转化为真实地下地层速度、密度信息。为后续地震解释工作提供有效
的参考数据。</t>
  </si>
  <si>
    <t>受消费者接受程度和基础设施发展水平的影响，智能网联汽车（ICV）与人类驾驶员操控的传统车辆将长期共存。研究ICV与传统车辆混行条件下ICV行驶任务的自主规划方法时，考虑传统车辆及人机共驾ICV中人类驾驶员决策的随机性，对于保障行车安全、提升道路通行能力十分重要。本课题以城市道路上人机共驾转向ICV为研究对象，首先通过自然和模拟驾驶实验，分析在功能各异的ICV、ICV与传统车辆混行等场景下人类驾驶员的行为特性，研究ICV中人类驾驶员的决策机制及决策异质性向周边车辆的传导模式。基于此，讨论转向ICV应对周边车辆行驶动作不确定性的策略，研究考虑交通流状态随机变化的转向ICV行驶动作自主规划方法，进而提出复杂多车道布设条件下转向ICV行驶路线和行驶动作自主协同规划方法，并通过融合驾驶员随机决策机制和ICV自主决策机制的微观交通流仿真验证所提出算法的有效性。研究成果将为未来ICV应用和普及提供支撑。</t>
  </si>
  <si>
    <t>逆转录病毒群特异性抗原中的功能元件与多种疾病的发生发展和治疗干预密切相关，准确地识别定位这些功能元件能够为逆转录病毒机制研究提供数据支持，从而推动相关重大疾病的抑制治疗以及异种器官移植等重要科学研究的开展。逆转录病毒群特异性抗原中的功能元件长度保守型较差，导致针对以上功能元件进行建模识别的研究面临困难；此外，基因识别中所涉及到的特征工程和序列分类建模，在方法选取往往上存在较大主观性，缺乏足够的科学依据和深入分析。为克服以上困难和弊端，本项目拟采用分而治之的策略实现变长序列定长化处理，并构建数据整备方法库、特征分析方法库和序列分类识别方法库，进而建立基因识别人工智能方法库，以期为功能元件序列和更多其他变长序列的数据获取与预处理，特征提取与降维，以及最终的建模识别提供理论依据和手段支持。此外，本项目也会将功能元件识别相关数据及模型与人工智能方法库相整合，搭建WEB应用服务平台，为同行提供便利。</t>
  </si>
  <si>
    <t>钢管混凝土是高性能桥梁工程的优选结构之一，在我国得到了广泛的应用。然而，桥梁结构服役期长，服役环境复杂，超载现象严重，地区差异大，劣化规律难以掌握，使得钢管混凝土节点疲劳问题凸显。为此，本项目针对钢管混凝土节点疲劳荷载作用效应特点，研究焊趾处应力集中系数分布和弯曲应力占比变化规律，提出焊趾局部三维应力场分布模式；针对钢管混凝土节点初始缺陷和残余应力时变特性，通过实测和数值分析进行跟踪分析，提出疲劳损伤跨尺度表征方法和4D残余应力场时空分布模式，形成考虑初始缺陷和残余应力的三维精细化计算模型；针对钢管混凝土节点疲劳损伤机理，综合解析和数值方法，提出裂纹尖端应力强度因子半经验和数值计算方法。项目研究对于完善钢管混凝土桥梁焊接节点疲劳断裂计算理论，指导节点设计阶段疲劳强度验算、运营阶段疲劳寿命监控和疲劳裂纹产生后节点加固等，具有重要理论和工程意义。</t>
  </si>
  <si>
    <t>梁桥在公路路网中广泛应用，服役时常出现主梁开裂和横向联系破损等病害，严重影响桥梁安全，引发事故。现有损伤监测评估方法大多只针对单一主梁或横向联系损伤，存在一定局限性。因此，本项目拟基于长标距FBG阵列进行桥梁宏应变测量，开展公路梁桥安全评估方法研究。首先建立精细化公路梁桥车桥耦合分析模型，研究损伤对随机车流下公路梁桥宏应变响应的影响规律，提出反映结构整体性态的特征指标及提取方法；随后，基于特征指标和长标距FBG阵列，建立整体性损伤识别方法，并分析桥梁各位置宏应变响应的损伤灵敏度，研究优化传感器阵列拓扑构型，提出相应的布置规则；同时开展典型公路梁桥车桥耦合模型试验，验证提出方法的可靠性；最后基于可靠度理论和随机分析，研究本方法损伤识别结果与桥梁状态间的映射关系，构建参数化模型，提出基于损伤识别结果的整体性态评估标准。研究成果可为公路梁桥智慧管养提供理论和方法支持。</t>
  </si>
  <si>
    <t xml:space="preserve"> 沥青与集料界面粘结特性极大程度决定了沥青混合料的路用性能，界面粘结失效会导致路 面出现剥落、坑槽等损害现象，严重影响路面耐久性，缩短其使用寿命。胶粉的掺入增加了改 性沥青界面的复杂性，研究人员虽深入研究了胶粉对沥青的改性机理，但未能充分解释胶粉对 沥青与集料粘附性的影响机理。本项目拟借助多种化学特性表征法，结合多尺度研究方法，逐层对集料表面胶粉改性沥青展开研究，明确集料表面胶粉改性沥青化学结构性状特征及组分分布、迁移规律，揭示胶粉对沥青组分分布、迁移的影响机理，探明集料与不同膜厚胶粉改性沥青粘附性特征与失效模式，揭示胶粉对粘附特征影响规律。在此基础上，基于沥青SARA组分分布和集料矿物组成，构建并验证考虑沥青膜厚的集料与胶粉改性沥青粘附性分布模型。研究成果有利于从本质上认识胶粉对沥青与集料界面粘结特性的影响机制，为提升胶粉改性沥青与集料粘附性提供理论依据，对路面耐久性的提高具有重要意义。</t>
  </si>
  <si>
    <t>土在交通荷载作用下往往伴随有主应力轴旋转，主应力轴旋转对土的力学变形特性及强度有很大的影响。目前，对黄土力学及变形特性的研究，特别是黄土在主应力轴旋转下的力学变形特性及强度准则的研究相当少。因此，研究黄土在主应力轴旋转下的力学变形特性及强度准则对于工程设计有着重要的理论意义和指导作用。本项目首先对黄土进行不同中主应力系数、不同最大主应力轴方向角条件下的定向剪切试验、主应力轴旋转试验、各项等压加卸载试验、循环剪切循环加卸载试验及常规三轴试验，系统地探讨黄土弹性参数、强度特性和应力-应变关系随不同因素的变化规律；其次，根据试验结果及理论得出黄土的压缩临界状态函数与形状函数；最后，分析主应力旋转条件下应力应变的非共轴特性，建立主应力轴旋转下黄土的强度准则。</t>
  </si>
  <si>
    <t>尾坐式飞行器是兼具垂直起降及高速平飞类飞行器中最有应用前景的类别之一，结合我国的航空事业需求和发展趋势，有必要针对其特有的转换阶段展开深入研究。本项目针对尾坐式飞行器，以构建的高精度非线性动力学模型为基础，揭示任务目标、扰动及转换特性之间的相互关系。在动态转换分析中，引入时延及作动器动力学的考虑。通过转换过程的轨迹求解，揭示转换过程的动态特性变化规律。针对转换过程中复杂的飞行环境以及飞行器自身的气动特性，进行非线性控制算法的设计以实现在多种不确定条件下转换的精细控制。研究成果不仅为飞行器转换特性及非线性控制的发展提供理论依据和技术支持，还将为其他类型尾坐式飞行器的相关研究提供借鉴。</t>
  </si>
  <si>
    <t>“全工序法”加工弧齿锥齿轮相比传统的“五刀法”有生产效率高、成本低、加工精度高、齿轮强度高等优点。由于“全工序法”用一把刀盘同时切削凹面和凸面，所以接触区的调整比“五刀法”要困难许多。本项目拟开展直接面向 Free-form 式机床的弧齿锥齿轮全工序法宏微观设计与实现机理。首先，建立基于全工序法加工原理的齿坯宏观几何参数修正设计新方法；其次，建立基于主动设计的全工序法点接触齿面微观修形设计理论，为全工序法制造理论提供啮合性能良好的目标齿面；最后，建立直接面向 Free-form 式机床的“定摆角”全工序法制造技术，可以保证实现主动设计的齿面形式，并同时保证合理齿深。本研究充分利用 Free-form式机床的优势，能够更加灵活的控制并改善齿轮副的啮合特性，为弧齿锥齿轮全工序法提供了新的方案，为提升弧齿锥齿轮设计制造水平提供理论和技术支持。</t>
  </si>
  <si>
    <t>研究纯电动汽车再生制动与ABS协同控制策略。①研究驾驶意图识别理论和辨识方法，基于双层隐形马尔科夫理论建立驾驶意图辨识模型；②根据驾驶员驾驶意图和车辆运行状态对制动力分配策略进行分类研究；③根据汽车理想前后制动器制动力分配曲线（I曲线）和ECE法规，以电机特性、传动系统、功率模块、蓄电池、超级电容、ABS等特性为约束条件，综合分析研究电机制动力与机械摩擦制动力的分配关系、机械制动与电机制动的最佳结合点和结合时间，并基于滑移率、制动强度、制动效能，研究制动控制策略</t>
  </si>
  <si>
    <t>目前沥青路面坑槽检测及修补存在信息化程度低、严重依赖修补人员操作经验的弊端。本项目拟研究基于图像特征分析的沥青路面坑槽检测及自主喷补方法，研究内容包括：建立融合多尺度特征的小波能量场、建立可信性多分辨率深度图像降噪修复模型、提出自适应喷补路径规划方法，分别实现坑槽自动化识别、三维信息获取和喷补机械手轨迹规划。具体的，分析多尺度特征与坑槽显著性之间的函数关系，利用小波重建来建立融合多尺度特征的小波能量场；根据不同影响因素的实验结果优化可信性函数，根据等高线的梯度变化规律预测孔洞梯度，然后建立可信性多分辨率深度图像降噪修复模型；针对复杂不规则形坑槽的喷补，提出自适应二维图形填充算法，并计算喷补参数和堆料模型的匹配关系，以合理均匀的布置喷补路径。研究成果将丰富图像降噪修复和特征提取的相关理论，并为基于视觉的坑槽检测及自主喷补技术的应用奠定基础。</t>
  </si>
  <si>
    <t xml:space="preserve">由于几何与质量装配特性形成机理不明、调控方法匮乏，高压转子的一次装配合格率受到严重制约，大大影响了航空发动机的装配效率和装配质量。对此，本项目从装配特性分析模型构建、装配工艺参数优化、实验验证三个层面开展高压转子几何与质量装配特性双目标优化装配方法研究。构建跨尺度几何误差传递模型，揭示零件制造误差与装配变形对同心度误差的影响机制；构建质量分布特性预测模型，探索零件不平衡量、几何误差等对转子不平衡量的影响规律。研究以几何、质量装配特性同时为目标的装配工艺参数智能优化方法，并进行实验验证。项目提出几何、质量双目标同步精准调控这一创新构想，有助于装配工艺参数智能决策技术实现突破，有效提高高压转子一次装配合格率。 </t>
  </si>
  <si>
    <t>总结典型堆积层滑坡发育特征与成灾模式类型，调查分析堆积层裂隙结构的空间分布特征及其在不同环境条件下的演化模式。通过建立现场滑坡水文响应自动监测系统，开展多组现场降雨模型监测试验，分析对比不同雨强、初始含水率对裂隙结构内优先流与均匀渗流水文响应参数的影响，进而研究裂隙结构对非饱和-饱和渗流过程的控制，在此基础上建立考虑优先流过程的水文响应模型；开展不同初始应力水平下非饱和土水特征试验，研究不同水力路径下可能存在的滞回特性、体积变形规律及初始孔隙率差异对土体吸附孔隙水能力的影响，建立考虑体变的三维土水特征曲面模型。同时开展非饱和条件下三轴剪切试验，分析不同初始孔隙比、不同吸力与围压等条件下试样体积变形规律及强度规律。结合裂隙结构影响下堆积层渗流规律与土体非饱和水力学性质变化规律，综合分析降雨诱发浅表堆积层滑坡演化规律及灾变机制。</t>
  </si>
  <si>
    <t>通过2.5D数值模拟及理论分析等手段建立描述移动荷载作用下铁路路基（拟静力/动力）响应阶段性转换的
“路基临界速度”预测方法。以黄土地区高速铁路路基为工程背景，讨论路基断面、地基加固措施及填料参数等
多种影响因素对路基临界速度的影响趋势，通过变参分析建立描述路基临界速度的预测图表。
 路基临界速度是路基响应开始迅速增大的转折点。复杂断面路基临界速度预测方法是当前国内外关注的重点
科学问题。另外，黄土地区铁路路基临界速度与高速铁路设计运营速度契合较好，建立高效、精准、适用复杂断
面的预测方法具备重要的现实意义。针对黄土地区高速铁路路基的参数化分析有望普及基本概念，强化路基临界
速度的重要应用价值。</t>
  </si>
  <si>
    <t>多元HFO/HFC混合工质通过各组分优势互补，既可以缓解HFC(氢氟烃)对全球变暖的不利影响，同时保障使用HFO(氢氟烯烃)的安全性，是广受关注的替代制冷工质。工质的PvTx性质对于制冷、热泵和有机朗肯循环等系统的设计和优化有重要作用，但目前对HFO/HFC体系的气液单相PvTx性质研究仍无法满足研究开发的需要。因此，本项目拟对HFO/HFC混合工质PvTx性质开展实验和理论研究，包括实验测量多组多元混合物PvTx性质，补充现有数据不足及空白；基于数理统计方法统筛选实验数据，改善由实验数据偏差所导致的误差传递现象，结合二元交互参数估算方法，构建普适性的统计缔合流体理论(SAFT)模型参数化方案，提高模型预测能力；建立有效的不确定度量化分析方法，探明主要影响因素及其对数值模拟结果整体不确定度的贡献。本项目的研究可为HFO/HFC环保混合工质的基础研究与实际工程应用提供可靠的理论和数据支撑。</t>
  </si>
  <si>
    <t>全球化时代，文化越来越成为城市参与全球竞争的关键所在。当前我国的城市发展正处于重要的转型时期，以北京、上海等大都市都意识到了文化在城市可持续发展中的动力作用，城市文化空间建设的重要性和紧迫性日益增强；因此，从城市整体发展的角度研究我国大都市城市文化空间规划的相关策略和方法成为当务之急。
本课题研究将 “世界文化艺术之都”——巴黎作为研究对象，测度巴黎各时期城市文化空间的特征，分析城市文化空间演变的影响因素，揭示文化空间与城市空间的相互作用机制，以及规划设计、管控等技术手段在其中所起的作用，总结巴黎城市文化空间规划的经验；最终针对我国城市文化空间建设现有的问题，转译巴黎经验，从规划体系、文化理念、空间布局和公众参与四个层面提出适应我国城市文化空间体系构建和节点塑造的策略与措施。</t>
  </si>
  <si>
    <t>在国土空间规划体系的约束下，“三线”的划定将生态、城市等功能区的关系进行了明确的梳理，生态红线以及生态功能区的重要性得到了空前的提升。在这种背景下，城市空间的生态问题特别是城市与外围生态基底的关系成为“三线”、“三区”之间协同问题的核心之一，对于城市的高质量发展至关重要。本研究的目的在于以城市为出发点，将城市外围开发边界区的生态空间作为主体，研究生态空间与城市增长的互动关系。本课题有三个主要研究内容，第一是确定城市生态空间的类型，第二是构建生态空间生态贡献度度量体系，第三是研究城市开发边界区生态空间消亡机制。运用生存分析法、德尔菲法、对比法等研究方法，通过对以上三个主要内容的研究，探究生态空间“生存——消亡”演进的时空过程及动力机制，进而揭示城市开发边界空间生态演化的规律，为城市的生态内涵式发展提供可借鉴的理论与实践依据。</t>
  </si>
  <si>
    <t>高速公路作为关中地区发展“一心三轴”重要的经济发展轴线，交通发展建设必将对区域生态环境造成不可逆的影响，生态环保与修复已经成为现阶段我国经济发展的首要前提，也是高速公路建设中需要统筹考虑的严峻的现实问题。鉴于此，本研究选择穿越秦岭并具有亚洲第一隧道的包茂高速公路进行调研，以高速公路植被生态修复技术为研究对象，总结分析其现状及发展规律，综合分析道路工程、生态、园林以及景观等方面有关因素对公路绿化植物选择、种植形式的影响以及限定作用，提出高速公路植被修复技术协调交通运输与生态环境修复之间关系的标准以及实践操作模式，其目的是确保公路植被充分发挥改善生态环境、美化和丰富道路景观以及结合绿化生产提高经济效益等方面的作用，优化现有公路植被模式并且降低绿化工程造价，正确指导今后关中地区高速公路生态化建设。为建成具有关中地域特色的现代化生态公路体系搭好初步框架结构。</t>
  </si>
  <si>
    <t>研究以秦岭山地范围内的古镇为对象，涉及陕西、甘肃、河南、湖北4省；在旅游业带动及快速城镇化发展背景下，秦岭山地古镇镇区空间不断扩张，其空间发展与生态、文化保护之间的矛盾日益突出。
    通过对秦岭山地特殊地理环境下，镇区空间的发展演变历史及特征的分析研究，掌握其镇区空间历史演变规律；通过人工神经网络元胞自动机（ANN-CA）与决策树元胞自动机（DT-CA）模拟，挖掘秦岭山地特殊地形地貌及气候环境下，决定镇区空间发展方向的影响因素，并探究各影响因素的排序。
研究意义：对秦岭山地古镇空间演变进程、特征及演变机理与形式，具有一定的理论价值；根据DT-CA与ANN-CA对镇区空间发展规律及影响因素的挖掘，为秦岭山地古镇空间未来发展方向的预测，更科学的用地适宜性评价及国土空间规划三线划定做基础，具有一定的实践应用意义。</t>
  </si>
  <si>
    <t>在城市轨道交通站域，轨道交通客流量在时空分布上存在差异，而分布差异的客流量与土地使用的协同定量关系尚不清楚。本项目拟以西安市1至4号地铁线为研究对象，以时间和空间两个维度的供需均衡为切入点，融合手机信令时空数据、地铁AFC数据、POI数据及传统出行调查数据等多源数据，探究站域客流与土地使用的时空演变机理与分布特征，建立不同时段、不同方向客流与不同圈层土地使用形态、功能、强度的量化关系并阐明二者之间的互动规律，明确影响土地使用优化控制过程的关键因素；继而，揭示客流时空分布差异与土地使用的协同机制，并建立基于客流时空变化特征参数的土地使用优化理论模型，完成对西安市轨道站域土地使用优化方案的创建。研究成果为准确预测与评价在轨道站域中的土地使用优化过程，以及提出站城一体化优化技术提供理论支撑。</t>
  </si>
  <si>
    <t>城市室外热环境直接影响着居民的室外活动，营造舒适的室外热环境，不仅有利于塑造良好的城市生活，还可以增加城市的娱乐性，从而间接降低建筑室内能耗。人体室外舒适度受到空气温度、空气相对湿度、平均辐射温度、风速以及人体的行为与着装的综合影响，随着学术界对人体认知的加深，关于人体舒适度评价指标的研究也进入了一个新时期。西安是我国著名的十三朝古都，依照我国建筑热工分区，西安处于寒冷地区根据最新发布的《关中平原城市群发展规划》，西安将被建设成具有历史文化特色的国际化大都市，基于此大背景，西安也终将发展成集文化、旅游、科教为一体的重要省会城市，据统计，西安现有常住人口1020万，因此营造一个适于人居的城市环境，提出相关评价指标有着重要的实际意义，本研究旨在通过收集西安地区四季不同的气候数据从而提出当地的人体舒适度评价分类基准。</t>
  </si>
  <si>
    <t>circRNA与复杂疾病的关联关系预测研究在揭示复杂疾病的本质、认识复杂疾病发病机制、了解生命活动机制等方面具有广泛的应用前景，可以帮助我们寻找人类疾病中潜在的疾病生物标志物和治疗靶标，为探讨人类复杂疾病的机理、诊断、治疗、预防提供前期的理论基础。
本项目从系统生物学的角度出发，基于circRNA相似性网络、疾病相似性网络、蛋白质复合物网络建立circRNA-疾病-蛋白质复合物多层异构网络；采用布谷鸟优化聚类算法、双向协同过滤算法、图卷积网络等理论方法来提出预测circRNA和疾病关联关系的模型，以期提高circRNA和疾病关联关系预测的正确率，进而研究circRNA和胃癌、乳腺癌、肺癌、肝癌等复杂疾病的产生与发展存在的重要关联关系。
此方面的研究可以帮助我们预测circRNA功能，寻找疾病分子标记和药物靶标，为相关疾病的诊治提供实验基础和理论依据。</t>
  </si>
  <si>
    <t>本项目拟针对如下几个问题进行深入研究：（1）显隐式结合的引文上下文识别方法研究。本部分研究探索设计基于CNN的显示引文上下文自动提取模型，最大化减低用户参与活动，提升局部引文推荐的可用性，并设计基于Bi-LSTM和CRF的隐式引文上下文提取方法，以补充完善引文上下文信息。（2）复杂引文网络文献表示方法研究。本部分内容研究图卷积神经网络在异构环境下的扩展机制，并利用其获得可靠的引文网络表示。同时在复杂网络研究基础上，结合文献引用信息和对抗生成网络，将文献引用的幂律分布作为约束引入文献表示的学习中。（3）基于门控神经网络的局部引文推荐方法研究。本部分研究提出一种基于门控神经网络的局部引文推荐算法。同时拟利用主题模型筛选合适的负例样本，以网络训练效率。（4）结合语义和链接相关性的引文推荐评测方法研究。本部分研究拟基于SDAE深度网络和元路径特征，分别获得推荐列表中候选文献之间的语义相似度和链接相似度，并利用其改善现有评测指标。</t>
  </si>
  <si>
    <t>不可压缩热传导对流方程是流体热动力学中的一个重要方程组，它是以N-S方程为基础，在能量守恒，质量守恒，动量守恒的条件下导出的非线性动力系统方程。不可压约束和非线性使得同时求速度，压力，温度三个未知量非常困难。本项目旨在探讨热传导对流方程的速度和压力解耦问题，最终形成规模较小的代数方程组，从而减少计算量。首先，构造热传导对流方程的加罚,压力校正投影模型，将速度和压力解耦；其次，运用有限元分析理论，研究解得适定性，给出摄动误差；再次，设计加罚,压力校正投影模型的高效时空全离散格式，给出速度，压力，温度的最优误差估计。最后，针对方程离散后的非线性系统，拟设计出强健的迭代格式，以降低算法在求解部分的计算开销。通过该项目的研究，力求能探索出该问题的高性能解耦算法，为非线性科学的发展和计算流体力学在实际工程技术中的应用提供新的研究途径。</t>
  </si>
  <si>
    <t>特征和与指数和的均值分布、上界估计及各类算术性质是近年来众多学者研究的热点问题之一，这一内容与数论中许多著名难题密切相关，具有重要的理论意义。同时，特征和与指数和在编码及密码领域也有广泛的实际应用价值。本项目主要研究以下几方面内容：1、通过Gauss和的性质以及Dirichlet L-函数定理，研究Kloosterman和及特征和的六次、八次均值计算问题；2、通过指数和的均值性质及上界估计，研究包含多项式的指数和的高次混合均值、余项分布问题，建立相关代数结构构造组合恒等式。本项目的目标是利用三角和方法、特征的正交性建立不同和式之间的相互转换关系，同时利用余项估计、微分算子等工具将指数和与数论中一些重要的多项式建立起联系，并得到一些均值公式和较强的渐近公式。</t>
  </si>
  <si>
    <t>2019新型冠状病毒肺炎(COVID-19)的爆发给人们生命健康带来严重威胁，也给社会、医疗机构和经济带来前所未有的挑战。研究表明加强控制措施、高温、高湿度可降低COVID-19的传播。然而，如何采用统计模型或动力学模型量化、评估和预测COVID-19疫情与雾霾、气候因素、控制措施等因素之间的复杂关系与相互影响具有挑战性。因此，本项目聚焦全球雾霾、气候因素、控制措施和COVID-19病例数等数据，考虑个体行为改变、媒体报道、空间因素、人口流动等因素，建立雾霾、气候因素、控制措施和COVID-19病例数之间的高维多尺度动力系统，以及COVID-19病例数与以上因素耦合的复杂多尺度网络模型，采用高维动力系统，融合高维数据，发展多尺度理论与深度学习等方法，设计Matlab、R和Python算法，精准确定影响COVID-19疫情的核心因子及揭示以上因素与COVID-19病例数之间的复杂因果关系，进而探讨针对COVID-19疫情采用的控制策略的有效性及以上因素的共同作用如何影响COVID-19疫情，从而为预测、评估COVID-19控制策略对该疫情的影响提供定性、定量的决策依据。</t>
  </si>
  <si>
    <t>随着计算机及通讯技术的迅猛发展，无线传感器网络和交通网络等应用网络在人们的生活中发挥着越来越重要的作用，而如何对传感器加密，以及如何在交通网络中安装摄像头则是这两类网络研究中亟待解决的关键问题。上述问题通常可建模为组合最优化中的覆盖型问题，包括（赋权）连通顶点覆盖问题和（赋权）连通顶点覆盖k-路问题等。目前国内外对该类问题的研究大都限于一些特殊图类，不能很好地反映出原有网络的特性，因而不能很好地应用到实际中。受上述实际问题驱动，本项目拟以图论、组合优化等为工具，选择更合适的网络模型来研究无线传感器网络和交通网络中的最小权重连通顶点覆盖k-路问题的复杂性和近似算法设计，我们前期的工作为该项目的开展打下了坚实基础，拟进一步发展新的近似算法设计技巧，力争取得理论分析上的新突破，所得结果将进一步应用到上述实际问题中，推动我国信息通讯和交通安全的事业发展。</t>
  </si>
  <si>
    <t>以PVA及Dextran为聚合单体采用非共价键的原位在线整体合成技术，及条件的优化制备PVA/Detran复合晶胶整体柱。以扫描电镜法、Ｘ射线衍射法和核磁共振光谱法等技术，测定聚合物表面和内部的物理化学特征。进一步对PVA/Dextran晶胶整体柱活化修饰后，再次进行表征，对其活化修饰的效果进行评价。采用色谱学方法，评价复合晶胶整体柱对生物大分子蛋白的识别能力。以吸附容量、使用次数、选择性识别能力、蛋白回收率及活性等对其性能进行评价。并将其用于外源性和内源性杂质较多的生物样品的分离纯化。</t>
  </si>
  <si>
    <t>本项目系统研究乌头碱类生物碱与存活素启动子关键序列DNA之间的相互作用。与以往DNA选择剂不同的是，乌头碱类化合物不含氮，也没有平面共轭结构，而且分子量相对比较大。期望通过本研究可以揭示某些双链DNA稳定剂的可能机制，深化构效关系，有助于理解DNA稳定剂的化学结构，为药物设计提供参考，最终为深入研究基于相关靶点药物治疗的分子机制提供科学依据。</t>
  </si>
  <si>
    <t>从分子化合物角度研究稠油火驱过程中氧化特征，包括饱和烃、芳烃和含NSO杂原子化合物，分析氧化反应过程汇总化合物反应及火驱化学机理。</t>
  </si>
  <si>
    <t>目前太赫兹(THz)技术在高速光通信、生物医学、时域光谱等领域展现出优异的应用前景，但制约太赫兹技术进一步发展的主要因素之一是该波段功能器件的匮乏，而超材料所具备的特殊电磁特性可以克服当前太赫兹波段材料及功能器件缺乏的问题。同时，由于石墨烯具有高的载流子迁移率，且它在太赫兹波段的吸收特性遵循Drude电导模型，且同时具有费米能级可调的性质，因此通过电压调控，全光调控，磁光调控等方式可主动对石墨烯的费米能级进行调节，进而影响其在太赫兹波段的吸收特性性质。本项目拟通过设计石墨烯超材料结构进一步增强石墨烯与入射光的相互作用，实现基于石墨烯超材料结构的等离激元诱导透明效应；同时通过设计石墨烯与其他超材料的结合，进一步实现多波段、宽带的可调谐电磁诱导透明现象，为石墨烯的在太赫兹电磁材料领域的应用并提供了广阔的发展潜力。</t>
  </si>
  <si>
    <t>晶体结构是材料科学研究中的热点和重点，主要指晶体的周期结构，它的晶界和相界通过其本身的物理化学行为以及与相变过程的交互作用共同决定着材料的特性。从原子尺度上认识和理解晶体微观结构的演变及其相互作用是我们在实际应用中控制和设计某种特性材料的重要环节。随着计算机技术的快速发展，数值模拟已经成为一种可以精确描述界面结构和实时反映界面演化的重要手段，它 具有操作可控性强，研究周期短，实验成本低等优势。本课题考虑两类二元晶体相场(Phase-field Crystal，PFC)模型的数值算法: 1)具有亚晶格有序结构的二元胶体晶体模型，2)描述 Kirkendall效应的二元晶体模型。以上两个问题中所涉及的二元 PFC 模型均是六阶非线性耦合系统。相比较 于单组分的 PFC 模型，除了非线性双阱势产生的刚性问题，在二元 PFC 模型中两 个相变量的非线性耦合也增加了算法设计的挑战性。本课题主要是针对以上两种 二元 PFC 模型设计高效且容易实现的保结构数值算法并做相关的理论分析。</t>
  </si>
  <si>
    <t>本项目旨在研究高维空间中，具有空间周期系数的反应-对流-扩散系统的传播行为，主要包括脉冲波和传播速度的存在性、周期行波解的衰减行为、波型整体解的研究。具体地：首先，建立高维周期空间中单调半流周期行波解和传播速度的一般理论，进一步通过适当假设，研究系统的传播速度以及(右行)脉冲波的存在性，其中e为高维空间中单位方向，c为波速，左行脉冲的研究类似。同时也研究系统传播速度单一存在且被线性确定的充分条件。然后，研究非临界和临界波速两种情形下脉冲波在正负无穷端的衰减行为。通过上下解方法结合挤压技术，我们旨在得到脉冲波精确的指数型或代数指数型衰减估计。最后，选取系统以不同波速左行和右行的两列脉冲波，根据两列不同脉冲波在高维空间中的传播方向, 分别研究三种可能情形下波型整体解的存在性、渐近行为等定性性质。同时给出一个具体模型，得到上述传播动力学行为的具体形式。</t>
  </si>
  <si>
    <t>本项目将Mannich反应机理与去芳构化相结合，基于手性磷酸催化剂，以含氨基的酚类为原料，与醛反应原位生成亚胺，以酚去芳构化产生的碳负离子作为亲核试剂进攻亚胺实现螺环化。本项目提出两种反应方案如下图，预期实现两类氮杂环己二烯酮螺环骨架的不对称合成。此外，还将对手性磷酸CADA催化机理进行深入探讨。</t>
  </si>
  <si>
    <t>胶东金矿床密集分布，金矿成矿流体来源、成矿流体性质差异、以及成矿流体演化过程长期存在争议。项目以胶东为研究区，分别选取区典型金矿为研究对象，对典型金矿的矿床地质、流体包裹体、金成矿流体来源与成矿物质来源展开研究，划分金热液成矿的阶段、总结区内金矿主要矿石矿物、脉石矿物及常见围岩蚀变类型；划分胶东金矿床流体包裹体的类型、分析胶东金成矿流体体系特征及典型金矿成矿流体演化过程，分析金成矿流体来源及成矿物质来源，将SiO2溶解度加入典型金矿的成矿流体演化、成矿流体性质对比研究中，分析典型金矿及区域范围内成矿流体SiO2溶解度影响因素及其变化规律，探讨SiO2溶解度与金成矿作用间的关系，为进一步研究金成矿作用增添了一个全新的角度。</t>
  </si>
  <si>
    <t>相关性和演化因素的客观存在增加了机电系统可靠性分析的复杂程度，使得准确进行机电系统的可靠性预测和制定高效的维护保障策略更加困难。基于竞争失效的机电系统可靠性分析方法是解决该问题的有效途径，也是当今可靠性领域研究的热点之一。本项目综合分析机电系统的结构特征和工作环境特征，不仅揭示了相关性和演化性对多失效模式系统可靠性的影响规律，还建立了考虑间歇期等实际因素的机电系统竞争失效模型；定量化的竞争力指标实现了可靠性分析过程中系统关键部件的辨识，为薄弱部件的发现提供了直接依据，解决了机电系统维护保障、改进优化过程中的部件优先度排序难题；基于竞争力指标的机电系统维护保障策略研究对于实现资源有限情况下机电系统精确化、高效化、细致化的维护具有重要的意义。</t>
  </si>
  <si>
    <t>为实现网联车辆队列在有限通信范围内安全行驶的控制目标，本项目通过观测器估计理论和基于势场函数的分布式队列控制方法，对网联车辆在加速度未知条件下的队列控制问题开展研究。以车辆三阶非线性纵向动力学模型为基础，本项目研究利用全阶状态观测器在线估计车辆未知加速度以及包含外界未知干扰和模型参数不确定项的复合扰动值，通过补偿控制以提升车辆编队的鲁棒性并克服难以精确获得车辆加速度测量值的不足；在此基础上，通过合理构造势场函数并引入到基于反步设计的队列控制算法中，提出了基于势场函数的分布式输出反馈队列控制策略，保证网联车辆能够实现定间距队列控制的同时保证车辆始终位于有限通信范围之内并且保持安全避碰距离。本项目在基于非线性理论框架下的分布式输出反馈控制研究有利于提升网联车辆队列的控制精度和行驶安全性，为网联车辆编队行驶的实现提供理论设计依据。</t>
  </si>
  <si>
    <t>本课题旨在构建一种智能汽车双驾双控策略，根据危险程度在驾驶员和主动安全系统之间动态的实时分配驾驶权，并实现驾驶员与主动安全系统之间驾驶权的逐渐交接。主要研究内容如下：（1）驾驶员驾驶行为的统计学特性。使用核密度估计来估计驾驶行为特性，使用相对熵来描述不同数据集之间的差异。基于KDE和相对熵构建驾驶行为收敛性检验算法，并使用该算法验证得到收敛驾驶行为特性所需的数据量。（2）危险估计方法与驾驶权分配策略。使用驾驶员加速行为特性定义考虑驾驶员制动极限的潜在危险估计指标，建立跟车场景中的潜在危险估计方法。（3）基于非合作MPC的双驾双控驾策略。构建驾驶员与主动安全系统共同控制车辆的双驾双控模型。提出基于非合作MPC的驾驶权交接策略，构建非合作MPC具有唯一纳什均衡解的条件，并通过系统模型和代价函数来构造非合作MPC的纳什均衡解。（4）鲁棒性车辆轨迹跟踪算法。使用逆耦合的线性矩阵不等式来处理模型中的不确定性。针对逆耦合的LMIs没有解析解的问题，使用凸优化来逐步逼近拟合逆耦合LMIs的解。使用基于Simulink和Carsim的联合仿真来验证轨迹跟踪算法的有效性。</t>
  </si>
  <si>
    <t>通过建立变循环发动机的实时自适应数学模型，开展变循环发动机控制需求分析和控制系统结构设计，从而构建一种基于模型的控制策略研究发动机多变量协同控制器设计方法；针对变循环发动机特有的多工作模式和控制模式问题，开展发动机的模式选择与模式融合技术研究，并对上述研究方法进行功能性和仿真精度验证，实现变循环发动机全工况下的多变量控制。研究通过对变循环发动机性能参数的估计与多变量控制器的设计实现发动机的直接性能控制，并在此基础上采用直接控制误差限制和同步选择（Error Limiting and Simultaneous Selection, ELiSS）架构，设计基于深度学习及神经网络映射的发动机的模式选择及模式融合器，实现变循环发动机多种控制模式的智能选择与融合。</t>
  </si>
  <si>
    <t>为响应国家新能源汽车发展战略，以现阶段国内动力电池、内燃机、驱动电机、电气架构发展现状为依据，综合考虑零部件成本及技术成熟度后认为增程式电动汽车符合当前技术条件发展。
为解决增程式电动汽车能量转换效率较低的弊端，以增程器用内燃机效率作为突破口，通过对比多种类型的内燃机，选定以米勒循环和均质充量压缩燃烧（HCCI）技术作为新型内燃机主要节能技术，开发米勒循环HCCI内燃机作为增程器用内燃机，提升能量从化学能向机械能转换过程的效率。
本次项目以软件仿真和台架实验相结合的方式进行新型内燃机的可行性及效率提升率验证。以现有HCCI发动机台架为基础，通过配气机构凸轮轴的改造，使之实现米勒循环，同时能够保持HCCI燃烧方式。
米勒循环HCCI内燃机，是一种只注重效率而不考虑工作范围的内燃机，将成为混合动力汽车内燃机的新方向。</t>
  </si>
  <si>
    <t>微观结构沿电池厚度方向梯度变化的梯度阳极设计不仅有望提高固体氧化物燃料电池（SOFC）的传质特性与电化学性能，对电池的温度分布也有重要影响。在以碳氢燃料为反应气体的梯度阳极SOFC工作过程中，电池内的能量传递、多组分质量传递、电荷传递以及电化学反应等多个过程相互耦合，调控机理十分复杂。因此本项目以阳极微观结构对SOFC综合性能的调控机理为研究对象，开展基于碳氢燃料气的梯度阳极SOFC热-质-电化学耦合机理研究，并在此基础上对梯度阳极的微观结构参数分布进行系统地优化。通过本项目的研究，可以揭示梯度阳极微观结构对SOFC综合性能的调控机理，并获得有效改善电池温度分布均匀性以及提高电池综合电性能的最佳连续梯度阳极微观结构参数分布。本项目的研究对于提高SOFC传质特性、电化学反应特性以及温度分布均匀性具有重要意义，并且可获得有效改善阳极支撑型SOFC综合性能的梯度阳极微观结构设计，有利于进一步降低燃料电池成本，加速其商业化进程。</t>
  </si>
  <si>
    <t>排放法规日趋严格，燃料低碳化是降低碳排放的重要途径。因此，众多的重型柴油机被点燃式天然气发动机所取代。而天然气发动机最大的问题是热效率低、热负荷高和燃料的加注易受地域的影响。基于此问题，本项目通过开发天然气/甲醇灵活燃料发动机的电控系统，使得发动机可工作于单一天然气模式、单一甲醇模式和天然气/甲醇双燃料模式。基于开发的电控系统，对灵活燃料发动机性能、燃烧和排放展开全工况、多参数耦合性试验研究。阐明天然气和甲醇协同燃烧对加快天然气的燃烧速度、增加热效率、降低热负荷、抑制爆震的机理。同时灵活燃料发动机的开发应用，能够拓宽发动机的燃料选择范围，增加市场适应性，也能够调整能源结构，增加能源供应安全性。</t>
  </si>
  <si>
    <t>新能源汽车的发展使燃油汽车、油电混合动力汽车和纯电动汽车组成一种新的混合交通流；智能网联技术的发展催生了自动驾驶车辆与人工驾驶车辆的混合，共同构成我国城市新型混合交通流环境。智能网联环境下车辆的信息互联使得从微观交通流动力学层面改善交通流特征、提高驾驶安全性、降低车辆能源消耗成为可能。生态驾驶是降低交通能源消耗的重要手段，通过优化智能网联车辆在实际路网中的驾驶状态，在优先确保车辆安全驾驶的前提下，使车辆在不同交通情境下尽可能以能耗最低的模式行驶，从而达到既能保证驾驶安全，又能最大程度地降低城市交通环境污染和能源消耗的目标。本课题拟以智能网联技术为支撑，以我国城市新型混合交通流环境为背景，以车辆安全驾驶和能耗最低为优化目标，基于深度强化学习方法，针对不同道路交通情境，控制和优化车辆队列内车辆个体的驾驶行为，为驾驶员提供自适应驾驶决策，以实现车辆的安全与环保驾驶。</t>
  </si>
  <si>
    <t>中高强Al-Cu-Mg(-Si)合金广泛应用于航空航天和轨道交通领域，其力学性能、耐蚀性、抗疲劳性能等宏观性能与析出相直接相关。由于早期表征技术的落后，一些主要析出相及其演变过程仍未得到透彻理解，尤其在微量元素以及形变热处理制度的影响下，多种析出相之间此消彼长的竞争机制以及相互促进的共生关系尚未得到充分认识。本项目拟利用球差校正透射电镜、出射波函数重构技术、定量高分辨像模拟、三维电子断层摄影（3DET）、第一性原理能量计算，对Al-Cu-Mg(-Si)合金中的主要析出相结构进行精确表征，较为彻底地阐明合金在不同热处理制度下析出相结构演变规律。结合硬度测试、拉伸性能测试、抗腐蚀性能测试，系统地研究Al-Cu-Mg(-Si)合金成分、工艺、结构和性能的相互关系。在此基础上发表高质量论文1~2篇，申请专利1项。相关研究结果可以为设计合金成分和热处理加工工艺提供指导，对制备高性能的结构材料具有重要意义。</t>
  </si>
  <si>
    <t>光催化还原CO2为可持续和绿色的太阳能燃料是解决由CO2排放所引起环境问题的一种理想途径。但是，光生载流子的复合带来光催化效率过低和对特定还原产物选择性较差成为制约该技术发展的瓶颈问题。因此，本项目设计构筑贵金属单原子修饰尖晶石铁氧体异面结。通过控制异面结的形成来提高光催化材料表面电荷分离效率，从而改善尖晶石铁氧体光催化剂对CO2的还原性能。并进一步将贵金属单原子选择性的锚定于异面结中作为反应还原位点的活性晶面，从而提高尖晶石铁氧体催化材料体系对CH3OH/HCOOH等还原产物的选择性能。揭示异面结和贵金属单原子助催化剂分别在电荷分离和CH3OH/HCOOH等还原产物选择性生成过程中的作用机制。最后，进一步优化实验方案，从而获得高效和高选择性的CO2光催化剂。</t>
  </si>
  <si>
    <t xml:space="preserve">随着中国城镇化进程的加快，城市生活垃圾数量与日俱增。据资料显示，中国城市生活垃圾年产量达1.5×108 t，人均垃圾产生量为1.2 kg/d，并且这一数据以约10%的速度递增。我国城市生活垃圾处理主要以焚烧法为主。但是采用焚烧法会产生一些有害的气体污染物，其中CVOCs的降解处理成为解决垃圾焚烧废气的重要难题。
目前催化燃烧技术是CVOCs净化治理最有效的方法。催化燃烧技术的核心是催化剂的开发，如何设计出一种低温高效降解CVOCs且无二次污染的催化剂，是这一领域急需解决的问题。
本项目，原位掺杂以及负载技术，制备了过渡金属氧化物修饰的铈基-钴基复合型催化剂，提高其在水蒸气以及卤素条件下的抗失活性能，降低了CVOCs在催化剂表面所需的催化反应温度。制备多种姓毛的氧化铈和氧化钴载体，探讨过渡金属与载体之间的协同作用和CVOCs在催化剂表面降解过程，结合DFT理论计算结果以及实际性能测试结果，多方面全角度分析CVOCs降解路径。最终模拟实际工况条件下，不同气体组分对低温催化降解CVOCs的影响，并得出最优的催化剂制备合成工艺。
</t>
  </si>
  <si>
    <t>水体氮素污染易诱发富营养化，威胁自然及人体健康。经济有效地去除氮素是废水处理的主要目标。全程自养脱氮（CANON）工艺因其节能高效的脱氮优势受到广泛关注。然而，CANON工艺的启动、稳定及高效运行需富集并平衡功能菌群氨氧化菌（AOB）和厌氧氨氧化菌（AnAOB）且不断排除亚硝酸氧化菌（NOB）。项目利用外加AOB中间代谢物羟胺及AnAOB重要代谢中间产物联胺，强化AOB和AnAOB代谢生长及富集培养，利用联胺可抑制AOB和NOB，但对NOB的抑制作用强于AOB，调控联胺水平，富集AOB排除NOB，获得AOB和AnAOB高效富集并维持动态平衡的状态。以颗粒污泥CANON反应器为依托，研究联胺和羟胺调控CANON工艺处理低氨氮低C:N比城镇废水强化自养脱氮机制。通过分析联胺和羟胺对功能微生物生理特性的影响，探索联胺和羟胺强化脱氮代谢转化规律及途径，揭示强化脱氮途径和机理，提出联胺和羟胺调控的城镇废水CANON工艺脱氮性能强化策略，为CANON系统高效稳定运行提供技术支撑。</t>
  </si>
  <si>
    <t>气候变化和人类活动是影响流域水文循环过程演变规律的两大驱动因素，水文模型是目前研究变化环境下流域水文规律的基本手段，而流域水文模拟精度很大程度上依赖于模型输入数据的质量与精度。地面降水观测站点有限难以表达降水的空间变异性，势必会造成水循环要素及其演变模拟的偏差，这限制了水文模型系统性描述水循环演变过程。因此，本项目以黄土高原退耕还林（草）工程实施的北洛河上游流域为对象，基于地面观测降水资料、长序列的遥感降水数据以及遥感影像数据，构建地表观测和卫星遥测降水信息融合的定量模型，从而精确量化降雨及土壤水分空间变异性。基于模型得到的长序列高精度的降水数据，结合分布式流域水文模型，模拟气候变化和土地利用变化下的流域水文循环过程，分析水循环演变的时空格局及演变规律，定量区分气候变化及土地利用对水循环各要素的空间演变规律。研究成果可为黄土高原地区水资源的综合规划管理及植被恢复措施的合理制定提供决策支持。</t>
  </si>
  <si>
    <t>灌溉水是灌区地下水的重要补给来源，受不同水文地质条件影响，长期灌溉作用下灌区地下水发生逐渐盐化或淡化的趋势。本项目采用野外调查、取样分析、水位调查等方法，在明确灌区地下水动态变化特征及水化学演化规律的基础上，结合理论分析和模型模拟，对比探究不同灌区水盐均衡要素，揭示灌区地下水化学形成机制。建立灌区地下水水流数值模型及溶质运移数值模型，通过调整模型参数，模拟识别影响地下水盐分演化的关键水文地质要素，并综合灌溉历史、实际水文地质条件、水文地球化学演化过程，对比分析不同灌区盐分演化趋势差异的关键影响因素，旨在为灌区水资源的可持续发展提供理论依据。</t>
  </si>
  <si>
    <t>本项目针对地下水污染源反演识别研究中尚待解决的瓶颈问题开展系统性研究。探索应用深度残差网络(ResNet)法建立地下水DNAPLs污染多相流数值模拟模型的替代模型，并通过实际应用考察其适用性和优缺点。将敏感性分析法与变步长随机游走法相结合，探索研究马尔科夫链蒙特卡洛(MCMC)高效稳定抽样算法。系统集成上述研究方法，并应用于某石油污染场地地下水污染源信息的反演识别，统计分析污染源信息的后验概率分布特征。纵横对比本项集成方法与其他反演方法，并探讨集成方法在地下水污染源反演识别中的应用前景。研究成果丰富和拓展地下水污染源反演识别的理论基础与技术内涵。</t>
  </si>
  <si>
    <t>暴雨洪水是黄土高原地区雨季多发的灾害，而流域降雨特性则是其关键控制因素。虽然降雨移动与流域致灾洪水显示出密切联系，但是目前还无法在机制层面精确描述降雨移动对流域洪水过程的影响，使得对流域洪水过程的准确预测受到制约，可能导致防洪设计标准降低等一系列问题。本项目拟以黄土高原典型小流域长时段暴雨洪水实测数据为基础，通过数据挖掘、数值模拟及理论分析等手段，在厘清黄土高原小流域降雨移动特征的基础上，进行系统的移动降雨-洪水数值模拟，深入探究降雨移动对坡面产汇流及沟道洪水演进过程的影响，分析降雨移动对洪水过程影响的临界条件及制约因素。综合以上分析结果，揭示降雨移动对小流域洪水响应的影响机制，发展和完善小流域洪水预测与设计理论，为建立更加精确的流域洪水预报模型提供理论基础。本项研究对深入认识流域水文过程具有重要科学意义，并对流域气象灾害预警及水资源综合管理等有很大的应用价值。</t>
  </si>
  <si>
    <t>针对自来水厂大量铝污泥的处置困境问题，提出铝污泥资源化回用于吸附污水厂臭气中VOCs的新思路。通过实验室小试和水厂中试结合的研究方法探讨污染物与吸附剂活性位点的相互作用机制，以及VOCs多组分扩散竞争关系。目前关于铝泥吸附废气的研究相对较少，成果有望为铝污泥回用于污水厂吸附除臭技术提供理论依据和技术支持。</t>
  </si>
  <si>
    <t>认识和理解区域水资源演变过程、机理是实现有效调控和可持续利用的前提。我国黄土高原地表水资源匮乏，深厚包气带滞留、累积的补给水资源是维系当地生态环境运转的关键力量。当前黄土高原包气带水文特征研究还很薄弱，潜在地下水补给演变更是鲜有报道，这严重影响了水资源补给潜力的有效评估，阻碍了当地生态环境建设的可持续发展。本项目围绕黄土高原典型包气带，通过对土壤性质和水文信息的精细化测定，利用多种时空分析手段与环境示踪技术，在揭示包气带“土壤容重、水循环及大气输入”三方面水文特征基础上，大力发展氯示踪技术对包气带水文信息的解析能力，从而重建黄土高原不同气候区长时间、高分辨率的潜在地下水补给历史，并在时间和空间两个维度系统分析自然条件下黄土高原潜在地下水补给演变规律。本研究不仅可为黄土高原水资源评价、生态建设可持续规划提供科学依据，还可促进地球关键带、全球变化水文学等相关学科领域的发展。</t>
  </si>
  <si>
    <t>黄土湿陷就是由于水的渗透浸润引起的，而渗透特性又直接决定着湿陷的发生和发展，为解决黄土因浸水湿陷所引起的一系列工程问题，本项目充分考虑黄土微结构参数的大数据特征，拟通过贝叶斯网络模型建立黄土微结构参数大数据与其湿陷性和渗透性之间的定量关系。通过贝叶斯大数据方法分析与处理黄土微结构大数据，建立包含颗粒形态、数量、位置坐标以及孔隙形态、数量、连通性、迂曲度等黄土微结构参数大数据库。项目有望建立反映湿陷性与渗透性之间的耦合关系的微观机理模型，其研究成果对湿陷性黄土地区的工程设计与施工提供可借鉴的基础理论依据。</t>
  </si>
  <si>
    <t xml:space="preserve">心肌梗死（myocardial infarction，MI）后炎症因子大量聚集，诱导心肌细胞凋亡和心肌胶原增生，心功能恶化。有效预防心梗发生和心梗后的康复是国内外临床医师和学者们密切关注的问题。适宜运动可改善  MI  后心功能，降低心肌炎症反应和纤维化程度，抑制  MI  心肌细胞凋亡，改善心功能。但运动康复的具体靶点及其机制仍需深入研究。S1000A8/A9 在中性粒细胞和单核细胞中表达，在 MI 心脏局部组织和外周循环中明显上调，同时，S1000A8/A9 可内源性激活 TLR4 发挥调控作用。本课题采用心梗大鼠运动模型和 LPS 诱导的细胞模型，通过对运动干预后心脏组织和细胞中 S1000A8/A9 信号通路的检测，来探讨有氧运动保护心梗心脏的分子机制，为探索缺血缺氧心脏的运动康复机制和靶点筛选提供实验依据。 </t>
  </si>
  <si>
    <t>自动驾驶技术作为当前智能交通领域最前沿的技术之一，代表着汽车工业未来的发展方向。环境感知是自动驾驶技术体系架构的重要基石，体现着自动驾驶的智能化水平。目前自动驾驶在城市环境下面临的困境包括：为了应对路况复杂、人车混行、环境中存在大量GPS盲区，车辆周围动态目标多且容易被遮挡的问题，智能车上被部署了大量的感知设备，造成单车成本居高不下;车载感知器的感知视距较短，限制了自动驾驶汽车的行车速度；车载感知系统受感知设备安装高度的限制，导致车辆周围的很多目标被阻塞。
针对自动驾驶汽车环境感知领域的困境，本项目将研究车路协同感知增强技术，设计基于路基激光雷达、低时延摄像机等多源异构路侧感知设备及车载感知设备协同的全息感知方案，以获得维度更多样、粒度更丰富、准确性更高的交通环境及目标行为信息，全面提升自动驾驶环境感知能力，提高自动驾驶汽车的安全性，加速自动驾驶在真实交通中的部署。</t>
  </si>
  <si>
    <t xml:space="preserve">智能驾驶已成为众多车企和科技公司的研发重点，然而由于真实环境的复杂性和随机性，完全无人自主驾驶仍有众多问题亟待解决。其中，对车辆运行环境的可靠理解成为关键核心技术，是确保车辆运行安全性、同人类驾驶车辆和谐混行、实现类人驾驶等众多研究目标中的核心基础问题。针对这一问题，本项目基于模型驱动和数据驱动的分析方式，探索复杂交通场景下多参与者之间的交互过程，分析不同类别、不同风格交通参与物之间的交互特点。研究各交通要素重要性度量，建立多交通参与者的耦合机理解析方法，分析不同交通要素之间的耦合度，为智能驾驶系统提供交通场景理解依据。明晰交通态势动态演化过程，建立复杂交通环境下多智能体长时域运动预测算法，实现真实交通场景理解，提高智能驾驶汽车决策的安全性、合理性和智能性。 </t>
  </si>
  <si>
    <t>面向智能网联自动驾驶环境，以提升合流区交通效率，实现安全、高效和环保的协同合流为目的，研究合流区车辆纵横协同控制架构与方法，搭建近真实仿真环境，验证本文提出架构和方法的有效性和实用性。</t>
  </si>
  <si>
    <t>基于人工表面等离子激元的小型化高效率频率可重构天线关键技术研究，主要研究内容包括（1）具有高等效相对介电常数的 SSPPs 单元结构研究、（2）具有高隔离低衰减特性的偏置电路设计 、（3）确定半波长 SSPPs 谐振器天线的参数</t>
  </si>
  <si>
    <t xml:space="preserve">本课题聚焦于智能网联汽车测试方法研究，在分析总结当前道路测试、硬件在环测试和仿真测试等测试方法优缺点的基础上，融合虚拟现实技术、基于台架的道路模拟和车辆信息采集技术、加速测试技术等多个领域的前沿技术，研制智能网联汽车整车在环测试系统，为智能网联汽车的大规模应用和普及奠定良好的基础。
本课题主要从如下五个方面展开研究：(1)构建出智能网联汽车整车在环测试系统；(2)融合地理信息技术和强化学习技术构建出面向车辆测试的虚拟场景；(3)设计并研制出具备并行虚拟传感器生成能力的硬件平台；(4)以车辆动力学和运动学为基础深入研究基于台架测试的车辆运动轨迹估算方法；(5)研究融合车辆行为及碰撞估计的智能网联汽车整车性能评估方法。
本课题以虚拟场景和台架测试为基础，创新性地提出了车辆加速测试的构想。所设计的测试系统可以实现对复杂和极端场景（极端天气、极端路况）的测试；创新性提出了“云+端”的测试架构，便于人工驾驶员直接参与测试场景，对车辆的特定性能展开测试；支持多智能网联汽车接入，实现对其协作性能进行测试。
</t>
  </si>
  <si>
    <t>使用一个端到端网络同时完成目标检测跟踪、三维模型匹配任务与三维模型位姿估计任务具有十分重要的意义，它是构建交通三维场景快速重建的核心问题，也是提升速度与效率的关键。虽然现今已有较多非常优秀的检测网络（如：Faster RCNN、SSD、YOLO等），但很少有网络一体化完成检测跟踪、三维模型匹配、模型位姿估计这三个任务。因此需要深入研究用于解决目标检测跟踪、模型匹配与模型位姿估计的多任务网络与损失函数。
拟研究：①多尺度卷积特征提取网络，分别提取图像的匹配特征、检测特征与位姿估计特征用于构建三维模型匹配特征模型、多目标检测特征模型与模型位姿估计网络；②三维模型匹配网络，估计检出目标与三维模型库中的模型之间的相似度，使得每个检出目标皆对应一个三维模型；③多目标检测网络</t>
  </si>
  <si>
    <t>通用目标检测是计算机是计算机视觉中最基本和最具挑战性的问题之一。近年来基于深度神经网络的许多方法在通用目标检测领域取得了巨大进步。但目标检测的最终目的是能够准确有效识别和定位开放道路场景中所有的目标类别，与人类视觉系统相竞争，因此如何实现在高准确度、高鲁棒性以及高时效性的目标检测成为众多学者的研究关键点。本项目从深度神经网络构架探索、正则化约束辅助下的参数设置、目标多层特征信息的提取表示、上下文信息结合等方面进行深入研究，为通过以上问题的研究，为从道路监控视频中的单幅图像或连续视频图像序列中，提取识别通用目标网提供一条新的技术途径。</t>
  </si>
  <si>
    <t>城市轨道交通-公共汽车-自行车复合公共交通多层复合网络既受到轨道交通子网络、公共汽车子网络、自行车子网络状态的影响，亦受到三个子网络间交互作用的影响。本项目首先基于供给视角构建三方式复合交通网络模型，分析静态复合网络，刻画静态物理拓扑网络结构。其次，考虑到三个子网络间通过交通流相互连接、影响，结合多方式异质交通流分析城市轨道交通-公共汽车-自行车复合网络整体架构的动态演化机理，构建交通物理设施与交通流协同运行的动态网络拓扑架构，分析相变机制、扰动规律等，以适应持续变化的城市运行要求。最后针对三方式复合交通网供需失衡问题，考虑研究静态与动态相融合的管控方法。</t>
  </si>
  <si>
    <t>在“发展分享经济”的背景下，网约车快速发展起来，产生了巨大的社会经济效益。然而，由于供需矛盾，导致用户体验变差，网约车利用率降低，平台运营成本增高。准确的网约车需求预测能够辅助车辆调度，缓解供需矛盾，使乘客、司机和运营公司受益。近年来，基于深度学习方法的网约车需求预测迅速成为研究热点。虽然已经取得诸多成果，仍然面临以下挑战：第一，网约车需求受多种因素影响，在构建模型时如何融合多来源异构的因素数据；第二，如何捕获交通数据的动态时空依赖性。针对上述挑战，本项目研究了融合多源异构数据的网约车需求预测深度学习模型。首先对多源异构因素数据进行融合；其次基于融合数据进一步对局部空间依赖性、潜在空间依赖性和时间依赖性进行建模，最后利用深度图卷积网络和循环神经网络构建网约车需求预测深度学习模型。本项目成果不但能够丰富多源异构数据融合及动态时空依赖性建模理论知识，而且能够应用到交通决策和调度等实际应用中。</t>
  </si>
  <si>
    <t>随着我国交通运输业逐渐由数量扩张向结构优化、各种运输方式各自为政向相互融合发展转变，传统综合交通规划理论与方法局限性较为突出：①总体特征是被动满足型规划，仅从物量的角度满足交通需求；②现有四阶段交通需求分析模型属于统计规律的数理分析及运用研究，缺乏内在演进机理研究；③可持续发展理念不足，尚未考虑环境、资源等影响。对此，本项目致力于实现区域综合运输的经济、环境及能源可持续发展，在系统分析供需演进内在机理的基础上，以全社会消费者剩余最大化为目标，以需求主体和供给主体各自的利益函数、环境承载力和能源消耗限值为约束，建立优化模型并求解，定量确定区域运输走廊供给结构，并以广湛运输走廊为例进行成果验证。本项目的研究成果对于完善与市场经济体制相适应、面向可持续发展的区域综合运输走廊客运供给结构优化具有重要的学术价值，其应用价值在于为我国制定综合运输走廊客运供给结构优化的实施方案提供指导。</t>
  </si>
  <si>
    <t>本项目定量分析各种因素对智能传感器响应参数影响的敏感性，明确多重因素对传感器输出信号波的作用机制，为减小损伤识别误差提供理论依据；分析路面材料持续损伤过程中、出现断裂时刻力学响应参数演变特征，明确损伤积累对传感器信号特征参数的影响；以路面材料粘-弹-塑性损伤本构模型为基础，构建路面结构性能演化规律力学-经验模型，并通过传感器实测数据校正模型；建立智能感知信号与CT图像灰度数据的同步演化对应关系，提出结合感知信号图谱与微观结构图像的路面材料微损伤识别方法，交互验证基于感知信号的损伤/开裂行为识别结果的准确性。通过本项目的研究，为基于智能传感器力学响应参数的路面材料损伤的表征提供依据，为以智能颗粒为代表的道路基础设施智能感知技术建立理论基础。在一定程度上克服传感器设备受外因干扰、信号失真等缺陷，为路面性能快速评价、信息反馈提供新的方法，为道路养护科学决策提供数据基础。</t>
  </si>
  <si>
    <t>本项目拟在社会生态理论的基础上，构建中国语境下的居民共享单车出行“态度-行为-幸福感-健康效应”关联机制，探讨建成环境和心理因素（态度等）与共享单车出行行为之间的关系，理解不同区域建成环境对共享单车出行的非线性影响机制，并对其长短期的身体和心理健康效应进行科学度量和分析，识别共享单车健康发展瓶颈，形成有效政策建议。理论上，项目基于中国居民出行实际情况，通过纳入认知和情绪、出行幸福感以及长短期健康效应，丰富完善了社会生态学理论模型。实践上，项目根据不同区域共享单车出行机制，因地制宜制定相应的政策，改善居民骑行条件，促进共享单车系统良性发展，引导健康出行，提升居民生活品质。</t>
  </si>
  <si>
    <t>小客车排放是我国城市空气污染的重要来源。面对持续增长的非营运小客车购买需求，与限购、限行等出行政策和雾霾、疫情等环境影响引发的营运小客车出行的激增，本项目拟针对两类小客车的运行特征，以空气污染排放测算为基础，进行排放与交通状态映射关系研究，并对常见出行政策（限行、新能源车辆优先通行）进行评估与优化。首先，拟通过宏观社会经济因素贡献及中观路段运行影响面板数据分析，量化小客车与空气污染关联性，定量表征项目的研究意义。其次，考虑数据获取难易，结合GPS轨迹、隧道与简易瞬态加载试验、城市路边交通站等数据构建基于多源异构数据的小客车排放测算与验证方法。基于上述方法，进行排放-速度-交通指数趋势分析与建模，揭示交通状态对排放的影响。最后，拟通过对比小客车出行政策实施前、后的交通状态及空气污染排放变化，评估政策减排效益，使排放测算落于实际应用中。</t>
  </si>
  <si>
    <t>由于新兴交通方式的出现以及交通设施的快速发展，日常出行变得更加复杂，在同一天内进行多次出行、多次换乘，多种交通方式出行的情况变得十分普遍，现有对出行幸福感的度量不足以涵盖幸福感的所有内涵。本项目拟基于心理学、社会学、统计学、交通工程等多个学科的理论基础，构建多视角、多尺度、多时空、全方式的出行幸福感的综合度量体系，量化出行幸福感，全面挖掘和萃取出行幸福感本征，实现出行幸福感可测及可算的目标，并为后续研究奠定基础。随着生命周期事件的发生，个人社会网络及空间地理环境的时间-空间维度的演变显著影响人们的行为决策。本项目在该理论的基础上，研究生命周期事件、社会网络、空间地理环境、出行幸福感四个重要概念的时空耦合复杂关系，挖掘出行幸福感的时空演变特征，实现幸福感可控及可调，达到提升居民出行品质的目标。</t>
  </si>
  <si>
    <t>农村公路是中国公路体系的重要组成，建设四好农村路、实现农村公路的精细化管理与养护，必须收集农村公路基础数据，获取路网结构。深度学习和卷积神经网络技术是进行路网提取的重要方法。然而，当前方法主要以高速公路为研究对象，与农村公路场景并不完全兼容。本课题专门针对农村公路场景，为农村公路的连续路网提取和聚类分析探索一条新道路。首先，使用自监督学习方法实现卷积神经网络的预训练，理解农村公路图像的基本视觉特征。第二，利用语义分割算法提取农村公路路网基本结构。第三，为了消除路网中的断线和孤立线段，运行多点统计算法进行后处理，生成高质量路网模型。第四，将谱聚类应用到路网分析中，根据采样点属性将农村公路分割为若干个聚类簇，输出空间连续的聚类结果。</t>
  </si>
  <si>
    <t>新疆北部东天山西段最新发现的志留纪镁铁–超镁铁岩体岩石类型主要有辉长岩、橄榄辉长岩和橄长岩，其中橄长岩和橄榄辉长岩具有明显的熔–岩反应的岩石学特征，熔–岩反应是现今洋壳以及蛇绿岩镁铁–超镁铁岩体研究的热点。本项目拟通过详细的岩石学观察，单矿物电子探针和原位微量元素分析，研究志留纪镁铁–超镁铁岩体所涉及的熔–岩反应过程，确定先存镁铁质岩石以及晚期玄武质岩浆的自然属性，在该岩体构造背景不明的情况下，从岩石成因角度探讨其暗示的构造意义。</t>
  </si>
  <si>
    <t>斑岩型矿床提供了全球3/4的铜, 1/2的钼和 ~1/5的金, 理解其成因对寻找铜、钼和金资源起着关键作用。在斑岩成矿系统内，斑岩体通常会形成不同种金属元素耦合的矿床(如Cu-Au(±Mo)矿床、Cu-Mo矿床、Sn-Cu-Pb-Zn矿床), 并且在空间上呈现成矿元素的规律分布。斑岩Cu-Mo矿床在空间上会出现铜钼矿体分离（上铜下钼）的分布形式，但何种因素造成铜钼金属元素空间上的分离仍然不清楚。为解决这一科学问题，本次研究以乌山斑岩型铜钼矿为例，通过研究矿床的熔融包裹体和流体包裹体，获取不同熔体阶段的Cu/Mo比值、不同深度铜钼矿体中的成矿流体温度、盐度和成分（Cu, Mo）特征，探索造成铜钼分离的可能机制。</t>
  </si>
  <si>
    <t>页岩油气资源已逐渐成为石油勘探开发领域的主要关注对象，具有重要研究价值和实际意义。页岩具有“源储一体”的特征，其内部微观孔隙空间为页岩油气的富集提供了有效储集空间，孔隙连通性控制流体的流动过程和开采经济效益。然而，目前关于页岩微纳米孔隙连通性定量表征的相关研究尚浅，严重制约了页岩油气富集规律的深入研究。本课题以四川盆地寒武－奥陶系五峰－龙马溪组页岩（海相沉积）和鄂尔多斯盆地三叠系延长组页岩（陆相沉积）为切入点，聚焦海相和陆相沉积环境影响下页岩储层微纳米孔隙结构及连通性的定量表征，以地质学、沉积学及地球化学等多学科理论为指导，利用气体吸附、高压压汞、流体自发渗吸、小角/超小角中子散射等手段，探索有效表征页岩微观孔隙结构和不同润湿性孔隙连通性的方法，揭示沉积环境对微纳米孔隙结构和连通性发育的控制机理。成果可为页岩油气富集规律研究提供新的思路，也可为细粒沉积物微纳米孔隙连通性的研究提供新的实例。</t>
  </si>
  <si>
    <t>瞬变电磁法是金属矿产勘探的主要方法之一，地空瞬变电磁法和MTEM等新方法的发展将探测深度扩大到2km，能够实现深部资源探测，但矿区条件复杂、深部信号影响范围广，以及高分辨探测的需求，需要求解大尺度复杂模型的瞬变电磁三维正演问题。模型降阶方法能够高效模拟中等尺度简单模型的正演，但对于大尺度复杂模型存在以下问题：（1）复杂模型快速精确的建模及空间离散；（2）考虑任意发射波形的正演；（3）大尺度问题的大内存需求。本项目针对上述问题开展研究，采用地质建模与地球物理建模相结合实现复杂模型快速精确的建模及空间离散；引入矩阵积分规则将任意发射波形的响应表示为模型降阶方法可解的矩阵函数形式；提出了基于重启Krylov子空间的模型降阶方法，通过灵活选取子空间的维度，降低内存需求。最终建立一套高效精确的大尺度复杂模型的三维模型降阶正演算法，研究成果对于推动未来深部瞬变电磁三维勘探精细解释和深部电磁找矿的发展具有重要意义。</t>
  </si>
  <si>
    <t>本项目以西安地裂缝灾害为背景，选择正在建设的幸福林带地下综合管廊为研究工程背景和依托，采用物理模型试验、数值模拟和理论分析相结合的方法，建立考虑地裂缝位错效应、管廊结构效应、覆土荷载效应及多因素耦合效应下地下综合管廊破坏的力学模型，考虑管廊结构与土体的非线性相互作用，探究地裂缝活动作用下地下综合管廊结构破坏的致灾机理，提出地下综合管廊整体穿越地裂缝的设计方法，为西安市城市地下综合管廊穿越地裂缝带的结构设计以及地裂缝灾害防治提供理论和技术指导，丰富我国地裂缝灾害研究内容。</t>
  </si>
  <si>
    <t>我国耐候钢桥建造起步较晚，耐候钢桥梁环境适应性评价、构造设计及维养等方面均照搬美国或日本的相关要求，不能完全适应我国的自然环境及建设环境，无法满足本世纪中国推广应用免涂装耐候钢桥的工程建设需求。为了突破制约免涂装耐候钢桥健康发展的技术瓶颈——如何确保稳定、可靠的耐候锈层，本项目拟采用文献调研、物理试验测试、现场试验测试与理论分析相结合的研究手段，开展耐候钢桥稳定锈层形成机理与锈层评价方法研究，分析环境化学成分、构件位置、受力工况等因素对耐候锈层的影响规律，建立耐候钢桥的稳定锈层典型腐蚀特征图例与分级，研究耐候锈层形成机理，进行耐候钢桥关键细节的锈层检测与分析，确定耐候钢桥的稳定锈层腐蚀分级与耐候锈层附着力的对应关系，建立考虑稳定锈层腐蚀分级的耐候锈层附着力计算模型，建立免涂装耐候钢桥锈层评价技术体系，为中国耐候钢桥设计与维护提供理论与技术支撑。</t>
  </si>
  <si>
    <t>钢筋混凝土桥墩在中小跨径桥梁中应用广泛，但存在自重大、延性低等不足；采用钢管混凝土桥墩时可解决以上不足，但与基础、盖梁等部件连接相对困难。本项目基于钢管约束混凝土的理念提出钢-混组合新型桥墩结构，其墩柱的薄壁钢管主要用来实现外部约束而非直接竖向承载，从而可改善核心钢筋混凝土延性，亦可有效避免钢管与混凝土部件连接复杂的难题。目前，钢管约束混凝土的相关研究主要集中于民用建筑领域，在桥梁工程领域的研究还相对匮乏，更深层次的研究还有待开展。本项目将采用模型试验→数值计算→理论分析→设计方法的技术路线，对基于钢管约束混凝土理念的钢-混组合桥墩的抗震性能进行系统研究。通过开展试验、理论研究，揭示地震作用下新型组合桥墩结构的损伤特征、塑性发展机制及耗能机理，构建基于易损性分析的结构损伤与性能评估体系，形成基于性能的结构抗震设计理论，以期填补钢管约束混凝土在桥梁工程领域的研究空白，为工程应用推广提供依据。</t>
  </si>
  <si>
    <t>在前期研究硅酸盐水化特性的基础上，本项目将开展低温低气压和高寒高海拔环境下硅酸盐水泥的收缩特性及收缩调控的应用基础研究工作。具体内容包括：试验与理论研究低气温和高寒条件下硅酸盐水泥收缩特性的影响因素；通过实验室模拟低温低气压环境，观察硅酸盐水泥砂浆的收缩特性，建立硅酸盐水泥砂浆的收缩/开裂预估评价模型；研究低气压条件下硅酸盐水泥浆体硬化过程中的孔隙分布与演化规律，评价低气压条件对水泥材料耐久性的潜在风险；建立基于水化速率调节、临界温度调节、膨胀收缩调节、孔隙分布调节的硅酸盐水泥收缩特性调控技术体系。本项目旨在研究和评估低温低压条件下硅酸盐水泥基材料的收缩特性和耐久性风险，为我国高海拔寒冷地区的基础设施工程建设提供理论和技术支撑。</t>
  </si>
  <si>
    <t>隧道一旦发生火灾，大量高温有毒烟气迅速蔓延，人员疏散救援难度大，危害极大，有效抑制火灾发展、控制烟气蔓延，建立可靠的人员安全疏散策略，是减小火灾事故损失的重要途径之一。本项目以隧道纵向通风作用下的火灾通风物理模型试验为基础，结合理论分析、数值模拟和现场实测数据分析等研究手段，分析隧道纵向通风共同作用下的火羽流与顶棚射流行为特性、火灾烟气输运特性，研究不同纵向通风设计参数影响下，隧道火灾烟气输运特征参数的变化规律，提出纵向通风作用下的火灾烟气控制模式；建立基于纵向通风作用火灾烟气输运特性的，火灾上游与下游区段的人车混合可用安全疏散时间随机模型，分析公路隧道火灾人车疏散特征，提出基于可靠度的公路隧道火灾通风控制模式与火灾环境下人车混合安全疏散设计方法，研究成果预期可以进一步提高隧道运营安全管理水平，减小火灾损失，为公路隧道隧道火灾烟气控制与防灾救援预案的制定提供理论依据。</t>
  </si>
  <si>
    <t>水与动荷载是含软弱结构面岩体稳定的重要影响因素，岩质边坡常因水-动荷载耦合作用失稳，如降雨-爆破作用。本课题以揭示水-动荷载耦合作用软弱结构面抗剪阻力劣化机理为目标，拟以室内试验、现场试验、数值模拟，结合理论分析的方法研究动荷载影响下充填物的动力水蚀作用、不同含水率时动荷载要素导致软弱结构面抗剪阻力的劣化规律、不同动荷载要素时含水率导致软弱结构面抗剪阻力的劣化规律、软弱结构面抗剪阻力劣化与动荷载能量损失的关系、水-动荷载耦合作用下软弱结构面抗剪阻力主控因素、水-动荷载耦合作用下软弱结构面抗剪阻力估算方法，最终从宏观上得到水-动荷载耦合作用下软弱结构面抗剪阻力劣化规律，从细观上揭示水-动荷载耦合作用导致软弱结构面抗剪阻力劣化的细观机理，以及抗剪阻力劣化的能量机制，建立评价水与动荷载双重因素影响下软弱结构面抗剪阻力的估算公式。该课题研究成果将有助于指导含软弱结构面岩体工程设计与施工。</t>
  </si>
  <si>
    <t>全断面隧道掘进机（TBM）是开掘各类岩石隧道的关键装备。本项目针对TBM在高硬地质下常遇的“掘不动、掘不快”瓶颈问题，提出波纹式刀盘结构，研究其临空破岩细观机理和流床出碴宏观特性，提高TBM破岩和出碴效率。构建基于颗粒簇/颗粒块技术的等效多晶质岩石材料模型和具有复杂多面体棱角形貌的岩碴模型，为建立破岩和出碴数值模型创造研究手段；构建波纹式布局的滚刀群临空破岩离散元数值模型并试验验证，研究颗粒孔隙度配位数、链胞组构阶态、应力剪切带分布等细观指标的变化规律，揭示波纹式刀盘平斜临空组合破岩细观机理，为滚刀布局设计提供理论依据；构建波纹式刀盘流床出碴离散元数值模型并试验验证，研究波纹结构、刀盘转速、出碴口结构等参数对岩碴流场、出碴率、出碴稳定性等宏观指标的影响规律，为盘面结构优化设计提供理论依据。本研究将突破TBM波纹式刀盘破岩和出碴理论等基础问题，为设计“破岩高效、出碴顺畅”的波纹式刀盘提供理论基础和技术支撑。</t>
  </si>
  <si>
    <t>车辆电动化、网联化、智能化、共享化正重塑汽车行业格局，应急辅助、部分驾驶辅助、组合驾驶辅助、有条件自动驾驶、高度自动驾驶、完全自动驾驶等多层级驾驶自动化车辆将共同涌上道路，组成新型混行异构交通流。如何构建新型混行异构交通流微观模型，准确解析时空基本特性和流体可靠性，是亟待解决的问题。本项目拟针对多层级驾驶自动化环境下混行交通流跟驰与换道过程中的行为特点、需求差异和安全可靠性展开研究。基于驾驶自动化系统层级对车辆微观交通行为的影响认知，提出跟驰过程反馈控制策略及换道过程诱导与优化方法，构建面向系统效率提升的连续交通流跟驰模型，以及考虑流体稳定性优化的换道模型。在此基础上，设计混行异构交通流仿真算法、标定仿真环境，研究分流、合流、交织等典型场景的交通流基本特征及可靠性。项目的研究成果为量化评估驾驶自动化技术对交通流运行的影响提供理论依据。</t>
  </si>
  <si>
    <t>本项目基于接触约束，提出一种新的柔性机械臂主动柔顺控制方法。该方法以实现高精度的接触力为目标控制，从“接触力的描述→动力学模型的建立→控制方法的提出→仿真与实验验证”的使能视角出发，结合假设模态离散方法与拉格朗日建模方法，利用Udwadia-Kalaba方法建立具有接触约束的柔性机械臂动力学解析模型；针对柔性机械臂动力学模型中接触约束力和控制输入耦合的问题，对接触约束力模型进行解耦，对机械臂的不确定性因素进行建模；基于解析、解耦模型，利用能量守恒约束，采用伺服约束跟随控制理论，为柔性机械臂设计力控制器；利用MATLAB软件，对提出的动力学建模方法和柔顺控制方法进行数值仿真，验证方法的可行性；基于单自由度柔性机械臂实验平台，对提出的控制方法进行实验验证。本项目旨在为具有不确定性的柔性机械臂，提出一种高精度和强鲁棒性的柔顺控制方法。</t>
  </si>
  <si>
    <t>拉索是斜拉桥、悬索桥等索类桥梁的关键承重构件，其表面一旦出现损伤，极易引发拉索内部钢丝锈蚀、锈断等严重病害，及时发现拉索表面损伤并对其进行修复，能有效防止拉索向严重病害发展，避免拉索严重病害造成巨额维修费用和桥梁安全隐患，对于提高桥梁的经济性和安全性具有重要意义。针对当前以图像检测为主要手段的桥梁拉索表面损伤检测技术存在的检测手段单一、表面损伤检测信息不足以及检测结果容易出现误判等问题，提出了一种基于图像与三维点云数据融合的拉索表面损伤检测技术。通过研究拉索透视成像尺寸失真与倾斜测距表面深度失真的校正方法、拉索图像和三维点云数据的全向拼接方法以及基于数据融合的拉索表面损伤识别与测量方法，突破拉索表面损伤三维检测关键技术，解决拉索表面损伤在视觉透视成像中难以精确测量、缺乏深度信息以及表面损伤识别不准等技术问题，实现桥梁拉索表面损伤准确识别与精确测量，为索类桥梁的养护与管理提供技术支撑。</t>
  </si>
  <si>
    <t>针对采用子弹头型刀具的多刀旋转冲击破岩类装备（如悬臂式掘进机、铣刨机）在硬岩地质或硬质混凝土作业时常遇的“掘不动”瓶颈问题，依托申请者提出的振动冲击破岩装置发明专利及其高效破岩方法，以期提高硬岩及混凝土破岩效率。研究颗粒簇、颗粒和粘结键细观参数对岩石宏观力学性质的影响规律，构建基于颗粒簇算法的硬岩离散元数值模型；构建子弹头型刀具振动冲击复合破岩数值模型，研究振动冲击作用下的裂纹萌生扩展、破坏成碴机制和动态载荷行为，揭示振动冲击复合破岩机理；研究工作参数对破岩载荷和效率的影响规律。本研究聚焦硬岩振动冲击复合破岩过程及其载荷特性基础问题，为设计硬岩高效振动冲击旋转铣削破岩装置提供基础理论和技术支撑。</t>
  </si>
  <si>
    <t>水源水中过剩的磷元素，是造成水体富营养化的直接诱因，进而导致藻类滋生、水生态环境恶化。长期以来除磷一直都是原水治理的研究热点，吸附除磷较之化学沉淀、生物法等，拥有可循环再生的优势，同时随着金属基吸附剂的开发，基于金属离子与磷酸根的强烈吸引作用，吸附除磷的能力也大幅提升。但是对于水体中低浓度磷元素的快速响应与捕捉却一直是研究的瓶颈。以往为了提升吸附剂的效果，经常通过增加吸附材料比表面积或者通过选择对磷有更强吸引能力的金属元素来实现，很少有研究关注吸附剂化学电子结构变化对磷的吸附作用影响。本研究旨在通过改变金属基电子价态，金属与配体之间的不饱和配位结构，吸附材料配位中出现的缺陷等，增加金属基吸附剂的吸附位点，进一步强化比表面积优化的吸附效果。同时，通过3D宏观材料的构建，保证吸附剂良好机械性能，不仅拓展了应用范围并且回收简单，还可以通过纳米颗粒流化床设计探讨实际工程应用中的磷吸附效能。</t>
  </si>
  <si>
    <t>传统固坡方法随着石材风化和混凝土老化，加之坡面土体遇水发生湿陷或膨胀，原有结构的防护效果逐渐削弱；另外，传统方法中多采用全封闭防护措施，破坏了植被的生长环境，使得原有生态系统难以恢复。为此本项目提出利用斜坡毛细屏障防渗的固坡技术，并对斜坡毛细屏障的水力效应和固坡机理进行研究。通过室内试验确定细粒土和粗粒土的物理力学参数与土-水特征参数，确定合适的毛细屏障带材料及铺设厚度。在此基础上，开展现场原型试验，观测裸土坡和铺设毛细屏障两种工况下斜坡土层剖面的含水率和吸力变化。分析毛细屏障防渗体系对边坡水分场和吸力场影响的水力效应，并用观测结果对其进行验证；利用非饱和强度理论分析边坡稳定性变化。以毛细屏障带的储水量、导流长度及边坡稳定性为控制量，反演边坡坡度、坡长、细粒土及粗粒土层的颗粒级配，为该防渗体系下的人工边坡设计提供关键技术参数。本项目的研究成果将为土质边坡的加固提供新的理论依据和技术支撑。</t>
  </si>
  <si>
    <t>疏排桩-鱼腹梁支护体系作为一种新型绿色支护技术在基坑工程中逐渐推广运用。目前对疏排桩-鱼腹梁支护体系的研究主要局限于案例分析，对疏排桩-鱼腹梁支护体系的受力变形特性、疏排桩所受土压力的取值方法和鱼腹梁结构内力计算方法还有待改进和完善。针对以上问题，本项目采用模型试验、数值模拟和现场实测的方法研究黄土地区疏排桩-鱼腹梁支护体系变形特性和受力特征，并将其与采用常规疏排桩-内支撑做围护体系的基坑进行对比分析；研究鱼腹梁在预应力大小不同时，桩后土体应力状态的变化及其对桩间土体土拱效应的影响，给出疏排桩-鱼腹梁支护体系桩后土体土压力取值计算方法。根据疏排桩在不同受力状态下土压力的变化规律，结合预应力鱼腹梁支撑结构变形特性，完善预应力鱼腹梁支护体系受力计算方法。研究成果对推动我国基坑工程装配式绿色支护技术的进步和发展具有重要的意义。</t>
  </si>
  <si>
    <t>土遗址是一类以土为主要原材料的古遗址，大量遗存于我国西北地区，土的工程特性决定了土遗址的脆弱性，开展科学保护迫在眉睫。西北地区冬季普遍存在降雪，积雪的融冻过程会对土遗址产生严重破坏，已成为西北地区土遗址劣化的主要原因之一。本项目拟以陕西省榆林市明长城建安堡北墙为原型，制备大比例尺（1:5）物理模型，通过人为设定气象条件和降雪量模拟真实环境，实现物理模型在拟真实环境下的模拟试验。通过试验研究和理论分析，明确积雪融冻过程中温度和湿度在土遗址内部的传导机制，构建土遗址内部温度场和湿度场的时空演化模型；采用现代无损测试手段定量描述积雪融冻作用下土遗址表面风化侵蚀情况，借助微观测试技术分析土样微观结构的变化，建立积雪融冻作用下土遗址表面风化侵蚀与土样微观结构的联系；揭示积雪融冻作用下土遗址土体相关性能的变化规律，探明积雪融冻作用下土遗址劣化过程及机理，为科学开展土遗址保护提供理论支撑。</t>
  </si>
  <si>
    <t>冷弯薄壁型钢组合楼盖是由冷弯薄壁型钢梁和轻质楼板形成的共同受力、协同变形的组合结构。以工业废弃物—脱硫石膏为原材料制备石膏基自流平砂浆作为楼面板，施工方便，舒适性佳，既实现变废为宝，又符合我国绿色建筑发展要求。楼盖开洞会破坏结构的连续性，对结构的受力性能有较大影响，相关研究尚未开展。本项目采用拟静力试验研究、有限元数值模拟和理论分析相结合的方法，研究不同加载方向、楼板类型、开洞尺寸及开洞位置的楼盖面内和面外的受力性能及工作机理，揭示楼盖洞口处的破坏特征，建立并验证精细化弹塑性分析模型和正交各向异性板肋体系力学模型，提出开洞组合楼盖抗弯承载力和抗弯刚度计算理论，以及面内承载力和面内刚度计算方法，提出楼盖开洞率设计限值以及洞口加固的构造措施。本项目研究成果是对冷弯薄壁型钢结构体系中组合楼盖设计方法的完善和发展，可为完善多层冷弯型钢住宅技术标准提供科学依据，为该体系的广泛应用奠定理论基础。</t>
  </si>
  <si>
    <t>高地应力层状软岩隧道施工常常发生大变形，造成支护变形侵限、喷射混凝土开裂剥落、钢架扭曲断裂、二次衬砌开裂掉块甚至垮塌，导致工期延误、费用剧增、安全失控。本项目拟以隧道工程为背景，揭示高地应力层状软岩隧道大变形灾变机制，隶清不同应力状态下层状软岩的破坏模式。研究方法拟以理论与试验并重，通过室内试验、现场试验和3D打印技术等，分析软岩物理力学特性，探索其与隧道大变形的相关性；开展隧道力学特性现场测试，分析隧道大变形规律和结构力学状态，揭示隧道大变形机理；结合现场试验和测试结果，采用流变理论，利用FLAC3D等软件，模拟不同地应力水平、开挖方法和支护条件下隧道大变形演化机制，建立隧道大变形分级标准；通过数值模拟和现场试验，研究不同开挖方法、支护方式对隧道变形的控制效果和规律，提出隧道大变形的控制方法。研究成果可为高地应力软岩隧道大变形防控提供重要的理论和技术支撑。</t>
  </si>
  <si>
    <t>针对我国快速城市化所导致的下垫面及城市景观三维方向的急剧变化，影响城市空间细颗粒物（PM2.5）不断聚集的现象。本项申请以西安市高密度环境的绿地-建筑三维景观格局为研究对象，以降减细颗粒物（PM2.5）质量浓度为目标。沿着“微尺度（单体建筑）→城市尺度（居民区类组团空间）→中尺度（城市区域尺度）”研究主线，采用遥感技术，GIS系统，现场实测以及WRF-CMAQ-CFD嵌套式仿真模拟等方法，分析不同气象条件下、不同建筑空间形态和不同绿地三维景观格局的热-风环境对细颗粒物（PM2.5）质量浓度扩散影响的情况，总结其指标/指数与细颗粒物（PM2.5）浓度的相关性，提出符合功能布局、规划布局、三维格局以及够降减细颗粒（PM2.5）物质量浓度的城市绿地-建筑三维景观格局的设计体系和阈值。为城市景观规划设计的主观定性理论基础，提供更具科学性和可操性的定量化设计参数。</t>
  </si>
  <si>
    <t>高温超导材料由于载流能力高和交流损耗低等优点广泛应用于超导电缆、超导电机和超导储能系统等强电应用领域。处于高磁场中的超导储能系统在充电或放电过程中电流和磁场会一直变化，这会引起线圈内部的循环应力。高温超导材料疲劳损伤引起电磁性能退化是制约系统的稳定性和安全服役寿命的关键科学问题。本项目针对高温超导复合带材疲劳损伤引起的磁通钉扎效应变化及其对电磁性能的影响规律展开理论和实验研究。具体研究内容分为以下三部分：(1)揭示循环荷载对高温超导材料微缺陷演化和亚临界裂纹扩展的影响规律；(2)建立疲劳损伤对高温超导复合带材磁通钉扎效应和临界电流影响规律的数值模型；(3)研究疲劳损伤对高温超导复合带材磁通运动和磁热耦合行为的影响。本项目的研究成果对高温超导材料在多物理场下的疲劳损伤行为和电磁性能的变化规律提供理论分析基础和重要的参考依据。</t>
  </si>
  <si>
    <t>混杂纤维复合材料薄壁结构在提升汽车轻量化效果、碰撞安全性能及降低材料成本方面展示出极大的优势。本项目拟根据混杂纤维复合料的基础力学特性，制定其薄壁结构压溃试验方案；根据其压溃变形模式，建立压溃理论模型，并阐明其能量吸收机制；建立能够准确描述其复杂变形模式的多尺度数值仿真模型，进一步从数值仿真的角度揭示和量化能量吸收机制，并揭示各微观特征对其宏观结构性能的影响机制；在此基础上，建立耐撞性能综合评价模型，并结合正交试验设计方法对其碰撞安全性能进行高效优化匹配。该基础性研究能够为混杂纤维复合材料薄壁结构耐撞性设计提供了一套高效、可靠的技术手段，对深入拓展该混杂纤维复合材料在汽车工业中的应用范围具有积极的科学意义和重要的工程价值。</t>
  </si>
  <si>
    <t>为提升插电式混合动力公交客车的经济性而过度使用电池电能会增大电池的放电深度并加速其寿命衰减，为使节能与保护电池这对冲突目标的综合效益最大化，在行程终了使电池达到最优的放电深度（ODD）成为了关键。针对在固定公交线路行驶的自动驾驶插电式混合动力客车，如何利用网联信息进行速度规划与能量分配的协同控制，使电池在行程结束达到ODD，对于提升整车安全性和经济性至关重要。为此，本项目首先构建公交线路工况、动力系统和电池老化等关键模型；其次，利用庞特里亚金原理辨识电池在整个行程的ODD；在此基础上，利用网联信息进行滚动时域内的车速预测及电池荷电状态的实时规划，将全局优化目标转化为滚动时域的局部目标；最后，在滚动时域内协同优化自动驾驶混合动力公交客车的安全性、能耗经济性和电池寿命，实现速度规划、能量分配和电池保护的多目标协同优化，从而为开发高性能的自动驾驶新能源汽车提供理论及技术支撑。</t>
  </si>
  <si>
    <t>半挥发性有机物(SVOCs)作为添加剂被普遍用于日常生活用品中，因此它们广泛存在于室内环境中，并通过多重暴露途径进入人体。由于SVOCs具有内分泌干扰毒性，所以准确评估SVOCs的人体暴露水平十分重要。而受制于SVOCs在源散发和室内环境归趋方面的诸多不确定性，SVOCs的情景式暴露评估目前尚不成熟。为填补相关理论知识空白，本研究拟通过真实室内环境实验和可控条件实验舱实验相结合的手段研究：(1)SVOCs在空气-PM2.5间分配状态及其影响因素；(2) SVOCs从源材料至表面降尘的直接传输途径及其影响因素；(3)情景式暴露评估中应用蒙特卡洛仿真模拟时的约束条件。综合研究结果提出合理的构建SVOCs情景式暴露评估的策略。研究成果对于理解SVOCs在室内环境中的归趋机制、保护我国人民群众公共健康具有重要意义。</t>
  </si>
  <si>
    <t>本项目基于深度学习，对图像特征建模及提取算法开展深入研究，旨在解决非约束条件下图像识别难度大这一瓶颈问题。包括：1）研究非约束条件下光照补偿空间光照成分的多维可分性和空间统一性，构建没有负效应的光照补偿空间模型；2）研究神经感知模型与分层特征模型的关联性并进行特征选择学习，提出基于协作感知和注意机制的优化特征提取算法；3）基于深度学习网络研究神经感知的深度特征，提出具有监督机制的深度学习网络及网络快速优化训练算法；4）研究非约束条件下图像特征的低秩稀疏分布特性，提出低秩稀疏子空间联合快速分离恢复算法。预期成果将在非理想真实场景中实现更加稳定、快速、准确的图像识别，解决了图像处理、模式识别、人工智能方向基础理论核心科学问题，可在智能安防、工业自动化、智慧农业、信息检索、智能交通、社交网络、金融安全、军事国防等领域得到广泛应用。</t>
  </si>
  <si>
    <t>长大桥隧交通活动是交通目标的时空移动过程，借助建设期布设的多相机大范围视频监控系统，获得这一过程的完整精确描述，对长大桥隧交通运行优化与主动安全防控、交通安全态势分析与可视化、交通风险识别预警与消减干预、交通应急分析评估与处置等具有重要的意义和价值。本申请项目通过相机空间自动标定与时间同步校准，构建描述长大桥隧交通目标静态属性及大范围动态运动的实时时空重构图（本项目简称时空图），对交通目标进行微观意义的刻画，并通过时空图分析，完成对长大桥隧大范围交通场景的深层次理解、分析与处理。通过本项目的研究，将建立大范围多相机联动的长大桥隧交通场景分析感知机制，在能为长大桥隧交通视频深层次挖掘和大数据分析提供应用基础的同时，形成一整套面向长大隧道交通监控系统的交通目标时空信息实时重建技术框架和实用技术。</t>
  </si>
  <si>
    <t>本项目拟通过对LA-ICP-MS仪器激光能量密度、剥蚀频率、He气流速以及质谱仪RF功率、采样深度、载气（Ar气）流速等主要工作参数进行调试优化，从而获得仪器最优的工作参数组合，建立可靠的磁铁矿和硫化物LA-ICP-MS原位微量元素分析方法。使用建立的LA-ICP-MS原位微量元素分析方法对铜厂铜-铁矿床不同类型矿石中磁铁矿和黄铁矿样品进行分析测试，通过其地球化学特征探讨不同阶段成矿流体性质，进一步深入探讨铜厂铜-铁矿床成因，并对其形成过程进行精细刻画。</t>
  </si>
  <si>
    <t>已往研究认为大多数斑岩矿床的成矿流体为氧化性流体，Cu 在高盐度液相中主要以Cl的络合物形式进行搬运，然而越来越多证据显示部分斑岩矿床发育富CH4流体（CH4&gt;&gt;CO2），其中还原性的CH4对Cu在流体中迁移过程的影响目前仍不明确。已有研究证实，青海赛什塘铜矿发育近端斑岩-矽卡岩型、远端矽卡岩型及热液脉型成矿系统，成矿流体为NaCl-H2O-CH4 ± CO2体系，是解决上述问题理想的研究对象。本项目拟在详细的蚀变及矿化分带基础上，针对流体运移方向上产出的不同矿化类型矿石中的黄铜矿，建立Cu、S同位素分带剖面，与传统的流体包裹体显微测温、激光拉曼分析有机结合，综合约束富CH4流体中Cu的运移方式。本研究将为深入理解富CH4流体相关斑岩矿床的成矿过程提供科学依据，为秦昆结合部同类矿床的成矿规律研究及找矿评价提供理论参考。</t>
  </si>
  <si>
    <t>锡与铜具有不同的成矿专属性和地球化学性质迥异的成矿系统，斑岩铜矿中罕见有锡共生产出，而斑岩锡矿中却常共生有铜产出，如南美秘鲁的San Rafael斑岩锡铜矿床，但是此类斑岩矿床形成过程和成矿机理尚不明确。江西会昌岩背锡矿床是罕见含铜的斑岩锡矿床，是回答上述科学问题的理想研究对象。本项目以岩背锡矿床为研究对象，在详细查明成矿阶段和矿物组合的基础上，开展各成矿阶段石英和锡石流体包裹体、锡石和黄铜矿矿物微区、锡石Sn同位素和黄铜矿Fe同位素研究，旨在确定成矿热液体演化轨迹，厘定锡铜共生成矿记录和过程，查明成矿机制，并建立矿床模型，揭示锡铜共生成矿机理。该项研究的开展不仅为深入理解这类锡铜共生成矿作用，约束锡和铜在热液中的行为特点提供重要的科学依据，而且将深化矿区成矿规律认识，助推找矿勘查取得突破奠定坚实的基础.</t>
  </si>
  <si>
    <t>本项目的研究工作将阐明华南福建北东部晚白垩世早期含晶洞高硅花岗岩和火山-侵入杂岩的形成时代、成因类型、源区特征和岩浆演化过程，建立中性侵入岩、酸性火山岩和含晶洞高硅花岗岩的成因联系，识别与酸性火山岩和高硅花岗岩成分互补的堆晶花岗岩，厘定酸性火山岩和高硅花岗岩形成过程中富硅熔体分异机制，反演火山-侵入杂岩及含晶洞高硅花岗岩形成的机制和诱发岩浆形成的地球动力学机制，揭示大陆中-上地壳成分及结构不均一性的形成机制。</t>
  </si>
  <si>
    <t>鄂尔多斯盆地低渗透油藏储量巨大，目前绝大部分油藏均进行了大规模地注水开发。但是油藏注水开发之后，产生了剩余油饱和度高、采收率低、水驱之后CO2驱开发效果差、水阻效应严重等难题。为针对性地解决上述弊端，本课题拟提出使用活性碳化水驱技术来提高原油采收率。首先，运用室内实验筛选具有优异性能的表面活性剂，研究活性碳化水注入方式、段塞大小等因素对其提高采收率的影响规律；然后，利用核磁共振岩心驱替和可视化微观模型相结合从宏观和微观两个角度，探究活性碳化水驱对水阻效应的影响机制及其提高采收率的微观机理，运用CO2传质理论数学模型和相关实验数据相结合，揭示活性碳化水中CO2从水相向油相传质机理；最后，利用油藏数值模拟软件和实际油藏模型对其进行优化研究，进而获得活性碳化水驱一整套油田施工设计方案。因此，本课题对提高低渗透油藏采收率以保障国家石油安全具有重要的科学意义，对活性碳化水驱技术现场应用具有重要工程实际意义。</t>
  </si>
  <si>
    <t>纳米金颗粒（包括金的纳米颗粒与含金矿物纳米颗粒）的研究有助于理解自然界中金的赋存、再分配、迁移和沉淀机制。然而，前人研究多集中于中-低温成矿环境（如浅成热液型、卡林型和次生富集型金矿床）。斑岩铜（金）成矿体系是上地壳中重要的“金储藏室”，经历了高温到中低温的演化并形成蚀变分带模式，是研究从高温到中低温过程下纳米金颗粒特征、变化及其成因机制的理想对象。本项目拟选择铜陵冬瓜山铜（金）矿床，利用流场场流分离耦合等离子质谱（FFFF-ICP-MS）与配备X射线能谱的透射电镜（EDS-TEM），在纳米尺度下（1-100nm），查明不同含矿蚀变带（主要为钾化带、石英绢云母化带和青磐岩化带）矿石中纳米金颗粒的特征变化（包括种类、大小、形状、结构、成分和聚合关系）及其成因机制。同时，结合微米尺度光学显微镜观测和宏观尺度金的地球化学分布研究，探讨斑岩铜（金）成矿体系下金的赋存、再分配和迁移沉淀机制。</t>
  </si>
  <si>
    <t>洋盆俯冲过程中必然在上盘留下相应的地质记录，如岩浆活动、沉积作用、变质作用和构造变形等。不同构造环境下形成的沉积地层会有不同的岩石组合、物源性质和地球化学特征；同样，不同构造环境下形成的岩浆岩亦有不同的岩石组合、岩石成因和地球化学特征。反之，同时期的沉积记录和岩浆活动可以反演一个地区的大地构造背景和构造演化过程。本项目聚焦伊犁地块北缘早古生代末-晚古生代早期的岩浆活动空白期，以新识别出的早-中泥盆世岩浆岩为研究对象，以岩相学、岩石地球化学、全岩Sr-Nd同位素地球化学、锆石U-Pb年代学及Hf同位素研究为基础，确定岩浆岩形成时代，查明岩石成因和大地构造背景，结合同时期沉积记录，约束伊犁地块北缘晚古生代早期构造属性和演化过程，探讨哈萨克斯坦山弯构造南翼泥盆纪岛弧带（DVB）的向东延伸情况以及准噶尔洋在该时期的向南俯冲机制，为哈萨克斯坦山弯构造晚古生代早期演化过程提供约束。</t>
  </si>
  <si>
    <t>目前认为赋含大型铜镍硫化物矿床的镁铁-超镁铁质岩体多形成于板内拉张或地幔柱环境中，而汇聚型板块边界的镁铁-超镁铁质岩体往往含矿性较差，可能与二者地幔源区性质的差异有关。扬子地块北缘新元古代汉南杂岩带中发育有赋含铜镍硫化物矿化的望江山层状岩体，被认为形成于俯冲环境中。本次项目以望江山层状岩体为对象，研究其矿物成分、全岩主量和微量元素探讨地幔源区的物质组成；通过全岩主、微量元素之间的比值计算母岩浆的氧化还原状态；通过岩石和矿石Cu、Ni和PGE反演母岩浆的相应元素含量。在此基础上，讨论对流地幔加入对来自岩石圈地幔的镁铁-超镁铁质岩体铜镍硫化物矿床成矿潜力的影响。</t>
  </si>
  <si>
    <t>北秦岭构造带是秦岭造山带的重要组成部分，出露许多中酸性小岩体，且这些小岩体与钼多金属矿床在成因上具有密切联系，但中酸性小岩体的岩浆属性和成矿作用尚不清晰。本申请拟以该带出露的中酸性小岩体和与其相关的钼多金属矿床（如桃官坪钼矿床）为主要研究对象，通过锆石U-Pb年代学、全岩主微量、矿物地球化学和Lu-Hf同位素，探究成矿小岩体的岩浆属性及其与区域大岩基的关系。同时，选取该带代表性钼多金属矿床进行典型矿床解剖，通过成矿期次、流体包裹体和辉钼矿Re-Os定年，明确其成矿过程和成因类型。结合区域地质特征和本申请的研究认识，总结该区的岩浆-构造-成矿规律，并建立小岩体的成矿预测模型，为后期的矿产勘查提供建议。</t>
  </si>
  <si>
    <t>本项目在个体永久标记、GPS项圈跟踪、行为学观察与遗传学分析相结合的基础上，通过对秦岭川金丝猴一雄多雌社会单元内个体间互利行为的研究，期望了解川金丝猴社会性理毛行为的特点，阐明川金丝猴理毛投资的类型和表现方式；通过生物经济学量化方法，揭示川金丝猴社会行为进化过程中的经济学投资策略，促进非人灵长类研究领域中社会行为学与生物经济学关系的发展与完善。通过了解川金丝猴调整社会经济学投资策略以适应社会关系变化的具体过程，揭示川金丝猴重层社会系统稳定机制，探讨疣猴类如何通过调节社会交往模式，获得更高适合度的行为策略</t>
  </si>
  <si>
    <t>耐腐蚀性能优良的热塑性塑料内衬复合管在油气集输领域得到广泛应用。但气体组分在热塑性塑料中的渗透易导致内衬起泡失效，给管线运行和生态环境带来巨大隐患。本项目综合考虑油气集输环境（温度、压力）和液态石油溶胀作用，研究不同组分气体（CH4/CO2）在常见热塑性塑料中（PE、PVDF）的渗透规律，结合分子模拟计算确定油气耦合介质在热塑性塑料中的吸附、扩散等渗透过程，并揭示其渗透机理。在此基础上，建立实际服役条件下热塑性塑料内衬起泡、坍塌的失效判定准则，确定导致材料起泡、坍塌的运行温度、气体分压等边界条件，为油气集</t>
  </si>
  <si>
    <t>发展高储能密度的高分子介质材料是目前薄膜电容器领域亟待解决的核心问题。同时，电路系统高度集成化以后增加了体系内部散热的难度，这将要求薄膜电容器在较高的温度下工作。本项目首先通过亲核取代缩聚反应制备侧链含羧基的酚酞啉型聚芳醚砜，在此基础上采用酰氯化和酯化反应将酯基和极性偶极子引入侧基，制备侧基偶极子构象易改变的高介电聚芳醚砜。阐明侧链偶极子的构象因素与PES介电常数的内在联系；明确高分子的分子链结构对介电常数的影响规律；建立聚合物结构与介电常数之间的构效机制；丰富利用高分子结构调控介电常数的理论体系。目前已</t>
  </si>
  <si>
    <t>磺胺类抗生素广泛应用于预防和治疗食源性动物疾病，经历长期累积严重影响生态环境，威胁人类健康，因此建立快速、灵敏和选择性分析检测磺胺类抗生素残留的方法是解决环境问题的热点之一。本项目将集中分子印迹技术、高分子聚合方法、比率荧光检测技术的优点，重点耦合荧光识别与分子印迹选择性识别技术，利用两种不同荧光颜色的量子点为荧光材料，结合分子印迹技术，创新性地设计合成双发射量子点比率型分子印迹荧光传感器，系统性地研究其理化性质与性能之间的协同关系，结合荧光分析法和可视化检测技术，建立选择性识别与可视化检测磺胺类抗生素残</t>
  </si>
  <si>
    <t>新型辐射探测器材料碲镁镉(Cd1-xMgxTe)与研究较多的CdZnTe和CdMnTe相比具有一些潜在的优势，可能成为不错的选择。由于镁具有更理想的分凝系数(在CdTe中几乎是1)且CdTe和MgTe具有非常接近的晶格结构使得CdMgTe晶体结晶性好，故有望制备出大尺寸成分均匀的单晶体。目前，关于CdMgTe晶体生长方面的研究极少，工艺方法有待进一步探索，且生长的CdMgTe晶体尺寸偏小(直径小于18mm)。此外，如何有效降低CdMgTe晶体中的缺陷来提高晶体的均匀性、结晶质量和电阻率及制备出高性能的辐射</t>
  </si>
  <si>
    <t>黄土独特的强度衰减和复杂的劣化过程使黄土边坡失稳灾变趋于复杂，而水敏性是这些灾变加剧之源。本项目针对“水-土-人作用下复杂结构黄土边坡的强度变化规律、劣化过程及互馈致灾机理”这一前沿科学问题，研发一种能够精准、快速探明原位黄土水敏性特征的探测技术，创新性引入孔内智能探测方法，可适应孔内复杂环境，准确识别黄土层缺陷位置，突破传统现场浸水测试方法测试准确性不高，测试黄土层厚度有限等技术瓶颈。从而获取黄土边坡内部水敏性强度衰减和变形劣化特征，打开复杂结构和控制性部位水敏性参数的黑箱，揭示复杂结构黄土边坡滑移互馈</t>
  </si>
  <si>
    <t>密度反演作为重要的地球物理解释手段，是近年来重力反演的热点之一。如何降低反演的多解性以及提高反演精度一直是研究的重点和难点。目前普遍采用的长方体结构网格剖分对复杂地形拟合程度较低，导致正、反演时带来了较大的计算误差。申请人提出采用四面体非结构网格以及四面体结合长方体的非结构混合网格剖分方式进行曲面重力正、反演研究，这两种剖分方式利用三角面能最大程度的拟合地形起伏，将有效提高复杂地形条件下的正、反演精度。因此，本项目拟研究复杂地形条件下四面体非结构网格剖分方法及其曲面重力异常正演方法，并在反演约束中引入边缘</t>
  </si>
  <si>
    <t>城镇地下空间的适度开发和有效利用是中国高速发展的城镇化进程中面临的一个重大课题。本项目拟以城市环境的背景噪声为研究对象，针对城市环境强背景噪声的非平稳性、城市道路条件下观测系统设计的局限性、主动源与被动源面波多道分析方法联合、形成低频面波稳定传播距离等关键问题进行研究。研究确定噪声源分布的方位角扫描方法；探讨沿路边布置一维线性观测线，无法避免频散能量不稳定与面波相速度误差现象，以及设计辅助测线对噪声源方位进行校正的效果；研究主动式被动源面波多道分析方法中主动源能量欠饱和与过饱和对高频与低频频散能量稳定性影</t>
  </si>
  <si>
    <t>黄土的力学行为受其架空结构和粒间水的作用控制。构建能真实反映黄土颗粒不规则形态和颗粒组合关系，及颗粒和粒间水相互作用的数值仿真模型是利用数值法揭示非饱和黄土力学行为机理的核心。本项目拟通过电镜扫描获得黄土微结构，利用图像重建和提取技术建立适用于黄土微结构模型构建的颗粒库；根据黄土颗粒组成，初步构建反映黄土微结构的数值模型；根据黄土的抗剪强度特征，确定胶结作用下颗粒间的相互作用力；建立水分在土颗粒表面及颗粒间分布的模式及其相应作用力；将以上作用力引入构建的黄土微结构数值模型中，最终形成非饱和黄土的微观结构数</t>
  </si>
  <si>
    <t>陕南秦巴山区地处板块缝合带，多期次、多旋回构造相互交织，不同类型、级别的构造极为发育，是中国典型的强构造山区，而区内山高谷深，原地系统和外来系统地层叠置组成，是重大地质灾害的高发区。以山阳中村滑坡为例，在申请人前期工作基础上，通过现场补充调查、室内试验，复原滑坡滑前三维地质模型，反演滑坡成灾过程，揭示滑坡形成机理，并将成果用于滑坡附近6km2区域作为验证，对隐蔽型重力地质灾害进行识别和预判，最终将成果应用于整个秦巴山区的灾害识别工作。主要研究内容包括：①通过BIM技术与GIS信息系统相结合建立山阳中村滑坡</t>
  </si>
  <si>
    <t>黄土高原过去30年经历了显著土地利用变化。土地利用变化不仅直接影响区域有机碳动态，还导致区域土壤侵蚀的动态变化进而间接影响区域土壤侵蚀诱发的碳库效应。因此，土地利用变化对区域土壤侵蚀和有机碳具有耦合作用。目前缺乏对黄土高原土地利用变化对土壤侵蚀和有机碳动态耦合效应研究。本项目基于土地覆盖数据集和黄土高原地貌数据以及生态模型和土壤侵蚀模型，研究黄土高原土地利用时空变化特征，估算土地利用变化导致的植被和土壤有机碳动态变化。同时结合区域地貌数据估算黄土高原土壤侵蚀动态变化以及其诱发的土壤侵蚀碳库效应。在此基础上</t>
  </si>
  <si>
    <t>开展行车场景内的交通参与者异常行为高效智能化预测问题研究可有效助力更加安全的自主智能驾驶的实现。然而，当前研究范式基于异常行为本体视觉表观或者运动异常分析，不足以得到令人信服且高效的预测结果。为此，本项目拟探究驾驶注意对行车视频异常行为本体目标的引导聚焦作用以约减分析维度，并结合正常行车环境视觉语义常识分析异常行为的视觉致因上下文结构，以提升预测的可信性。基于此，本项目拟将驾驶注意嵌入进项目整体研究流程，从结合驾驶任务的视频到驾驶注视图谱映射、多流残差自编码融合的驾驶员动态注意流表征、驾驶注意相耦合进行行</t>
  </si>
  <si>
    <t>本项目针对智能网联汽车队列行驶中对“通信负荷”与“队列性能”的双重要求，综合时间触发机制在保证队列性能与事件触发机制在降低通信负荷方面的优势，研究基于时间-事件混合触发的智能网联汽车队列控制方法。通过系统研究时间-事件混合触发方式的机理，提出满足“通信负荷”与“队列性能”双重要求的智能网联汽车队列时间-事件混合触发策略，并设计基于时间-事件混合触发的智能网联汽车队列控制算法。本研究能够实现智能网联汽车队列行驶过程中在通信与性能约束上的和谐统一，对促进智能网联汽车队列控制技术向实用化迈进，具有重要的基础理论</t>
  </si>
  <si>
    <t>将相变材料掺入沥青混合料中，可以减轻沥青路面与温度相关的病害，提高沥青路面的服务水平与使用寿命。本研究将合成的相变微胶囊与环氧树脂复合，制备满足实际应用需要的相变微胶囊/环氧树脂复合相变材料颗粒。将制备的复合相变材料颗粒等体积替换相应粒径的部分集料，通过优化混合料制备工艺参数，制备复合相变材料颗粒沥青混合料。在此基础上，根据相变混合料温度调控行为与温度域和时间域的关系，提出定量的相变调温作用效果评价指标。结合热物性参数测试结果，揭示复合相变材料颗粒对沥青混合料的相变调温作用机理。通过室外试验，分析制备的相</t>
  </si>
  <si>
    <t>针对大跨度桥梁颤振气动失稳的内在气动机理，以扁平闭口箱梁断面/中央开槽断面为对象，采用CFD数值模拟和节段模型风洞实验相结合的方法，研究典型气动措施施加前后断面绕流特征和气动风压分布特征的演化规律，明确影响桥梁断面气动失稳的关键细观结构以及气动负阻尼敏感区域，揭示典型气动措施提高颤振临界风速的内在机理；在了解气动失稳机理的基础上，探讨基于断面静态气动特性快速优化颤振性能的可行性。本课题研究有助于从细观尺度澄清桥梁颤振及其抑振的气动机理，为桥梁颤振性能
快速、精细优化提供理论支撑。</t>
  </si>
  <si>
    <t>路肩式加筋土挡墙是一种非常有效的公路边坡支挡结构，由于其造价低廉、稳定性好，在公路工程建设中取得了非常广泛的应用。近年来频繁的经济往来使道路车流量急剧增加，车辆荷载对于加筋土挡墙的影响日益凸显，在交通荷载的反复作用下，加筋土挡墙内部产生塑性变形并不断累积，进而引起挡土墙变形过大甚至失稳破坏。本项目研究交通荷载下路肩式加筋土挡墙逐步劣化机理，探索建立挡墙长期稳定性分析方法。首先基于经典极限和安定理论，结合有限元方法和非线性规划，建立加筋土结构极限分析及安定分析理论并发展高效数值算法；进行循环加载条件下加筋土</t>
  </si>
  <si>
    <t>库岸滑坡涌浪是一种全程动态且同时涉及固液两相作用的链式地质灾害类型，其中首浪产生的过程是滑体能量传递和波浪传播的起点，也是涌浪研究的关键环节。本项目着眼于此过程，拟开展库岸滑坡首浪产生的动力学机理和滑坡与首浪能量耗散-转化规律研究。通过影像观测与统计分析，建立滑体特征与首浪形态的相关关系，结合宏观力学分析，揭示首浪产生的宏观动力学机理。通过微观力学分析，提出不同类型的滑体与水体相互作用的微观动力学解析模型，采用物理实验与数值模拟相结合的方式检验并修正模型，确定最优摩擦参数体系。选取典型滑坡涌浪实例，基于</t>
  </si>
  <si>
    <t>青藏高原寒冷地区气候环境条件严酷，造成沥青路面服役性能快速衰减与服役寿命缩短。结合沥青路面信息化数据库，运用大数据技术提取气候及荷载等服役性能影响因素，建立真实交通荷载与多重环境条件的动态耦合机制和作用模型；开发多因素耦合作用下沥青路面材料性能测试方法，分析在荷载-环境耦合作用下材料宏观性能衰变规律及微细观结构演化特征，建立考虑微细观结构演化特征的多场耦合损伤本构关系；基于多场耦合材料损伤本构模型，通过理论分析和数值模拟，解析沥青路面结构状态演变特征，建立基于全寿命周期状态变化的结构性能预测模型；基于图像</t>
  </si>
  <si>
    <t>随着我国城市化的发展和区域经济发展需求，各类高耸结构施工随处可见，如大跨桥梁桥塔，高耸桥墩以及各类高层建筑。高耸结构的抗风研究变得越来越重要，但针对高耸结构施工支护系统抗风的研究目前还较少。高耸结构施工时采用的模板和支架均为临时连接，一旦出现风致破坏，可能造成巨大的人员伤亡和经济损失。本项目以高耸结构支护系统为研究对象，采用风洞试验和结构有限元分析相结合的方法对高耸结构支护系统的风致响应和抗风设计方法展开研究，拟研究过程如下：（1）通过测压风洞试验（考虑最不利的工况）研究作用在高耸结构支护系统上的风荷载特</t>
  </si>
  <si>
    <t>针对低液限粉土力学性能差、冻融敏感的工程特性，提出采用碱激发材料稳定粉土作为路基填料。拟围绕以下关键科学问题开展碱激发材料稳定粉土路基的研究：（1）粉土稳定的机理；（2）碱激发材料稳定粉土的最优配合比；（3）最优配合比条件下稳定粉土的路用性能和抗冻融稳定性。首先通过理论分析，在总结土壤稳定机理的基础上，结合粉土工程特点，揭示粉土稳定的机理，提出固化剂可能的材料组分；然后通过正交试验分析有效材料组分对稳定粉土性能指标的影响，确定最优碱激发材料配合比；然后在最优配合比条件下，研究碱激发材料稳定粉土的路用性能和</t>
  </si>
  <si>
    <t>典型高速远程滑坡常见的流态化运动机制是其具备极高运动速度、超远滑动距离以及超强致灾能力的重要原因。而颗粒物质作为滑坡流态化运动的主要物质组成，其细观动力学规律尚不明确。为此选取黄河上游典型高速远程滑坡为研究对象，综合应用野外地质调查、理论分析、室内试验和数值模拟等手段开展宏-细观尺度的高速远程滑坡流态化运动机制及预测评价研究；分析滑体碎屑解体及内部颗粒间差异性运动特征和力学效应，揭示高速远程滑坡运动过程中滑体颗粒细观动力学特征；研究高速远程滑坡各演化阶段滑体发生流-固相转化的动力学机制，建立高速远程滑坡流</t>
  </si>
  <si>
    <t>经过多年的科技攻关和工程实践，专家和学者们在黄土隧道的建设方面积累了一些经验，取得了不少的科研成果，有效的指导了工程建设。但现有成果主要集中于黄土隧道修筑技术，对于黄土隧道变形规律和机理研究明显地滞后于工程实践，亟需深入且系统地研究。掌握黄土隧道围岩的变形机理，指导黄土隧道的设计与施工，必将取得显著的经济效益与社会效益。能为研究黄土隧道安全性控制理论与方法和隧道结构设计方法提供理论基础和指导，对丰富我国隧道工程基础研究理论具有十分重要的科学意义和现实意义。</t>
  </si>
  <si>
    <t>本项目以工业4.0环境下的自治型智能车间为研究对象，从加工设备“状态自感知→运行自控制→协同自决策→群智自赋能”的使能视角，提升智能车间的自治生产运行控制水平。通过研究基于云端-边缘端耦合协同的自治型智能车间泛化构型与物联配置设计、面向加工设备状态自感知的无线传感与分布式边缘感知节点设计、面向加工设备运行自控制的信息-物理同步仿真与主动健康监测、生产指令/异常事件驱动的人-机-物协同生产决策与群智演化机理等方面的研究，揭示以泛在互联与自治协同为特征的智能车间赋能机理，提升自治型智能车间协同生产决策控制水平</t>
  </si>
  <si>
    <t>本项目拟以难加工材料复杂曲面的超精密制造技术需求为背景，结合光固化快速成型理论基础，开展基于颗粒复合梯度材料柔性接触的超精密制造方法及表面成形机理研究。通过明确液态橡胶基体与磨料混合物中光化学反应作用规律，揭示磨料粒径、浓度及分布等参数对磨具固化性能的影响机制，提出并完善用于梯度柔性终端磨具制备工艺的即时混合光固化快速成型方法；通过实验阐明橡胶基体柔性磨具磨削过程中固结磨粒与游离磨粒相互转化并存的独特机制，建立基于统计学的梯度柔性磨具磨削过程磨粒工作状态半经验预测模型；最终结合光学材料曲面磨削实验揭示梯度</t>
  </si>
  <si>
    <t>本项目以液压冲击涨裂系统内部流固耦合动力学以及成孔岩石的涨裂机理为研究对象，结合有限元、流体动力学及接触力学等理论，开展涨裂装置动力响应特性研究，建立涨裂装置液压流体的响应动力学模型，探究液力作用下的液体压力损失和输出压力响应特征，建立液压流体与涨裂机构的流固耦合动力学模型，分析涨裂机构的动力输出特征，建立载荷输出预测模型；结合离散元、冲击动力学及断裂力学等理论，开展单孔岩石冲击涨裂机理研究，建立单孔岩石冲击涨裂动力学模型，探究单孔岩石的裂纹和应力的分布规律，掌握岩石裂纹萌生和扩展机制，并建立单孔致裂效率</t>
  </si>
  <si>
    <t>为实现空间可展开结构的大型化与轻量化，充气式天线结构已成为未来深空可展天线的重
要发展方向之一。而极端温度场作用是影响充气天线反射面精度的一个重要因素，为此本项目
将围绕充气式天线结构基于热变形的精度控制问题展开如下研究内容：（1）为明确充气天线
结构热致型面精度变化规律，拟制作一充气天线反射面模型，对其展开极端温度场效应试验研
究。（2）以理论分析为指导，对基于热变形的主动控制方法进行研究，提出相应的控制准则
，建立合适的控制算法，完成反射面精度控制仿真分析。（3）对控制元件的配置进行优化计
算，制定反</t>
  </si>
  <si>
    <t>空冷支架结构是一种由上部空间钢桁架平台与下部钢筋混凝土（RC）管柱组成的用来支撑火电厂空冷凝汽器等冷却系统的特殊工业结构，因自振周期较长，且支撑有位移敏感型工业设备，在长周期地震动作用下易发生严重破坏，亟待对其进行抗震性能评估。本项目首先基于构建出的可反映长周期地震动作用特性的拟静力试验加载制度，通过RC管柱拟静力试验与有限元分析，揭示长周期地震动作用特性对RC管柱抗震性能的的影响机理，构建考虑长周期地震动作用特性的RC管柱恢复力模型，建立适用于长周期地震动作用下空冷支架结构抗震性能分析的数值模型；同时，</t>
  </si>
  <si>
    <t>复式钢管混凝土柱-钢梁节点具有承载力高、延性及耐火性能好、防倒塌能力强等优点，可应用于强震地区的组合框架结构。目前，大部分研究针对钢管混凝土梁柱节点展开，而关于复式钢管混凝土柱-钢梁连接节点形式的研究较少，且全焊接连接节点易发生脆性断裂破坏。本项目拟提出一种新型复式钢管混凝土柱-钢梁上焊下栓式外环板连接节点，可有效提高节点的强度、刚度和变形能力，避免因钢梁下翼缘焊缝撕裂而发生脆性破坏。本项目针对复式钢管混凝土柱及其节点开展试验研究、数值模拟和理论分析，研究其破坏模态、承载力、延性与耗能能力等抗震性能，探讨</t>
  </si>
  <si>
    <t>项目拟系统研究FRP筋与高强轻骨料混凝土的协同工作能力，深入分析FRP筋与轻骨料混凝土粘结-滑移行为全过程，揭示粘结-滑移机理，采用试验手段监测预应力FRP筋轻骨料混凝土构件长期预应力损失演变过程，基于MonteCarlo随机有限元法建立预应力损失量化表达，评估该类构件的可行性和适用性；开展大跨度预应力FRP筋轻骨料混凝土梁受弯性能试验，从承载能力与服役性能角度深入探讨有、无粘结预应力FRP筋组合方式等特征参数对构件受弯性能的影响，定量描述无粘结预应力FRP筋应变增量变化规律，实现对破坏模式的识别与控制</t>
  </si>
  <si>
    <t>砖木结构古建筑火灾易损性和脆弱性，明确服役百年建筑的木构件燃烧特性及蔓延机理是进行砖木古建筑性能化防火保护的基础性依据。项目以研究古建筑木骨架火场下的特性参数，试验测定古建筑木骨架构件火场燃烧特性参数和耐火性能，确定非炭化区承载力模型及截面变化模型。建立温度场下砖木古建筑承载构件燃烧模型和抗火性能力学模型，研究火-热耦合与热-力耦合之间的温度场自动转换方法。以火场模拟和有限元分析，考虑木构件炭化深度变化及温升、应力、形变等随时间的变化，最终实现火场变化与结构反应的耦合动力全过程模拟，从而给出火场下古建筑燃</t>
  </si>
  <si>
    <t>针对典型装配式剪力墙强震作用下的破坏机理和薄弱环节，研究以压电堆为核心元件的半主动摩擦可控转/动支座和半主动摩擦滑动装置，通过优化分析将其预先设置在装配式剪力墙结构的适当部位，形成一种并不完全依赖于混凝土材料性能且兼具实时变摩擦抗剪、智能减震功能的新型装配式复合墙结构。结合课题组相关绿色再生混凝土性能试验与理论分析结果，拟通过模型结构的低周反复加载试验和模拟地震振动台试验，考虑现行抗震规范的转角要求并与传统装配式剪力墙结构对比，建立该新型绿色装配式复合墙的合理起滑转角和电压-墙体转动/滑移之间的耦合关系，</t>
  </si>
  <si>
    <t>面向精准农业领域对精细化农作物种植信息快速获取的现实需求，本项目将协同利用国产高空间分辨率与高时间分辨率遥感数据，在精细化地块提取基础上，根据农业地块覆盖特征的时间变化，实现基于不完备时间序列遥感数据的地块级农作物信息精确提取。具体来说，探索面向不完备数据的时间序列自动重建方法，重点突破多分辨率数据融合、缺失数据估计、稀疏数据插值等不完备数据重建的关键技术；建立农作物种植类别转移概率图模型，并发展基于历史完备数据概率估计方法；构建知识引导的循环深度网络模型，实现基于不完备时序遥感数据的渐进式农作物信息提取</t>
  </si>
  <si>
    <t>随着无人驾驶车辆的小批量路测，传统车辆与无人驾驶车辆在现有道路的混行模式已经开始。混行模式下，无人驾驶车辆在高速公路匝道的自主汇入是目前普遍需要人工干预的场景。受加速车道剩余长度和主线随机交通流限制，无人驾驶车辆必须在有限时间内完成汇入，此过程中与主线传统车辆发生一定冲突。为此，本项目拟开展真实交通环境下驾驶人对换道、汇入安全临界状态的主观辨识研究，分析驾驶人的换道、汇入安全决策机理，建立驾驶人对汇入安全的安全风险认知边界约束。将此风险边界约束反过来填充于无人驾驶车辆的汇入策略，刻画无人驾驶车辆汇入风险安</t>
  </si>
  <si>
    <t>1）道路路面特性提取及其多维度建模，路面的多维度特性包括，一维起伏特性，二维图像特性，三维几何形状特性等，通过对这些指标的提取与建模将道路路面的主要信息进行统一的数字化，作为无人驾驶车辆驾驶策略评判时的外部路面激励。
2）由路面特性所导致的车辆非稳态激励对无人车乘员体感舒适性的影响机理及其评价方法，采用滑动时间窗对车辆行驶过程中的三轴直线加速度和三轴转动加速度信息进行处理，处理后的多维度信息采用多参数综合评价分析法得到融合后的瞬间乘坐舒适性指标，对整个驾驶过程中的舒适度进行均值与方差分析运算从而得出对整个</t>
  </si>
  <si>
    <t>智能车辆可以有效提高交通系统的安全性和效率，减少交通问题的发生，因此，智能车领域的研究得到了国内外机构和学者的广泛关注和技术投入。定位技术是智能车辆顺利实现路径规划、路径跟踪、避障、自动控制等自主导航任务的基础，因此，智能车辆自主精确定位技术是研究的难点。本项目针对智能车自主精确定位应用需求，突破微惯性/北斗卫星深组合导航关键技术，设计智能车微惯性/北斗卫星深组合导航方案、模型和算法；提出适用于深组合导航的随机加权Sage自适应滤波方法，抑制动态干扰对导航定位精度的影响；通过系统模型误差的估计和补偿技术，</t>
  </si>
  <si>
    <t>蒸散是陆地水循环的关键过程，深入研究陆地生态系统蒸散的年际变异规律及其控制机制有助于全面认识陆地水循环过程，促进生态系统对气候变化的响应机制的理解。鉴于模型模拟ET年际变异的不确定性、及ET年际动态机理认知的匮乏，本项目以ChinaFLUX的长期涡度相关通量观测数据为基础，结合气候、植被、土壤相关属性的长期监测数据，利用改进的Shuttleworth-Wallace模型将蒸散进行拆分，从蒸腾和蒸发、区域差异的角度综合分析陆地生态系统蒸散的年际变化特征，揭示蒸散年际变异的生理生态学机制。</t>
  </si>
  <si>
    <t>二氧化碳（CO2）是造成温室效应的主要气体，对其进行资源化是实现CO2减排的研究焦点。光催化CO2羰基化反应是减少CO2排放、增加其利用率的有效途径之一。但该类反应的效率和选择性还不高，探寻高效、稳定的非均相催化剂仍是制约其发展的瓶颈问题。本项目从光催化CO2羰基化反应机理出发，以催化剂与CO2的相互作用为突破口，结合Lewis酸碱对及多孔卟啉聚合物在羰基化反应中的促进作用，设计制备能高效活化CO2的酰胺桥连卟啉多孔聚合物催化剂。通过优化反应条件，本项目拟对不同光催化CO2羰基化反应进行系统研究，建立模型</t>
  </si>
  <si>
    <t>利用边际土地种植非粮能源植物成为生物燃料可持续性发展的重要方向。当前国内外对生物燃料方面的研究多侧重其技术可行性及成本效益分析，而对能源作物规模化种植所带来的环境经济社会影响缺乏系统性研究。本项目拟以能源植物菊芋为例，结合陕西省种植区的测试和分析工作，发展一种耦合土壤有机碳温室气体排放模型与LCA的技术方法，对基于菊芋发展生物乙醇的减排潜力进行准确评估。同时，以LCA总经济价值最大化为目标，以生产投入成本、总预算、环境影响等条件为约束，建立多目标MILP评估模型对环境、经济和社会可持续性发展进行综合评估。</t>
  </si>
  <si>
    <t>陕北地区水土流失问题突出，经过退耕还林还草等工程的实施，区域生态环境发生了变化，通过多年遥感数据解译，生成区域1980s、2000和2019年三期景观类型专题数据；分析研究区景观格局的异质性及其与地理要素间的联动关系。根据室内土壤样品元素含量分析和光谱测定数据及高光谱遥感影像，分析土壤重污染空间格局、差异性及与地理要素的关系，探讨研究区、地貌类型区、样带、矿区等不同尺度上的土壤污染影响范围、扩展方向。确定不同尺度上单一生态系统服务的供给、需求及空间格局，分析各项生态系统服务之间的协同与权衡关系，探讨多种生</t>
  </si>
  <si>
    <t>信号交叉口作为道路交通网络的瓶颈区域与污染重灾区，由于其左转车流和直行车流具有冲突点多、车辆行为特性复杂的特点，因此交通控制系统设计难度较大且稳定性不高。本项目围绕“如何在混联交通条件下缓解信号交叉口对交通流的阻断，保证驾驶舒适度并减少交叉口处的燃油消耗和污染物排放？”展开研究，具体内容包括：1）结合车辆牵引力、驾驶舒适度、环境友好性等约束条件，以车辆进入引导区域排队车辆直至驶离信号交叉口全过程的油耗和排放量最少为目标，构建多目标优化的左转与直行头车的最优速度模型，设计低复杂度多目标行为优化问题的最优求</t>
  </si>
  <si>
    <t>本项目拟从当前车辆特征信息发掘角度出发，研究通信时延约束下的车联网中多车协同优化方法与应用技术问题。在车辆行为模型与控制策略匹配条件下发展面向未来智能交通系统构架的车辆协同控制理论，以期获得预测一致性、协作准确性、算法鲁棒性与实现可行性方面的全局优化，使系统在协同控制有效性与传输可靠性等方面达到和谐统一。</t>
  </si>
  <si>
    <t>混沌雷达具有良好的电磁兼容性、“图钉形”模糊函数、低截获概率等特点，因而成为现代雷达发展最具前景的新型雷达之一。但是，混沌信号的随机性使得混沌雷达接收端难以获得发射信号副本，很难实现相参接收；混沌信号的类噪声性使得混沌雷达回波信号的噪声抑制异常困难。本项目针对上述问题，首先，从混沌雷达波形产生方面入手，提出一种由二值信号驱动连续混沌信号的新型解析解混沌系统。然后，设计该系统确定基函数的匹配滤波器，并用其对回波信号中的噪声进行初步过滤；接下来通过对匹配滤波输出信号在二值信号单位码元周期内采样求和并判决检测后</t>
  </si>
  <si>
    <t>在沥青路面材料组成中，骨料用量最大，由不同形态骨料颗粒组成的混合料对沥青路面使用寿命和路用性能有显著影响。因此，有必要研究依据形态特征的骨料颗粒分类方法。深度学习的发展可以辅助获得更精准的骨料颗粒真实数据，神经网络的进展可为骨料颗粒自动分类提供技术保障。在前期研究粗骨料颗粒形态特征检测的基础上，本项目将进一步开展基于深度学习和颗粒形态特征的骨料分类方法的应用基础研究工作。具体内容包括：建立骨料颗粒数据集，用于分类模型的构建；骨料颗粒图像采集与预处理，为骨料特征提取做好准备；提取骨料颗粒特征，并选择用于分类</t>
  </si>
  <si>
    <t>项目针对油/气储层岩石，从研究其微观结构及成分与宏观电学特性的关系入手，利用3D微CT扫描技术与3D-Markov链模型重构技术进行数字岩心建模，通过有限差分方法来精确计算岩石的宏观电各向异性特性，分析其频散特性，通过与实验测量结果进行对比来修正和完善数字岩心模型，掌握岩石宏观电参数随微观因素及含油性的变化规律，最终形成一套成熟的岩石电学特性数字化分析方法。</t>
  </si>
  <si>
    <t>课题针对基于单载体的信息隐藏难以满足较大数据量秘密信息的分散式、低密度隐藏需求的现状，以数字图像和三维网格模型的熵值和几何属性为突破口、以寻找有效载体间的相似性指标为手段，按熵值比例从有效载体中提取部分信息作为构造融合态载体的输入量，最后围绕载、密一致性原则进行低密度信息隐藏。课题的研究内容概括为：面向多载体融合的有效载体标注及载体间相似性指标提取、多载体融合构造和秘密信息的低密度写入等三点。课题将提出基于相似性的有效载体标注方法并构建同位/异位、同轴/非同轴的多载体融合运算器模型。在此基础上，借助熵值和</t>
  </si>
  <si>
    <t>城市群内城际交通需求呈多元化发展，已有研究针对城际交通出行方式选择行为研究成果极其丰富，更多的研究倾向于城际交通通勤出行或商务出行，对于休闲出行方式选择研究较少。近年来自驾游成为人们热衷的休闲出行方式选择之一，其中包括租车自驾游。而更多研究关注租车行业管理及政策规范等，对租车出行用户感知服务质量研究较少。本研究通过NestedLogit模型对城际休闲出行群体出行方式选择进行研究；基于租车用户感知角度通过改进的SERVQUAL模型对租车过程中的服务质量进行评价研究；采用因素分析法从用户感知质量、社会属性、</t>
  </si>
  <si>
    <t>本项目以重要度理论为指导，以安全关键系统为研究对象，综合考虑可靠性和安全性之间的关联关系和相互作用，提出一套面向可靠性和安全性的安全关键系统性能评估方法，建立面向可靠性和安全性的安全关键系统重要度分析方法，分析典型安全关键系统重要度变化规律，探索基于重要度的安全关键系统性能优化方法，并通过数学证明、算例仿真和实例分析等途径验证上述模型及方法的正确性和有效性，从而为航空、航天、核电、交通和医疗等领域的安全关键系统性能分析及优化提供理论与方法支撑。
特色与创新之处：（1）建立面向可靠性和安全性的多状态安全关键</t>
  </si>
  <si>
    <t>智能网联汽车融合现代通信与网络技术，实现车与车、路、云等智能信息交互，具备复杂环境感知、智能决策、协同控制等功能，已成为汽车工业发展的战略方向。在该环境下，第三方物流企业应提前制定无人车配送发展路径，以把握智能网联为物流行业带来的机遇。研究对我国智能网联车与智能交通复杂系统进行重构设计，提出我国智能网联车的发展方向、推广步骤与产业化模式。在智能网联车参考架构下，提出第三方物流企业智能网联车配送发展路径，从技术层面布局各种智能网联新技术的应用；在产业层面参与智能网联汽车产业链重构，利用其示范应用优势加快智能</t>
  </si>
  <si>
    <t>除了经典的纯走滑拉分盆地，自然界还发育很多复合拉分盆地。复合拉分盆地是指当多条次级走滑断裂错列时，先形成的数个小坳陷连通形成大的复合盆地。因其重要的构造意义及其与中小地震活动之间的伴生关系而受到研究者的高度重视。相对于纯走滑拉分盆地来说，复合拉分盆地形成演化过程的研究资料非常少，对其次级断裂的扩展过程以及小坳陷连通形成大盆地的过程，更是缺乏详细的研究。基于离散元的数值计算方法，是研究断裂扩展方式的理想方法。本项目拟采用基于离散元的颗粒流方法，揭示复合拉分盆地发育过程中的断裂演化过程。同时，将复合拉分盆地与</t>
  </si>
  <si>
    <t>秦岭–祁连结合部位早古生代俯冲型杂岩体重要的构造意义，不仅在于它的形成可能代表着加里东期西秦岭北缘–北祁连造山作用的开始，而且它的空间分布恰恰处在秦岭造山带与祁连造山带构造交接部位。因此，本研究拟以北祁连东段阎家店中基性杂岩体、百家中酸性杂岩体和西秦岭北缘地区百花中基性杂岩体为研究对象，在野外调查的基础上，以地球化学、锆石U-Pb测年为主要研究手段，结合岩石学、矿物学及Sr-Nd-Pb和锆石Hf同位素等方法进行系统论证其岩石成因，查明杂岩体的形成时代，搭建精细的年代学格架，厘定岩浆演化过程、岩浆性质及源</t>
  </si>
  <si>
    <t>内蒙古二道河子铅锌银矿床是得耳布干成矿带最具代表性的矿床之一，由于缺乏对成矿物质来源的有效约束和成矿过程的精细刻画，长期以来，该矿床的成因认识存有较大争议。该矿床成矿过程复杂，经历了多期次成矿阶段，主要矿石矿物闪锌矿和黄铁矿等具有不同世代和特殊的环带结构。传统的对这种具多世代和复杂结构的矿物进行S、Pb同位素分析，采取的是单颗粒粉末测试方法，获得的多为混合信息，成因指示意义代表性不强。因此，本项目拟借助近年来发展迅速的原位微区分析技术，采用SIMS技术对闪锌矿和黄铁矿进行原位S同位素分析，采用fsLA-M</t>
  </si>
  <si>
    <t>开展花岗岩类成分复杂性成因机制研究是理解大陆地壳形成和垂向分异的重要途径。源区分离后岩浆自身演化过程是引起岩体尺度花岗岩类成分复杂性的重要因素，但目前对于该机制的理解仍不够深入。腾冲地块早始新世金竹寨岩体具有明显的堆晶特征，岩石类型为堆晶富闪闪长岩-闪长岩-花岗闪长岩-花岗岩，是岩浆自身演化过程控制成分分异的典型岩体，因此对其进行研究有助于深入解读岩浆自身演化过程诱发花岗岩类的成分复杂性。本项目拟通过对该岩体不同岩石类型中斜长石、角闪石和钾长石的形态学、矿物化学和原位Sr-Pb同位素组分的空间变化规律进行</t>
  </si>
  <si>
    <t>本项目以西安市为例，基于西北地区城市滨河景观周边不同用地性质所影响的人群空间分布，运用电脑神经网络寻优方法综合考量滨河景观空间人群使用需求、热舒适性及空间美学的影响优化景观要素配置。第一，利用LBS大数据获取西安市滨河景观带人群时空动态分布信息，分析滨河景观空间人群活力的时空特征与周边用地性质的关系，明确不同用地性质景下滨河景观的时空使用特征，最终按季节构建滨河景观空间活力分布模型。</t>
  </si>
  <si>
    <t>本项目以根系分泌物为切入点，分析大气CO2浓度升高和土壤Cd污染耦合对根际土壤微环境主要生态因子的影响特征和机理，通过分析耦合条件对根际土壤硝化微生物活性、基因多样性及其丰度、硝化作用限速步骤的关键酶基因表达量及酶活性的作用特征，探讨植物根际土壤微环境与硝化作用的关系，就根际土壤微环境与限速步骤中的AOB和AOA基因多样性及其丰度以及关键酶基因表达量和酶活性的关系对耦合条件的响应方式和程度进行深入分析，阐明耦合条件对植物根际土壤硝化作用的影响机制。</t>
  </si>
  <si>
    <t>在桥隧集中的复杂路段，危化品运输车辆特重大事故频发，且往往救援困难，其交通事故风险的防控意义尤为重大。本项目针对当前隧道群危运车卫星定位信号缺失跟踪困难、依靠人工监控的现状，围绕光照分布不均、灯光衔接处光栅、摄像头性能差异、设备故障等干扰条件下车辆的高可靠性辨识瓶颈问题，拟开展隧道群区域内大范围危运车和其他车辆的“时空分布”识别研究，包括：利用团队特有的陕西省高速公路监控视频数据资源，建立训练样本库，研究类金字塔结构的定位网络，在近景远景变换过程中跟踪变尺度车辆候选域，进一步运用定位网格筛除冗余像素，改变</t>
  </si>
  <si>
    <t>陕西自贸区进程，为体育产业发展带来了新的时代机遇。区域发展规划和体育行政管理体制改革文件正在陆续出台，引领体育职业化、市场化进程。通过体育产业带动各类体育产业要素资源的聚集与流转，同时，引入新的体育金融工具,特别是投融资工具激活体育产业发展的动能，最终持续做大做强体育产业，提升国家和区域体育产业竞争力和可持续发展能力。以陕西自贸试验区与区域体育产业的融合互动为起点，开展研究和实践，为国家自贸区新战略和体育产业发展新政策提供宝贵的理论储备和实践经验，对中长期国家宏观经济发展和体育事业、体育产业优化发展具有重大而深远的影响。特别值得指出的，未来体育产业和体育经济领域的研究与实践将成为新的热点，以体育产权交易、体育基金组织、体育投融资新工具、体育贸易平台、非营利体育组织与行业协会等领域的研究为新的突破口，体育产业的理论研究体系和研究层次有望取得新进展。</t>
  </si>
  <si>
    <t>姜静静</t>
  </si>
  <si>
    <t>黄河文化是中华民族的基本文化符号和文化基因，体现为一定的社会规范、生活风貌、风俗习惯、精神面貌和价值取向。理解黄河文化可以从纵向时间维度和横向空间跨度两个维度来理解。从纵向的时间维度来看，黄河文化包括以遗存遗址形态存在的物质文化、以观念制度形态存在的精神文化和根植当代生产生活中的创新文化三种类型。从横向的空间维度来看，黄河孕育了河湟文化、关中文化、河洛文化和齐鲁文化等地域文化。
当前黄河流域文化遗产资源丰富，但缺乏系统性保护，文旅资源利用程度不高，文旅产业发展质量有待提升。本研究提出了资源融合、项目融合、</t>
  </si>
  <si>
    <t>十九大报告提出要建设“交通强国”，快速推进高铁、公路、机场等基础设施发展进程。公路基础设施在促进城乡一体化建设、拉动经济增长方面作用明显，对其进行研究有利于推动我国“交通强国”建设稳步前行。在公路基础设施建设工程项目需求日益增大及工程项目由单项目管理转向多项目管理的背景下，学者们从风险识别、评价和管理等角度对公路基础设施建设工程项目风险进行相关研究，但综合考虑公路基础设施建设工程项目群风险的相关研究较少，风险间交互关系对项目群实施的影响未得到重视，难以为建设工程项目群成功实施提供依据和支撑。为解决上述问题</t>
  </si>
  <si>
    <t>本课题在丝绸之路多民族文化视野之下，以跨文化叙事和传播的视角切入，深入研究陕西当代作家红柯的文学作品。对红柯小说的多民族文化书写和独特的小说艺术做了深入分析，既对当代文学的研究提供了代表性作家案例分析，也对文学参与中华民族共同体意识的构建，做了全面分析。项目成果为主持人的两本专著和项目成员的国家社科项目1项。</t>
  </si>
  <si>
    <t>课题以经济欠发达地区县域城乡公交为研究对象（选择陕西吴起县、陇县为样本），以提升其通达率为目标，对其公益性进行解构，调查研究其公益性形式内容并进行数量化表达，在此基础上测算线路盈亏，建立拟开通线路序列数据库；建立客运资源统筹机制，实现客运行业资源在城乡公交内外部流动，按照线路盈亏互补、优先补贴亏损最小线路的原则，确定研究区域内最多能够开通的城乡公交线路数量。回答如何提升经济欠发达地区城乡公交通达率问题，验证问题解决方法体系的科学性与可行性。</t>
  </si>
  <si>
    <t>乡村旅游开发在为农村地区带来经济效益的同时，也对当地社会文化产生了一定影响，即传统文化走向现代化的文化变迁是不可逆的发展趋势。但如何保持传统文化的特色以致不完全被现代化的趋同性代替则是另一个应该需要考虑的问题。本研究试图寻找乡村旅游开发与西安郊发的互动背景与互动机理，最后从协调目标、协调主体以及协调方式入手构建西安郊区农村社会文化变迁与乡村旅游开发的互动协调机制。</t>
  </si>
  <si>
    <t>在明确选题依据和主体研究内容的基础上，本课题首先通过文献归纳整理，明晰主要概念的核心内涵，对新型城镇化背景下社会资本积累和农民工城市融合困境的形成机制与演化特征做出合理判断。通过理论框架构建与实证结果分析探究社会资本通过公共品供给、代际传递和身份认同三条传导路径作用于农民工城市融合的实现机制。最后结合案例分析与财政分权视角下的动态博弈模型解析，设计出适宜的政府评价体系与保障机制。</t>
  </si>
  <si>
    <t>国际产能合作是人们开展合作和推进世界经济一体化的重要内容，也是促进世界经济步入健康可持续发展的重要方式和途径。中国有着开展国际产能合作的广阔空间，也有着深入开展国际产能合作的真诚意愿。本项目拟从新能源汽车国际产能合作现状、要素禀赋、互动模式以及政策体系建设四个方面进行深入分析和研究，为“一带一路”国际产能合作以及我国新能源汽车产业发展提供理论支撑。首先，本项目对“一带一路”背景下国际产能合作的模式和政策两个方面的文献研究进行了梳理和归纳，了解了目前我国新能源汽车国际产能合作现状以及未来的发展方向；第二，从</t>
  </si>
  <si>
    <t>本项目针对地质灾害防治的重大国家需求，重点突破地质灾害早期识别和预警面临的“看不清”和“判不准”的技术瓶颈，在为期三年的项目实施期内，研究以滑坡灾害为代表的地质灾害早期识别关键技术及应用系统，主要研究内容有：1.复杂环境下滑坡灾害InSAR大范围探测技术，针对现有滑坡InSAR技术在复杂环境如地形崎岖、植被茂密存在的技术难题，开展InSAR广域探测关键技术研究，实现复杂环境下滑坡灾害隐患的大范围精准识别；2.多源遥感融合的滑坡灾害精细探测技术，开展基于机载平台多源遥感手段融合的滑坡精细探测研究，解决复</t>
  </si>
  <si>
    <t>主要研究内容
1.1路面及相关功能性材料
包括路面能量收集材料-宽温区、高储能BNT基材料设计及应用；路面自我调节技术-绿色长效沥青路面自融雪材料制备技术研究；交通标志标线材料；道路防腐材料-环保型道路工程防腐涂料配方设计及应用；耐沾污自洁净涂层设计及应用。
绿色交通材料及环保施工
包括公路施工现场扬尘排放评价及抑尘技术研究；地沟油废旧橡胶粉复合改性沥青及其混合料的制备、性能及应用研究。
1.3智慧道路专用传感材料与器件
2.预期成果及目标
项目负责人作为主持人获批国家自然科学基金项目2项；项目负责人以第</t>
  </si>
  <si>
    <t>本项目持续研究各种病原体微生物如何入侵交通运输系统，并如何通过各种交通工具、交通场站和枢纽传播，阐明机理，预测传播速度，发现薄弱环节，进而找到有效防控手段，为公共卫生防疫提供技术保障。
传染病疫情是对交通运输的最大打击。2020年以来，新型病毒引起的疫情风险和防疫手段的落后迫使全球的政府封城、封路、封门，给交通系统按下了暂停键。各国航空公司都产生巨额亏损，有些甚至倒闭。在庞大的交通系统中，公共交通工具是保障人类交通出行权利的重要手段和防疫的薄弱环节。2020年新冠疫情的全球传播的主要途径就是病毒携带者通过公共交通工具的旅行。新冠病毒的来源还是个谜，下一个新型病毒又会来自哪里？什么时候出现？现代医学都不能对此给出解释。
病原体微生物的溯源是首先要解决的问题，进而对其途径进行监控防范。对已经发现的疫情，如何将其控制在有限的范围；交通场站和枢纽建筑应该如何设计与管理，才能最大程度地降低病原体微生物的传播，都是交通运输系统必须解决的关键问题。</t>
  </si>
  <si>
    <t>本项目通过计算机仿真模拟与室内试验相结合的方式，主要从路面抗滑性能、降噪性能以及路面结构与性能一体化三个方面进行研究。本项目中，通过现有的摩擦测试方法衡量路面宏观和微观构造对测试材料的相关影响，并通过有限元抗滑模型的建立，预测不同试样在不同磨耗程度下的摩擦系数；同时基于固体力学和流体动力学，进行路面噪音模拟，有效控制高速公路网的噪音环境；最后，基于现有路面抗滑研究，研发实际有效的路面状况衡量及预测系统，以提供有关道路行驶安全方面的路面养护规划流程，弥补公路管理系统在安全性能方面养护规划的不足。</t>
  </si>
  <si>
    <t>汽车尾气的排放严重影响空气质量，危害人类身体健康。作为尾气排放后最近的接触源，从道路角度切入进行治理，也被认为是行之有效的途径。本项目就是围绕汽车尾气道路净化关键技术展开研究，研究计划可分为四个阶段，第一阶段为前期准备和资料收集；第二阶段为试验探究和表征分析；第三阶段为性能测试和路用评价；第四阶段为经济分析和报告整理。</t>
  </si>
  <si>
    <t>按照项目任务书的研究计划，本年度完成了多种强度级别斜拉索高强度钢丝的疲劳试验研究、腐蚀疲劳试验研究，完成了斜拉索高强钢丝的损伤演化过程和规律研究，基于拟合的S-N曲线，研究强度级别对钢丝疲劳寿命的影响规律；进行不同应力比下的疲劳试验，研究应力比对钢丝疲劳性能的影响规律，为缆索结构桥梁的设计提供试验和理论依据。基于已有试验成果，揭示了缆索钢丝的疲劳与腐蚀疲劳退化机理。</t>
  </si>
  <si>
    <t>为充分发挥倒装基层沥青路面经济、环保、耐久的性能优势，建立科学的寿命周期路面设计与评价方法，本项目通过室内材料试验、路面结构足尺试验段加速加载试验与路面结构数值仿真模拟，系统分析倒装基层沥青路面寿命周期内结构力学响应、变形与损伤发展规律，进行合理的路面结构力学模型材料本构方程选型与参数确定方法研究。同时，充分考虑路面结构使用过程中的损伤发展，确定材料非线性特性与结构内部损伤增长对力学模型计算结果的影响。综合各影响因素，建立可良好反映实际路面结构响应特征与性能演变规律的倒装沥青路面力学模型。依据标定确立的力学模型，进行倒装沥青路面结构的关键应力应变响应指标预估方程建立，为路面结构力学经验设计所需力学指标参数的计算提供依据与方法。</t>
  </si>
  <si>
    <t xml:space="preserve">“碳酸盐粘土型锂矿床”属于新类型资源，没有现成的研究资料可供借鉴，属于研究空白。本项目将以滇中地区锂资源作为研究对象，围绕关键金属锂资源成矿机制与富集理论、选冶过程元素迁移与分离强化这两个关键科学问题进行重点研究，主要包括：
（1）新类型锂资源的成矿规律和主要地质控制因素
（2）新类型锂资源的的评价体系研究
（3）示范性勘查技术研究与示范
</t>
  </si>
  <si>
    <t>研究内容：1.城市群交通需求特征研究；2.城市群多模式交通走廊选择特性分析；3.城市群空间结构特征与交通网络韧性研究
拟解决的主要技术难点和关键问题：1.构建城市群多模式交通运输通道内各运输方式分担模型；2.城市群多模式交通网络系统韧性耦合特性。
预期研究成果：与人才办签订合同执行。</t>
  </si>
  <si>
    <t>（1）大跨度软弱围岩隧道结构力学特性及支护结构理论
以解决软弱围岩隧道支护结构设计理论和施工期间的结构稳定性关键技术为主要研究对象，采用现场测试、模型试验和理论分析相结合的方法，分析大跨度软弱围岩隧道变形和荷载时空效应，构建大跨度软弱围岩隧道围岩支护特性关系曲线，揭示大跨度软弱围岩隧道锚杆和锁脚锚杆支护机理，建立钢架网喷锁脚锚杆组合支护结构力学计算模型，提出基于施工期间围岩特性的大跨度软弱围岩隧道变形控制机制，形成大跨度软弱围岩隧道支护结构理论体系。
（2）外部环境荷载长期作用下大跨度软弱围岩隧道结构耐久</t>
  </si>
  <si>
    <t>本项目重点研究高岭石、铵伊利石对重金属离子的吸附作用机理。研究含煤地层中不同重金属离子的赋存规律、粘土矿物对重金属离子的吸附特征、粘土矿物重金属离子的界面作用过程，进而揭示粘土矿物对重金属离子的吸附机理。基于计算机模拟，精确计算粘土矿物的化学成分及晶体化学结构，研究其微观形貌、结构缺陷、比表面积及孔结构、表面官能团以及其他特征。在形貌及结构分析的基础上，对比分析粘土矿物对重金属离子的吸附特性，探讨其可能的吸附位点、吸附形态以及吸附容量。</t>
  </si>
  <si>
    <t>（1）裂缝和坑槽图像数据库的建立
本研究拟通过对大量裂缝和坑槽照片的收集，建立数据库。建立算法对图像中裂缝和坑槽的实际区域进行和几何信息进行标注，用于后续训练。
（2）基于深度学习的裂缝和坑槽的识别训练和验证
采用最新的用于对象识别的深度学习技术YOLOv3对裂缝和坑槽图像进行识别训练。识别要求是确定裂缝和坑槽的存在性和位置。针对裂缝，做到不错过裂缝，不误判裂缝，并准确识别出裂缝的类别。针对坑槽，做到不错过坑槽，不错过坑槽，并确定出坑槽的大概面积，分为大坑槽和小坑槽。在此基础上发展出针基于路表裂缝</t>
  </si>
  <si>
    <t>本项目将采用模型试验、现场试验、理论研究、数值模拟等技术手段，结合工程实践，通过理论与技术创新，系统地对高性能组合结构桥梁的设计理论及建造技术开展研究工作。具体包括PBL加劲型钢管混凝土连接件、钢混界面、构件和各类节点力学性能研究，PBL加劲型钢管混凝土连接件、板件屈曲、构件和节点静力及疲劳的计算及设计理论研究，PBL加劲型钢管混凝土拱桥、组合桁梁桥和在山区、黄土、冻土、高寒等特殊地理区域的应用技术等三大方面的研究，以形成高性能组合结构桥梁设计-建造的成套技术，提升桥梁运营品质，促进桥梁工程学科发展、推动</t>
  </si>
  <si>
    <t>随着智慧公路理念的发展，第三代智慧公路需要满足综合交通、指挥交通、平安交通、绿色交通等理念，对高速公路的全息感知系统提出了更高要求。具体而言，就是以信息化与智能化引领高速公路管理和运营服务水平的提升，推进云计算、大数据、人工智能等手段与高速公路管理、营运服务深度融合，建立健全完善的检测感知体系、可靠的通信保障体系、实时预报警体系。人工智能技术的引入，将在很大程度上提升高速公路在服务与管理方面的能力。</t>
  </si>
  <si>
    <t>本项目主要是围绕环境与能源两大主题，结合长安大学双一流建设，以获得高性能的吸附催化材料为目标，协同处理有机难降解废水，VOCs降解和能源材料，开展相关研究，包含以下三个方面：</t>
  </si>
  <si>
    <t>本项目结合国家重点研发计划“关键零部件安全性能演化规律和故障诊断技术及系统研发”项目开展研究。关键零部件安全性能演化规律和故障诊断技术及系统研发项目主要针对新能源汽车动力电池、电机、电控系统等关键零部件安全性能演化规律模糊、故障诊断准确率低等问题，突破关键零部件安全特征提取、安全性能演化规律分析与建模、复合故障诊断及解耦三大关键技术，主要研究：研究关键零部件安全特征、数据融合与特征提取方法，建立多维度的关键零部件安全状态感知模型；通过实验室加速实验和云端平台监测数据，提取关键零部件健康状态的影响因子，建立关键零部件衰退模型、失效模型，分析安全特征演化、量化表征，建立健康状态多参数评估模型；研究关键零部件的多维度故障分布特征和故障机理，挖掘故障间的关联耦合规则，构建故障特征参数数据库和低维反演诊断模型。本项目在国家重点研发计划“关键零部件安全性能演化规律和故障诊断技术及系统研发”项目研究的基础上，结合电动汽车运行工况复杂，整车性能变化受诸多因素影响，开展如下研究：1)基于线上大数据的电动汽车快速检测工况构建方法研究；2）基于深度强化学习算法的电动汽车动力电池健康状态诊断方法研究。</t>
  </si>
  <si>
    <t>随着我国高寒区大量路基的建设使用，路基赋存的地质环境变得更为复杂，加之盐渍化冻土独特的结构性与热敏性，导致路基在锅盖效应下因冻融循环、水汽盐运移、盐冻胀等条件出现了各种病害，严重影响了其使用功能。而目前高寒区盐渍化冻土路基服役过程中失稳演化规律和形成机理尚不明确，尚缺乏诊断评价标准及处治技术。本项目将结合已建的实体工程，在对现有大量实测资料深入分析的基础上，通过理论分析、模型试验、现场测试等手段对高寒区盐渍化冻土路基水盐迁移过程及多场耦合灾变演化机理进行系统研究。旨在划分锅盖效应下盐渍化冻土路基性能恶化类型，构建路基气态水盐运移与工程特性动态变化的数值方法，揭示多场耦合下路基变形失稳演化机理，建立路基失稳防控理论并给出相应的防控技术。项目研究成果不仅可进一步完善高寒区盐渍化冻土路基建设和养护理论体系，也为我国路基相应规范（或规程）修订提供必要的基础数据和科学依据，经济与社会效益显著。</t>
  </si>
  <si>
    <t>本项目聚焦于研究空间遥感和卫星导航技术在地质灾害动态早期识别、监测预警科学难题和技术瓶颈，开展多源遥感技术、InSAR技术和北斗/多源传感器高精度灾害监测等多项理论和数据处理技术攻关，为大范围复杂环境下地质灾害的自动化早期动态识别、高精度实时监测以及精准预警服务。</t>
  </si>
  <si>
    <t>基于六自由度驾驶仿真平台，建立自动驾驶控制程序，设计了车辆运动提示系统，对自动驾驶场景中乘客的舒适性进行了系统性研究。研究了在有车辆运动提示系统和无车辆运动提示系统条件下，乘客主观舒适度评价、晕车程度以及姿态摆动量的差异，对比了两种晕动症产生的假说，证明了乘客舒适性与姿态摆动量之间的关系；进一步发现在有车辆运动提示系统的场景中，乘客的舒适性得到显著提升。为自动驾驶车辆中，提升乘客舒适性的人机交互模式的设计提供了依据。</t>
  </si>
  <si>
    <t>选取锈蚀钢筋混凝土构件为研究对象，以侵蚀环境下既有钢筋混凝土结构强震安全性、长寿命与可持续为目标，首先采用高强铝合金筋进行NSM补强后完成加固梁单调静载试验和低周反复荷载试验，分析其破坏机理和延性，初步提出高强铝合金NSM增强既有混凝土梁的高效增韧方法；其次采用高强铝合金-FRP进行补强后完成加固构件的轴压、偏压性能试验，分析其破坏机理和延性，初步提出高强铝合金-FRP复合增强既有混凝土柱的高效增韧方法；进一步研究材料损伤、构件破坏与整体倒塌的内在联系，明确结构从开裂、屈服、局部构件破坏到整体动力失稳的地震损伤演化规律和破坏倒塌机制，从而验证建议的高效补强增韧方法的合理性。基于上述研究成果，选取典型既有结构，建立高效增韧补强后结构倒塌分析的等效SDOF模型，完成等效SDOF体系基于IDA的倒塌易损性分析，对加固结构抗地震倒塌能力进行量化评估，进一步形成结构加固设计用一致风险倒塌谱，结合已有抗震设计思路，提出既有混凝土结构基于一致倒塌风险的抗震加固设计方法。</t>
  </si>
  <si>
    <t>主要研究卫星导航增强技术，包括卫星导航地基增强技术、星基增强技术、全球增强技术，并重点攻关卫星增强完好性技术，形成系列创新成果。</t>
  </si>
  <si>
    <t>研究内容：选择不同类型的集料和不同类型的沥青开展沥青/集料净吸附试验，建立吸附等温线和吸附平衡动力学模型，据此判断沥青在不同类型集料表面的吸附构型；研究开发一种逐层洗脱方法以逐层分离界面沥青、过渡沥青与自由沥青，对比研究其SARA 组分含量的差异，探明沥青SARA 组分迁移规律；分析集料理化和表面特征对SARA 组分迁移的影响，揭示沥青在不同类型集料表面的物理-化学吸附构型与反应机理；按比例组装SARA 组分以构建沥青的分子模型，进行分子动力学模拟分析，从界面能与界面黏附力的角度揭示沥青SARA 独立组分与集料成分的交互作用机制，并与纳米压痕、AFM 等微观测试结果进行对比，揭示沥青-集料界面形成的分子机制。
研究目标：结合先进微观表征技术开展沥青在集料表面吸附行为研究，建立吸附平衡动力学模型以判定吸附构型，进而探明其作用机制；结合界面性状表征与MD模拟结果，建立沥青和集料属性与界面结构性状、梯度流变特性、黏结强度的关联模型，揭示沥青/集料界面形成的分子动力学机制。
预期成果：申报国家自然科学基金项目2项；以第一作者（或通讯作者）发表SCI检索论文10篇且影响因子合计在20.0以上。</t>
  </si>
  <si>
    <t>轻骨料混凝土中轻骨料多孔而界面密实，较普通混凝土耐久性能的优劣一直存疑。项目从轻骨料混凝土微细观结构特点出发，探索多因素耦合作用下“侵蚀离子传输-钢筋锈蚀机理-构件性能退化”的量化影响关系。开展可溶性溶液、干湿交替和荷载等作用下氯离子传输特性研究，明确其在轻骨料混凝土各相中的扩散机制与传输机理,建立基于细观力学的传输数值分析模型；开展氯盐环境下轻骨料混凝土中钢筋锈蚀行为研究，掌握骨料类别、预处理方式等对钢筋腐蚀电位、腐蚀电流和锈蚀速率的影响规律。开展持续荷载下轻骨料混凝土受弯构件性能研究，揭示横向裂缝对氯离子侵蚀量、腐蚀电流、锈蚀率的影响，建立该类构件延性、刚度、承载力计算方法。采用电加速锈蚀法，开展锈蚀轻骨料混凝土受弯构件性能的试验，研究锈蚀率对构件性能退化、破坏模式的影响，建立锈蚀受弯构件计算模型。相关工作对于丰富混凝土耐久性研究、推动轻骨料混凝土工程应用具有重要的理论意义和实用价值。</t>
  </si>
  <si>
    <t>国内对于智慧公路基础设施建设尚处于起步阶段，对于路面智能感知材料设计的研究相对较少。在国内外路面压电技术研究还处于探索阶段，相关研究机构开展了初步的理论分析与室内试验，但压电路面技术体系还不完善。目前，虽然有一些使用传感器和压电发电路面材料应用的研究，但主要以室内模拟和分析为主，缺乏与实际路面适应性的研究。
为此，项目开展基于路面使用性能要求的路面感知器件材料设计，研究智能感知材料的路面能量获取方法，在此基础上研究基于感知数据信息的路面状态分析与评价技术。
项目基于面向智慧公路建设，以具有感知功能的智能路</t>
  </si>
  <si>
    <t>研究内容：1.关中城市群交通模型构建基础理论研究；2.多元异构的关中城市群交通网络数据库构建；3.基于GIS的关中城市群交通需求预测模型；4.道路功能与多源异构交通数据互动反演模型
拟解决的主要技术难点和关键问题：1.多元异构的关中城市群数据库数据采集及建立；2.多方式道路交通需求互动反演模型构建。
预期研究成果：与人才办签订合同执行。</t>
  </si>
  <si>
    <t>古近纪全球生物的协同分布对新近纪及现代生物区系的建立具有深刻影响。然而近年的研究显示，欧亚大陆晚始新世-渐新世的动、植物，在共同气候趋势下却呈现出截然不同的迁徙方向。与亚洲动物侵入欧洲相反，此期间除广布物种外，欧洲原有的诸多代表性植物类群，却显示出向我国华南的迁徙路径，并最终在华南构成相似度极高的现代对照群落。这一独特植物地理现象的地史形成应该受到了深层次环境因素的驱动。因此，本项目选取华南、中亚和德国为重点，同时针对沿线各区的古近纪(和部分新近纪)植物群，详细分析其组成和植被演替，在对应的年代格架内，从</t>
  </si>
  <si>
    <t>本项目选择黄河中游河段为研究区域，以区域内河水、雨水、地下水以及土壤、悬浮物和沉积物为研究对象，通过实际观测和实验研究，以探讨黄灌区黄河水与黄土相互影响之下，黄河水流经黄土高原地区时水粒作用对黄河水水质影响的机理及其主要控制因素，并探讨黄河水灌溉对黄土区耕作土生源要素循环的影响。</t>
  </si>
  <si>
    <t>本课题将以手性有机磷污染物为研究对象，选择人源乙酰胆碱酯酶（AChE）为靶受体，采用生物物理学方法，在对映体水平研究AChE对典型有机磷污染物的手性识别，讨论反应机理、识别能力、结合区域、AChE的结构转换/损伤等，同时应用分子对接和氨基酸突变明确识别模式与核心氨基酸，构建完善的手性识别信息体系；分析AChE-有机磷对映体的手性识别特征，进而比较研究AChE对有机磷（R）-、（S）-型对映体的识别差异；应用分子动力学和量热学研究动态识别过程，获得动力学行为和参数、精确的热力学函数等动态反应特征，从分子/原子水平揭示AChE与有机磷（R）-、（S）-型对映体手性识别的微观机制，进而阐明产生识别差异的本质原因。本项目旨在为手性有机污染物的风险评估提供新视点。</t>
  </si>
  <si>
    <t>课题拟采用理论分析、数学建模、算法求解、数值模拟和试验研究相结合的方法，从物料拌和行为特征出发，反推与之关联的耦合参数设计规律，解决新型冷再生机核心部件多功能融合设计问题。首先，考虑物料颗粒的物理特征，以及泡沫沥青在拌和过程中的流变性变化，遵循固-液物料拌和机理的本质特征构建行为控制模型和数值求解方法；在此基础上探索宏观特征参数与微观拌和行为之间的映射规律，重点解决无规则多参数的建模问题，形成多功能单元有机融合的一体化设计方法；进一步构建 “铣刨”、“添加”、“-拌和”的流变等效模型，分析核心部件与路面材料耦合的功能关系，从工程应用角度出发，优化多功能单元的技术参数和效率指标。</t>
  </si>
  <si>
    <t>围绕交通运输领域运输数据分析应用，开展大数据智能分析技术研究，主要集中在表示学习关键技术研究。表示学习旨在将研究对象的语义信息表示为稠密低维实值向量，便于在低维空间中进行对象关系的语义关联计算，并有效解决数据稀疏问题，显著提升自然语言处理、机器学习算法等任务的性能。面向运输数据分析应用特征，应用表示学习新技术，开展3方面的工作：词向量表示学习、网络表示学习、知识表示学习等。通过表示学习关键技术及其领域应用研究，初步建立表示学习及其领域应用基础算法，为提升运输效益和运输的智能化程度提供技术支撑。</t>
  </si>
  <si>
    <t>中国提出2060年实现“碳中和”的远景目标，这为每个行业改善能源绩效和减少碳排放带来了机遇和挑战。建筑业作为能源消耗的主要参与者，消耗了总能源的三分之一以上，并产生约20％的碳排放量。但建筑业也因其生产率低，质量差，事故和致死率高而受到关注。政府大力推动装配式建筑的发展，装配式建筑增加了装配式建筑供应链网络的复杂性，并导致更多与利益相关者有关的风险，风险会对建筑业全生命周期产生影响。本研究旨在从利益相关者，网络和全生命周期的角度，识别、评估和减少零能耗建筑的风险。研究内容包括：描述零能耗建筑的特点和技术要求；描述并讨论装配式建筑供应链网络的特征；识别与装配式建筑供应链网络相关的风险，以实现零能耗建筑；从网络和全生命周期的角度评估相关风险；识别装配式建筑供应链网络中的关键风险及其影响路径；通过网络重构，制定降低风险的策略。</t>
  </si>
  <si>
    <t>本项目将以中国不同地质时期的富铷花岗岩和富铷伟晶岩型富铷稀有金属矿床为主要研究对象，通过岩石学、矿物学、地球化学和同位素年代学的系统研究，查明铷在富铷花岗岩及相关矿石中的赋存状态，结合与国世同时代富铷花岗岩及铷等稀有金属矿床的对比，建立中国富铷花岗岩及相关铷矿床的时空分布格架，阐明东天山富铷花岗岩类（特别是成矿花岗岩）的源区、成因和地球动力学背景，深入探讨富铷花岗岩的形成演化过程以及元素分异演化规律，反演铷等稀有金属的关键成矿过程，为进一步寻找高品位、易利用铷等关键矿产资源提供有理论依据和技术支撑。</t>
  </si>
  <si>
    <t>积极响应国家“十九大”报告中建设交通强国的号召，面向国家发展战略及交通建设重大需求，以耐久与稳定、绿色与环保、智能与智慧为导向，针对我国绿色功能性路面新材料与新技术研究领域中急需解决的关键技术问题和前瞻性发展问题，通过开展创新性和突破性研究，在道路智能压电发电系统开发及铺设关键技术、绿色多功能改性沥青材料开发及应用技术、桥面铺装耐久性提升技术等方面获得重大突破，力争取得一系列标志性研究成果，有力推动绿色功能性道路建设的科学、可持续发展。</t>
  </si>
  <si>
    <t>通过收集并深入分析交通系统静态信息资料和动态信息资料，测算交通系统运行技术指标，探索交通效率及交通安全需求与交通设施、政策管理供给的不平衡性，发现问题症结，提出科学合理、切实可行、有的放矢的交通治理方案。同时，在初步分析事故成因基础上，本项目拟基于大数据及深度学习技术，深入研究人、车、路、环境等因素与交通事故严重程度之间的数学关系，并建立事故预测模型，以更加科学的指导事故治理措施的制定。本项目将针对事故预测模型的准确度及可解释进行研究，构建既能大幅度提高事故预测模型精度，又能合理解释模型预测结果的一整套分</t>
  </si>
  <si>
    <t>本研究拟以北斗/GPS导航技术为基础，集成道路、公共交通基础信息、手机定位、地铁刷卡、公交刷卡、出租车GPS、长途客/货运GPS等海量城市时空动态交通数据，利用交通大数据分析平台对海量位置服务信息、实时交通信息的采集，针对交通安全、交通拥堵及交通信息数据庞大等问题，改变现有交通管理模式，提供车辆与道路智能一体化的有效途径，建设智能交通信息平台，并结合相关测控技术，实现掌控交通流量动态，并对现有交通监控及交通服务基础设施优化与改造，完善交通诱导能力，优化道路交通状况的功能。</t>
  </si>
  <si>
    <t>本项目以地下水降落漏斗区域的孔隙含水层水文地质参数为研究对象，通过已有的监测资料分析，调查取样分析，室内、野外实验及试验，理论研究和数值模拟等手段，主要探讨在强烈的地下水开采条件下漏斗区含水层水文地质参数包括水动力场参数和水化学场参数的演化过程、演变趋势，进而对含水层的防污性能进行分析和评价。在此基础上对研究区地下水资源的保护以及污染防治措施进行探讨，并提出科学合理的方案或者措施。</t>
  </si>
  <si>
    <t>卢昶雨</t>
  </si>
  <si>
    <t>以研究典型河谷城市宝鸡主要河流中重金属的污染状况及来源为目标，采集宝鸡市主要河流灌渠土壤-作物-河水-沉积物等样品，测定样中重金属元素含量。采用GIS空间分析和地统计学方法对研究区重金属污染分布特征、来源及生态风险进行评估，用多元统计分析方法解析重金属污染来源及贡献率。（1）基于GIS和地统计方法对城市河流系统重金属污染空间结构和变异性进行分析，对流域重金属空间分布特征和规律进行研究。（2）利用多元统计分析和GIS空间分析、同位素技术对城市河流灌渠重金属来源进行识别，并进一步判别辨析工业污染来源、农业污染</t>
  </si>
  <si>
    <t>张军</t>
  </si>
  <si>
    <t>随着我国汽车保有量的不断增加，道路驾驶人团体的规模也在不断增大。智能汽车作为现代交通运输行业的重要载运工具，正在成为世界各国争相研究发展的重要领域。在紧急情况时智能汽车的操控机制仍保留人工介入机制，在此状况下驾驶人操控行为与行车安全性、舒适性密切相关。本项目研究车辆智能化发展进程中驾驶人微观行为的检测方法，重点展开对智能驾驶车辆驾驶人险态极微行为的比较研究，依据纳米发电机电信号和视频信号为主要检测手段，探究信号与驾驶人操纵动作以及驾驶状态的对应关系；在此基础上，构建基于多源信息融合的驾驶人操纵行为检测和意图识别模型，为险态状况下驾驶人操控极微行为监测提供技术途径。</t>
  </si>
  <si>
    <t>交叉口环境下动态目标行为复杂多变，这就要求无人车能准确感知周围环境中动态目标的类别和行为，以保证能安全合理地规划路径并快速通过交叉口。本项目将三维激光雷达作为主要传感器，深入开展交叉口处目标车辆行为辨识与行驶风险评价算法研究。首先提取包括车辆、行人、自行车、人群在内的运动多目标几何特征和运动特征，建立基于多元特征向量集的支持向量机分类器，并进行连续帧分类识别优化。接着利用主动推理构建局部环境多目标间层次化时空状态约束模型。然后针对与自车驾驶任务相关的关键区域内目标车辆，建立考虑多种运动状态的车辆稳定跟踪模型，滤波估计得到车辆运动状态参数。通过分析目标车辆转弯行为运动状态表征参数，在考虑识别准确率、实时性以及不同输入参数组合影响的基础上，建立基于连续隐马尔科夫模型的目标车辆转弯行为辨识模型，融合目标车辆运动状态、无人车自身驾驶状态以及驾驶意图，建立局部环境驾驶态势图，在线评估目标转弯行为产生的安全风险。研究成果对于提高无人车在交叉口处的环境感知水平和安全通行能力具有重要的实际意义。</t>
  </si>
  <si>
    <t>驾驶分心与 注意力不集中是造成交通事故的主要原因 。然而，目前驾驶分心定义存在构建效度问题，缺乏可操作性；检测方法 忽视了驾驶过程中剩余注意力的存在，且没有考虑驾驶环境对注意力的需求，造成 误识率较高 不能满足实际需要。为了避免现有驾驶分心研究方法的局限性，本项目拟从驾驶注意力需求的角度从发，开展模拟驾驶实验 采用随机森林法、隐马尔科夫模型和 逻辑回归 等方法，研究 不同驾驶场景下最低视觉注意力需求。内容包括：①评估不同驾驶场景下各个交通变量对视觉注意力的需求等级；②理解 驾驶人视觉注意力 瞬态转移 机制， 构建 注意力 动态分配模型；③基于最低注意力理论，探索各个 交通 目标对注意力的需求量、需求时刻和需求顺序，建立 不同驾驶场景下 最低注意力需求量化模型。本项目的预期成果，将为驾驶分心辅助驾驶系统的设计和开发提供技术支撑。</t>
  </si>
  <si>
    <t>刘卓凡</t>
  </si>
  <si>
    <t>电机变速器集成系统在利用多档变速器提升纯电动车性能的同使能最大限度的保持纯电动车传动系统的简洁性，具有较高的应用价值。为了充分保证电机变速器集成系统的平顺性，课题将从底层执行器特性和换挡机理出发，分析驱动系统电气特性与传动系统齿轮啮合及换挡等机械特性之间的动力学耦合作用关系，分析电机变速器集成系统在换挡过程中的混杂特性。在车载网络环境下，基于转速/转矩综合协调控制开展电机变速器集成系统振动抑制研究。项目主要研究内容为： (1) 电机变速器集成系统耦合振动特性分析； (2) 电机变速器集成系统一体化混杂动力学建模；(3) 电机变速器集成系统振动抑制鲁棒控制器设计。项目的研究将有助于揭示电驱动多档变速器耦合振动机理，提高电机变速器集成系统的振动抑制水平，推动多档变速器在电驱动系统中的普及应用。</t>
  </si>
  <si>
    <t>祝小元</t>
  </si>
  <si>
    <t>在砂土推运作业过程中，推运能效是影响砂土作业效率的重要指标，单位工作阻力下的砂土推运质量越多，其推运能效越高。为了对砂土推运能效进行评价，针对平面铲刀和直角铲刀两种结构，在分析砂土物理特性对砂土推运影响的基础上，采用自行设计的激光网格投射装置对铲刀前砂土堆积几何形态进行测定，从而进一步计算砂土堆积质量；通过采集推运过程的工作阻力，建立以质量阻力比为评价指标的土壤推运能效评价方法。从质量阻力比评价指标可以看出，提高推运能效有两种方式，一是有效改善推运过程的工作阻力，二是提高铲刀前土壤推运总质量。因此，建立合理的推运能效评价方法，并以能效评价方法为基础对土方机械进行设计改进，对现实施工作业具有指导意义的研究价值。</t>
  </si>
  <si>
    <t>复合地层条件下盾构施工时，由于掘进面载荷分布差异悬殊，围岩作用于机体载荷分布非线性及盾构本体结构“头重脚轻”等因素易引起盾构推进机构较大偏载，导致隧道管片错台,破损甚至隧道轴线超限等工程问题。项目拟揭示复合地层条件下盾构推进机构空间力传递本质及其结构的地层适应性规律，并提出采用布局可调盾构推进机构解决偏载现象。研究内容分四部分：1）针对复合地层特性分析负载形成机理，构建含岩土强度、施工参数和本体结构参数等多因素负载模型；2）研究负载耦合作用下推进机构力传递规律，并提出衡量偏载的量化指标；3）基于指标研究具</t>
  </si>
  <si>
    <t>本项目针对桥梁结构在地震及船撞外力等灾害作用下易发生碰撞及落梁灾害的情况展开研究，建立不同形式抗震防灾元件的合理仿真模型，分析不同形式抗震防灾元件防灾机能的差异以及对桥梁结构防灾能力的影响效果。给出不同形式防灾元件的防灾路径及效能优劣效果，基于此得到各元件防灾效果最好的设置形式。
结合抗震防灾设计的基本原理与桥梁抗震措施的应用现状，选择符合防灾设计理念的位移型防灾元件进行参数化分析研究。通过改变如刚度、初始间隙、阻尼等影响参数对限位装置、连梁装置及伸缩装置等抗震防灾元件进行参数化分析。分析不同参数防灾元件的防灾减灾、限位和耗散地震能量的效果。以此得到各防灾元件抗震效果随设计参数的影响规律，并从中总结各位移型抗震防灾元件的参数选择范围及优化选择的原则。
针对桥梁需要采用多种构造措施、多种防灾元件相互组合设置的情况，结合支座变形、限位装置初始间隙、伸缩装置的变位等位移变量以及防灾元件破坏时可能影响到的位移范围，分析各元件在不同荷载类型下的相互关联性，得到荷载作用下防灾元件不同组合之后应用的效能性差异性，并基于分析结论给出更为合理的防灾元件组合准则以及联动技术模型。</t>
  </si>
  <si>
    <t>张煜敏</t>
  </si>
  <si>
    <t>重载交通是在役桥梁韧性与安全的重要风险源，目前对重载交通作用下的桥梁安全评价主要针对纯弯或纯剪等单一失效模式，而桥梁结构在性能退化及荷载增长等情况下往往呈现复合受力机理，例如弯剪耦合、压弯耦合、剪扭耦合等。力学耦合不仅降低结构抗力还提高荷载效应，目前针对单一失效模式的安全评价方法可能是不安全的，亟待改进。本研究首先厘清在役桥梁耦合抗力的空间与时间退化模型，提出描述其最不利力学状态的全新代理模型；其后基于相遇荷载效应的多元极值建模方法，推定耦合荷载效应的时间变异模型；最后，建立在役桥梁复合受力行为的概率可靠度评估方法，确定连系耦合荷载效应与耦合结构抗力的最不利失效路径，评估旧桥在空间与时间两个尺度的安全可靠性，并提出保障其安全的交通管制措施。研究成果为旧桥评估与加固提供理论基础，还可与智能交通系统形成物联监测与控制平台，保障路网桥梁基础设施的安全性。</t>
  </si>
  <si>
    <t>周军勇</t>
  </si>
  <si>
    <t>采用生物质油作为液体囊芯材料，从颗粒大小、芯材含量、囊壁厚度、颗粒形状、纳米硬度、纳米模量、耐老化性能强度等方面评价微胶囊，优选出最佳产物。</t>
  </si>
  <si>
    <t>侯月琴</t>
  </si>
  <si>
    <t>温拌再生沥青混混合料是将降粘减阻剂、新沥青、新矿料、废旧沥青混合料在低于热再生 30oC 左右的温度下拌和再生而成的一种新型路面材料，本课题针对温拌再生沥青技术中关键技术-温拌剂与新旧沥青混溶效率，通过微观手段开展机理研究。采用层状剥离法分析新旧沥青混溶效率，在各层样品中通过光谱与凝胶色谱分析特征峰与分子量分布，揭示温拌剂组分在新旧沥青中扩散情况。通过差热分析、光谱及原子力显微技术，测定玻璃化温度、光谱谱带偏移和组分界面原子力，基于共混聚合物相容热力学和界面理论，揭示温拌剂组分在对新旧沥青混溶效率的影响规律。通过分析不同温拌剂对新旧沥青结构重组影响的机理，建立温拌再生沥青的微观结构与温拌剂及新旧沥青微观结构之间的关系方程，以定量反映温拌剂对新旧沥青结构重组的影响,明确各因素之间的交互作用以及对温拌再生效果的影响。</t>
  </si>
  <si>
    <t>岩体冻融开裂是寒区隧道建设中面临的关键问题，严重威胁隧道掘进和运营安全。隧道岩体冻融开裂主要是在热-水-力（THM）耦合过程中水冰相变产生的裂隙冻胀力引起岩体破裂演化的结果。项目采用室内试验、理论分析和数值模拟相结合的研究方法，围绕关键科学问题“寒区隧道岩体冻融开裂演化机理”开展研究。考虑关键耦合参数的低温变异性，建立水冰相变条件下裂隙岩体THM耦合模型；开展裂隙冻胀力测试与裂隙岩体冻融力学试验，研究裂隙冻胀力萌生演化规律和裂隙冻融断裂特征，构建裂隙冻胀力计算模型和裂隙冻融扩展准则，揭示THM耦合过程中裂隙冻胀力的萌生演化机制和裂隙岩体冻融破裂机理；基于扩展有限元方法，开发裂隙冻胀力迭代算法和冻融扩展准则实现程序，进行寒区隧道岩体冻融开裂过程模拟分析和稳定性评价。研究成果可为寒区隧道冻害防治和冻融稳定性评价提供理论基础与参考依据。</t>
  </si>
  <si>
    <t>黄诗冰</t>
  </si>
  <si>
    <t>随着西部地区开发建设进入新时代，大型、重点建设工程不断增多，对地下空间开发的需求增大，涌现了出大量的基坑工程。西部地区不少城市建立在河流水系发达地区，建设工程难免会在河流附近进行，土层中地下水受河水波动和其他多种因素影响不断变化。在黄土地区，地下水头变化作用对黄土地区基坑工程土体的受力、变形以及稳定性等工程性状的影响，不仅要从开挖后的应力状态和强度变化的角度分析，考虑变化地下水头引起的孔压变化对土体特性的影响，还需要考虑黄土湿陷性所带来的影响。目前，绝大多数基坑渗流稳定性的解析研究尚未同时考虑以上三个方面的综合作用，因而无法全面准确阐释变化地下水头作用下黄土地区基坑工程土体的力学特性和破坏机理。本研究利用解析研究，配合系统的试验研究，努力揭示黄土地区复杂地下水环境下土体的灾变特性以及基坑工程致灾机制，为完善黄土地区复杂地下水环境下的基坑工程设计理论和施工技术奠定基础。</t>
  </si>
  <si>
    <t>章丽莎</t>
  </si>
  <si>
    <t>（1）基于项目负责人在黄河流域下游开展的环境地质调查评价过程中开展获取的 152 件/92 孔工程地质钻孔，开展该区域软土的物理力学性质指标及岩土力学测试，精准刻画软土的工程地质特性。（2）基于区域工程地质钻孔的编录和岩性分析，开展地层剖面划分，查明具有软土特性的钻孔分布，结合软土的工程地质特性，划分软土层的厚度和底板埋深在 ArcGIS 平台下通过空间插值绘制该区域的软土立体空间分布图。（3）软土压实量计算及对地面沉降的定量分离根据软土样品实验室物理力学测试，结合在该地区开展的 2016-2017 年的二等精密水准测量结果，实现软土压实沉降与水准测量结果的空间约束，实现软土层在某一时间段与水准测量结果的同步对比，为精细、定量分析地面沉降的自然因素提供了新的参考和数据支持。</t>
  </si>
  <si>
    <t>王奎峰</t>
  </si>
  <si>
    <t>基于深度积分粒子法，引入扩散理论构建扩散模型，明确泥石流基底剪切力和固体体积浓度的关系，为评价泥石流的侵蚀-堆积演化特征建立一个简单实用的数值方法；将秦岭山区中崩滑堆积物、矿渣以及非法开发又拆除的扰动区作为泥石流形成的主要物源和源区，降雨作为主要诱发因素，采用建立的数值方法，分析泥石流的起动-运移-堆积特征以揭示泥石流的运动机理；定量评价秦岭山区泥石流的侵蚀-堆积演化特征，并与高清卫星影像图和野外观测数据对比，为秦岭山区泥石流的有效预测预防和减灾提供科学依据。</t>
  </si>
  <si>
    <t>张妮</t>
  </si>
  <si>
    <t>花岗岩的Nb、Ta地球化学性质一直是成因岩石学领域关注的热点，其分异和富集机理还存在一定争议。在已有研究基础上，本申请项目拟以东昆仑东段可日花岗岩和鄂拉山流纹岩为研究对象，试图从矿物尺度的演化过程探讨花岗岩Nb、Ta的变化机理。通过对岩体中角闪石、黑云母、榍石和钛铁矿等典型含Nb、Ta矿物的形态学特征和矿物化学组分空间变化规律，来反演花岗质岩浆体系中熔体组分、温压条件、H2O含量和fO2的变化；通过锆石Hf-O同位素分析，查明幔源岩浆与典型花岗岩体关系。此外，选择合适的初始岩浆组分，利用热动力学模拟技术模拟岩浆演化过程，对比模拟结果和实验数据，分析具体的岩浆演化细节和物质间相互作用，建立典型花岗岩体岩浆的动态演化过程，从而为花岗岩体的Nb、Ta富集和分异机理提供理论约束，进而指导东昆仑造山带进一步稀有金属元素找矿勘查工作，具有重要现实意义和理论意义。</t>
  </si>
  <si>
    <t>能源紧缺、气候变暖等问题的凸显促使社会将开发清洁环保、绿色低碳能源作为当前研究重点。道路结构在行车荷载作用下蕴藏着可观的机械振动能量，利用压电技术开发道路压电发电系统可实现此部分能量的绿色开发，但目前尚未实现压电技术与道路环境的高效结合，在实用性和耐久性等方面还难以满足发电路面的技术要求。因此，本项目以实现道路压电发电系统应用为目标，改进设计适用于道路工程的压电换能器结构参数和保护措施，自主开发兼顾能量高效输出与应用环境耦合的道路用压电发电装置，优化设计装置密封处治和内部配置，自主开发道路压电储能系统，明确不同道路工况下储能系统储能效果，制定不同应用场合道路压电供-储能系统聚能方案，明确道路压电供-储能系统铺设工艺，跟踪观测不同应用场合系统长期供-储能效果及路用性能，优化系统铺设关键技术，并创建道路压电供-储能智能化控制系统。本项目紧紧围绕我国低碳环保道路的建设理念展开，拓宽了我国智能公路工程学科的发展方向，开拓了道路工程供能的新途径，对于降低能源消耗、提高能源利用效率、建立低碳环保的环境友好型社会具有重要意义。</t>
  </si>
  <si>
    <t>随着西部大开发战略的实施及“一带一路”倡议的提出，作为丝绸之路经济带核心区和现代亚欧大陆桥的黄土高原，经济发展日益加快，城市建设规模不断扩大，生态建设力度持续加强，工程建设事业在黄土地区取得了巨大进展。但中国西北黄土地区受到侵蚀等作用的影响，土地面积不断减少，因此需要努力推进西部地区未利用地的开发，充分挖掘、释放西北地区的资源优势。为实现全面小康社会的国家目标，建设山川秀美、生态良好的黄土高原，“治沟造地、固沟保塬、削山造城”等“黄土重大工程”在黄土高原区广泛开展。
水是黄土地质灾害发生的主要诱因，“治沟造地”工程的实施，改变了原始的地形地貌，使原来的沟谷慢慢变成了耕地，进而使工程区的水文地质条件、水循环状态等发生了极大的改变。这种改变迫使原始的水土相互作用规律和土体稳定性发生了变化，因此，对“治沟造地”区的水循环演化过程的研究显得极为重要。地表水和地下水是水循环的重要组成部分，准确识别地下水补给来源，阐明地下水与地表水补排关系，建立相应的水循环模式，不仅对“治沟造地”区的水资源评价和地下水污染防控可以提供十分重要的科学依据，而且对地质灾害的控制也具有非常重要的理论意义和实用价值。</t>
  </si>
  <si>
    <t>长期以来路面的设计将车辆对路面的荷载作用作简化处理，即以竖向作用为主。而根据大量研究表明，轮胎对路面的作用有三个分量，即竖向分量、纵向分量、横向分量。这样就导致传统的设计可能低估了荷载的实际作用，使得以此荷载设计的路面不能满足长期耐久的要求，这也可能是路面较早发生病害的原因之一。本课题从轮胎-路面接触研究开始，建立胎-路耦合有限元模型，研究不同工况下胎-路接触特性及水平力的变化规律，并辅以实验验证；根据接触特性及水平力的变化规律，自主研发可调速可控制滑移率的路面磨光仪，通过调整材料参数、接触参数、运行参数等，研究不同常见路面的表面磨损的变化规律，筛选合理评价指标，提出改善措施，并通过分子动力学软件模拟验证试验数据；通过解耦的方式，以三维应力的变化规律作为输入参数，并与单独竖向作用进行对比，利用有限元软件模拟得到沥青路面内部的响应，借助损伤力学理论，计算路面结构的疲劳寿命差异；最终提出沥青路面寿命增长措施，为长寿面路面的设计提供一定的参考。</t>
  </si>
  <si>
    <t>现实物体内部包含有大量的缺陷。缺陷的存在会表现出各种不同的几何和力学特征。如研究具有分布缺陷物体的变形几何学。另外，形成缺陷需要能量，它以内应力和内应变的方式表现出来。这种内应力和施加作用力于物体上产生的外应力不同。但随着物体在外载下发生宏观运动，物体内部的缺陷也会运动、增生和湮灭，彼此间以及和外加应力场发生相互作用。物体的很多宏观非线性性质都是和缺陷的运动及相互作用密切相关的。
沥青混合料在外荷载或环境作用下，由细观结构缺陷（微裂缝、微孔隙等）萌生、扩展等不可逆变化引起的材料内部结构宏观力学性能劣化。沥青混合料性能的难以预测，与其宏观性质的非线性有很大关系。混合料内部的缺陷随机分布正是导致宏观性质非线性的主要因素。因此研究沥青混合料内部缺陷在外力作用下的运动及变形，对预测混合料性能及设计高性能沥青混合料有十分积极的作用。
本课题针对当前沥青混合料损伤机理不够明确、破坏机制模糊等问题，借助统计细观力学、有限元分析技术等理论和方法，以理论分析、数值模拟和混合料试验三者结合的方式，探究混合料从细观直至宏观的破坏全过程，实验观测和数值试验地研究将为损伤力学地理论研究提供重要的细观试验基础。</t>
  </si>
  <si>
    <t>本项目基于国家及交通运输部对长大超宽桥梁桥面铺装高强材料及耐久性提升的明确要求，全面调查国内外典型桥面铺装层间体系实体工程及相关研究动态，探明桥面铺装层间体系早期破坏的主要类型及成因，通过对高分子聚合物、新型化工材料等高性能材料进行复合优化与改性，设计并开发兼顾抗冲击-防水-黏结-耐久等高性能的桥面层间材料，深入研究不同环境因素条件下高性能桥面层间材料拉伸、抗冲击和抗变形能力等性能增长规律，全面分析桥面层间材料各项性能在不同复合工况及特殊工况下的衰变规律，以及层间黏结和防水抗疲劳耐久性，明确其性能演变规律，完善耐久性评价方法，并揭示不同材料组成调控对桥面层间材料耐久性能的影响规律及协同作用机理，为高性能桥面层间材料在桥面铺装领域的推广和应用奠定坚实基础。</t>
  </si>
  <si>
    <t>轮胎与路面耦合作用产生的噪声（从路面角度，可简称为路面噪声）已经对人们的生产和生活造成了严重的影响，但是目前基于沥青路面表面构造、混合料内部结构及材料特性对其噪声的影响规律（沥青路面噪声特性），以及沥青路面噪声特性长期演变规律的研究较少。本研究首先基于数字图像技术、波谱分析及分形维数评价法，建立沥青路面表面构造及其混合料内部结构的二维、三维评价体系，在此基础上，通过轮胎/路面交互作用环形足尺试验平台试验分析与理论研究，分析表面构造、内部结构及材料特性对沥青路面噪声的影响规律，并应用有限元和边界元相结合的方法，建立沥青路面噪声数值模拟分析模型；然后，通过不同沥青路面在高速轮胎-路面试验平台的加速加载试验研究，获取沥青路面噪声特性的长期演变规律，并建立沥青路面噪声预测模型。本项目研究成果将为降低沥青路面噪声水平、低噪声沥青路面的设计及养护提供可靠的理论依据，具有重大的理论指导意义。</t>
  </si>
  <si>
    <t>造山带和沉积盆地中地质流体形成、运移和聚集与油气生成、运移和成藏关系十分密切，长期以来颇受人们的关注。广泛发育在低渗透泥岩中的纤维状矿物脉体被认为是超压流体形成和运移的标志，记录和保存了造山带和沉积盆地不同演化阶段的流体成因、运移机制、来源、形成条件和运聚的重要信息，在揭示前陆构造和沉积盆地中地质流体形成和运聚机理方面应用非常广泛。纤维状矿物脉体结构上具有特殊性。典型的纤维状脉体由中间带和纤维状带两部分组成，指示不同的形成机制。其形成过程，特别是脉体开启和延伸的动力学机制仍存在较大的争议。大巴山前陆构造带下寒武统和下志留统富有机质泥质岩中发现了大量的含烃包裹体的纤维状方解石脉体，宁南盆地中新近系清水营组泥岩中也发育大量的纤维状石膏脉体。本项目将对大巴山前陆构造纤维状方解石脉体和宁南盆地纤维状石膏脉体野外地质特征调研基础上，确定脉体产状、分布和岩相学特征，研究脉体开启和延伸的动力学机制。通过对纤维状方解石脉体和石膏脉体微量稀土元素、同位素等地球化学特征、流体包裹体和综合分析研究，揭示纤维状矿物脉体的古流体来源、形成温压条件和运移特征等，探讨纤维状脉体成因机理及其反映的油气地质意义。</t>
  </si>
  <si>
    <t>随着经济的快速增长，能源的需求量急剧增大，运输硬脂酸、燃气、燃油等易燃物的油罐车络绎不绝，由油罐车燃烧而导致的火灾频繁发生。由于桥梁所处环境的开放性和监控的盲目性以及消防的滞后性等因素，火灾往往一发不可收拾。此外，油罐车火灾热量集中，燃烧剧烈，温度峰值过高，对桥梁结构的破坏相比其它火灾更为严重，可能导致局部构件破坏甚至桥梁结构整体坍塌。另外，桥梁遭遇火灾后的检测评估、维修加固与交通封闭所导致经济损失非常严重。
由于混凝土薄壁肋式（T形或箱形截面）桥梁应用广泛，因其单肋、壁薄、易失稳等特点，致使受火后更易损伤。目前，对于桥梁结构火灾的研究多基于单梁，不能准确描述整桥受火时的力学状况。火灾致使混凝土薄壁肋式桥梁承载能力降低、梁体通裂、混凝土豆腐渣化、钢筋融化、梁柱变形、预应力管道崩裂及钢束外露，直至坍塌。所以，开展火灾全过程的混凝土梁桥整体抗火性能及承载力分析方法研究、揭示高强爆燃火灾作用下混凝土梁桥的损伤机理，研究其力学特性、稳定性及承载力分析方法，可为混凝土桥梁灾后准确评价提供依据，为抗火设计提供丰富的资料，为完善混凝土桥梁抗火规范奠定坚实的基础。</t>
  </si>
  <si>
    <t>受高山峡谷区空间条件限制，大型、特大型滑坡往往发生灾种转化并形成泥石流。其成灾规模、破坏能力显著增加，常造成巨大损失，严重威胁重大工程及人民生命财产安全。揭示滑坡-泥石流灾害链形成机理与演化过程，是保障山区社会经济安全的重大科学问题，也是复杂灾害链成灾过程与机理研究的前提。大型滑坡在其运动过程中转化为泥石流需要满足特定的地形、地貌、土力学和动力学条件，确定不同灾种转化的临界条件是判断灾害链是否形成的关键，是灾害链动力过程研究的基础和前提。本研究拟在野外原型与模型实验的基础上确定滑坡-泥石流灾害形成的临界物质条件，地形条件与能量条件，建立灾种转化的宏观判据，解决山地灾害链预测的关键科学问题。从传统土力学入手，结合相变理论，探究滑坡转化为泥石流过程中水土微观作用过程，探讨流固耦合力学机制，提出构建满足物质和能量守恒的耦合物理力学模型，定量描述、刻画转化动力学过程，为重建复杂灾害链的全过程提供理论参考。本研究可丰富现有的灾害链形成及转化理论，为山区灾害链的预测提供依据，进一步降低灾害损失，保障山区人民生命财产安安全。</t>
  </si>
  <si>
    <t>高温混凝土的吸水能力及水在混凝土中的分布和迁移对其力学性能、微观结构及耐久性有着至关重要影响。首先，水作为混凝土水化程的反应指标，直接关系到混凝土的凝结状态。水化越充分，水化产物越多，混凝土的黏结性能就越好。其次，水泥水化作用过程中，毛细孔隙率减小，而凝胶隙率增大。研究表明为直径大于50nm毛细孔就会对材料强度产生影响，因为水分子会在这些孔中自由迁移形成有害孔降低混凝土的强度。目前关于此方面的研究是非常有限的，因此本研究将基于核磁共振技术开展高温及不同冷却方式处理后水分分布和迁移对碳纳米管加强混凝土微观结构和静、动力学特性的影响机理研究。</t>
  </si>
  <si>
    <t>制备、选用放热温度为0℃左右的相变材料，利用其潜热储能特性，降低沥青路面在冬季的低温极值及其作用时间，减小降温速率，控制沥青路面与混合料的温度在沥青混合料性能良好的工作温度范围内，且延长该温度范围的保持时间，使沥青混合料的温度变化范围变窄，从而使低温对沥青混合料的影响降低，混合料在较长时间内具有良好的路用性能，从而防止低温裂缝的产生，提高路面使用性能，延长使用寿命。同时可调控沥青路面在冬季冷流进入后的使用温度不过低或延长路面温度高于水冰点的时间，消除或减轻冬初沥青混凝土路面的冷凝结霜，缩短沥青路面积雪结冰时间，提高沥青混凝土路面的抗滑性能和行车安全性。</t>
  </si>
  <si>
    <t>隧道是连接众多道路的枢纽，隧道进出口会受到“隧道风”的影响，因此比起普通的路面，此处路面更容易结冰。首先，深入了解螺旋隧道洞口段温度场特性，依托工程背景，通过温度传感器，气象站，风速风温仪进行周期测量，分析洞口段洞内外温度特征规律；分析总结洞口段沥青路面温度界面特性及大气温度作用机制。隧道洞口段沥青路面的工作环境不同于一般道路也不同于隧道洞中段，较于外部道路，洞口段风向固定，受外部温度，太阳辐射更为明显，环境复杂多变。针对洞口段沥青路面进行室内凝冰模拟试验研究，实现水在沥青路面表面及浅层复杂扩展形态的描述，揭示水力冻胀裂缝起裂扩展以及穿层规律；研究在不同温度条件下，路面凝冰深度及渗透扩展行为，并对其影响因素进行分析，总结水力冻胀裂缝空间扩展模式与温度敏感性—损伤互馈机制，揭示沥青路面浅层冻胀损伤机理。采用附面层理论对附面层位置及高度进行计算，确定特征点位置及突变温度，采用数值模拟方法研究附面层周围温度—蒸发的规律，总结传热过程中路面表面风速、风温对蒸发及传热的影响。基于传热规律的研究，阐明传热过程和加热电缆的作用机制。通过以上研究结果，结合现场、室内正交试验，对加热电缆参数进行优化。</t>
  </si>
  <si>
    <t>水和肥料对现代农业生产有着极其重要的作用。水和化肥的流失，可能导致土壤退化，土壤板结，水体富营养化等污染。在可持续发展的倡导下，高效利用水和肥料成为一项紧急的任务。在实际应用中，水肥的释放方式很容易受到温度、土壤酸碱度和盐碱化程度等多方面的影响。响应型水凝胶具有优异的吸水性和刺激响应性，其在医学上被广泛应用于药物释放和肿瘤治疗，而在农业中的应用鲜有报道。因此设计并合成具有环境相容性、生物可降解性的农业用途的刺激响应型复合水凝胶是一项重要的研究工作。
海藻酸钠是一种天然多糖，具有羧基，还具有较强的亲水性、吸湿性、生物相容性、生物降解性和无毒性，可被视为水和肥料的理想载体材料。当海藻酸钠与钙离子结合时，其立即形成表面光滑的海藻酸钙水凝胶。在受到特定波长的光辐射之后，光热材料能将光能快速转化成热能，满足应用需求。
以生物相容性和生物降解性的海藻酸钠为基质，将其与光热材料以及其他高分子材料复合，制得复合凝胶，使凝胶具有特别的性能，比如pH敏感性，光敏感性，温度敏感性等，使得其在农业应用中通过各种刺激控释水肥。这种研究具有缓解水短缺，提高水肥效率，减少环境污染等意义，有助于实现农业可持续发展。</t>
  </si>
  <si>
    <t xml:space="preserve">北斗卫星导航系统的测量实际上是测量卫星信号到接收机的传播时间，精确的位置测量实际上就是精确的时间测量。因此，本项目拟开展北斗实时卫星钟差估计以及钟差基准研究。首先开展不同钟差基准对精密钟差估计的影响。评估通过不同基准估计的钟差在钟差精度，卫星钟性能以及精密定位等方面的影响。然后，针对实时卫星钟差估计时，由于网络延迟等原因造成的钟差基准数据中断的现象，本项目拟提出一种顾及参考站切换的实时卫星钟差估计方法。最后，针对观测数据中常常存在的粗差，拟提出一种数据质量控制算法，通过剔除法方程中较大的观测值残差进一步提高钟差估计精度，进而提高精密定位精度。
申请人自硕士研究生学习阶段开始就一直从事北斗星载原子钟研究工作，具有较好的理论基础知识和较强的数据处理及分析能力，以第一作者和第五作者被SCI检索论文各1篇，此外，还有一篇第一作者论文被SCI期刊录用，科研成果获得陕西省第五届研究生创新成果展一等奖。参与开发的北斗星载原子钟性能评估软件已经成功部署在北斗星载原子钟生产厂商用于北斗星载原子钟的日常监测，熟悉GNSS实时卫星钟差估计软件。为本论文的研究打下了坚实的基础。
</t>
  </si>
  <si>
    <t>本项目针对准脆性材料微观结构非均质性、裂纹尖端应力重分布以及力学性能离散性交互作用下的断裂失效预测开展研究。主要研究包括：1）研究微观结构对准脆性材料断裂性能的影响机制，合理说明晶粒/骨料尺寸与力学性能（断裂韧性等）之间的关联规律，实现微观结构与断裂性能间的定量表征。2）重点研究试样尺寸、缺陷几何形状对材料断裂过程区影响，揭示裂纹尖端应力演化规律及断裂能变化，发展考虑尺寸效应及缺陷的断裂预测模型。3）选择能够表征脆性材料断裂性能离散性的统计参量，建立具有统计分布特征的断裂概率预测模型。该项目揭示科学规律，包括材料微观结构对断裂的影响机制、断裂应力重分布及断裂能关联规律、断裂性能离散性规律等，为断裂预测提供理论支持。项目致力于微观结构、应力分布、统计特征交互作用下，准脆性材料断裂预测模型研究，将极大提高断裂预测精度，对准脆性材料工程结构设计理论做出贡献。项目有望阐明准脆性断裂失效的基本规律，并建立断裂预测模型，为准脆性材料断裂预测与可靠性评估提供科学支持。</t>
  </si>
  <si>
    <t>近年来，随着能源、矿产资源的减少，在资源勘探方面，地质工作者面临着越来越大的困难。在这样的背景下，对场源的几何参数和物性参数反演研究就显得尤为重要，而场源的几何形状反演是几何参数反演的重要组成成分，因此，地质体几何形状反演研究也势在必行。重、磁勘探方法是以不同岩、矿石之间物理性质的差异（密度、磁性）为基础，理论上，可以通过重、磁位场数据反演地质体的几何形状，但由于地下结构的复杂性，地质体的几何形状与重、磁位场数据之间的映射关系无法用解析式表达，而机器学习算法可以通过大量的样本点，寻找规律，模拟地质体几何形状与重、磁数据之间的映射关系。因此本论文拟以特征深度反演结果（边缘深度和中心深度）作为初值，结合其他已知的先验信息，将机器学习算法引入到地质体几何形状反演中，探索一种基于机器学习的重、磁场源几何形状反演的新方法。该方法以重力异常及其梯度、磁力异常及其梯度作为输入量，以已知的钻井数据、地震解释结果和边缘深度方法反演结果作为样本点，根据样本点和中心深度反演结果建立初始模型，研究不同学习机制对重、磁场源几何形状反演的适应性，提出新的学习机制，最终得到重、磁场源的几何形状，为地质解释服务。</t>
  </si>
  <si>
    <t>太阳能在太阳能电池、光催化、太阳能热转换系统等领域有着广泛的应用。然而，常规的太阳能热转换系统的太阳能利用率很低。近几十年来，太阳能直接蒸汽技术（DSSG）系统已被开发用于清洁水的生产，它显示出惊人的水蒸发能力和高效率。在DSSG中，太阳能热转换材料（STCM）能将吸收的太阳光强烈地转化为热能，极大地加速水的蒸发，在太阳光照射下迅速生成蒸汽。近年来，得益于先进STCM和技术的发展，人们探索了一些基于水与STCM之间有效相互作用的新型DSSG，显示出更高的水蒸发能力。与传统的集中太阳辐射加热散装水工艺不同，这些新型DSSG中的蒸汽生成在STCM和液态水之间的界面上实现了水的蒸发过程，避免了散装水的巨大热损失，并证明了太阳能的高效利用。太阳能热转换效率从传统的20%升至90%以上，最大限度地利用太阳能用于蒸汽产生和清洁水生产。相关研究掀起了太阳能清洁水生产决策支持系统的研究热潮，被认为是解决水资源短缺危机的一种高效、可持续、环境友好的方法。同时，DSSG系统还面临着成本低、规模大、耐用性强、稳定性好、自然条件下太阳能蒸馏器设计合理、清洁水生产效率高等挑战，需要在实际应用中加以解决。</t>
  </si>
  <si>
    <t>城市轨道交通的快速发展和需求管理措施的广泛应用，要求事先有效评估相关需求管理措施对轨道交通客流的影响，提高需求管理水平，而服务于规划设计的传统客流预测模型难以满足需要。智慧城市中海量的城市个体数据为构建适用于需求管理的轨道交通客流预测理论提供了契机。因此，本研究将基于包括交通智能卡数据、城市人口数据、城市房价数据、消费数据等多源城市数据，首先构建模型解析个体出行特征、个体属性和活动地点特征的耦合关系，挖掘乘客个人属性、站点周边特征等基础数据，并基于出行相似性提出集计单元划分方法；然后，基于机器学习方法构建模型解析个体属性、站点特征以及交通政策三者与个体出行决策之间的关系，预测个体的访问站点集；最后，分别从时间和空间维度阐明个体的出行行为机理，构建基于个体活动的轨道交通客流预测模型，基于集计单元进行客流需求管理措施的评估。本研究可以丰富轨道交通客流预测理论，为交通管理部门提供决策支持。</t>
  </si>
  <si>
    <t>“一带一路”战略所倡议的基础设施的互联互通成为我国与沿线国家合作的重要方式，但伴随工程建设向复杂地质环境区域延伸，新增地质问题为工程建设带来严峻挑战。“内马铁路”作为一带一路倡议的重要成果，现今穿越东非大裂谷面临严重地裂缝灾害，已成为铁路能否继续修建的卡脖子地质问题，同时东非裂谷地裂缝形成和演化也是认识板内裂陷变形过程和构造演化的前沿课题。本项目立足解决东非裂谷地裂缝灾害空间分布及结构特征，探寻地裂缝形成的地球动力背景，解释其形成和活动的力学机理，为穿越裂谷区线状工程提供减灾对策。通过野外调查、InSAR监测等手段勾画地裂缝分布位置和影响宽度；重建地裂缝形成的地球动力学过程；利用大型物理模型试验、数值分析构建地裂缝（孕缝-成缝-扩缝）的力学过程，形成裂谷区地裂缝灾害分析和预测方法。最后根据地裂缝成灾的破坏模式，针对线状工程提出有效的减灾对策，为“一带一路”战略的顺利实施提供地质科技支撑。</t>
  </si>
  <si>
    <t>汾渭盆地是我国乃至全世界地裂缝最为发育、破坏性和区域性最强的典型地区之一。有关汾渭地区地裂缝场地的动力响应特征以及场地工程建设的合理避让距离和抗震设防标准一直是地裂缝研究的薄弱环节。本项目在前期汾渭盆地地裂缝调查、勘探和成因机理研究等工作基础上，选取典型地裂缝开展系统的地脉动测试及其分析工作，结合场地地震动响应数值分析结果，揭示汾渭盆地典型地裂缝场地的动力响应特征和影响因素，揭示地裂缝场地的地震动“放大效应”和“影响范围”，提出地裂缝场地工程建、构筑物的合理避让和合理抗震设防标准，为类似场地的工程防灾减灾提供技术支撑</t>
  </si>
  <si>
    <t>密度分界面（简称密度界面）是一类特殊的地质界面，其与岩石圈界面、地壳界面、地层界面等相对应，故密度界面起伏形态反演对于地壳结构研究、区域构造研究、探测金属和非金属矿产以及油气勘探等皆具有十分重要的实际意义。从国内外研究结果来看，单界面反演方法研究成果较多，多界面反演方法研究成果较少。在实际研究中，一般来说不存在一个统一的、稳定的，引起异常的主要密度界面，因此单界面反演结果往往和实际相差较大，针对这一问题，人们提出以多界面模型代替单界面模型，这样才有可能更真实地反映深部沉积的实际情况。现如今随着人工智能、大数据的发展，人工智能中的机器学习可以利用计算机从海量数据中寻找规律、建立模式，可以解决地球物理勘探没有特定理论基础的“黑匣子”问题。在这样的背景下，本项目的主要研究内容为：利用利用人工智能相关算法结合重力数据、地震、地质等数据实现多界面反演研究。拟解决多界面反演方法关键技术以及人工智能应用于多界面反演中的关键技术，预期得到人工智能在多界面反演中应用的算法及程序代码。本项目依托“航空地球物理数据综合处理解释方法研究及软件开发（2017YFC0602202）”下进行。</t>
  </si>
  <si>
    <t>我国北斗卫星导航系统（BDS）能够对滑坡进行长期连续实时三维变形监测，在滑坡灾害发生前发出预警，减少人员伤亡和财产损失。但是在高山峡谷，植被茂密的复杂滑坡环境下，卫星信号受遮挡、多路径、衍射严重，导致BDS观测数据质量降低、可用卫星观测数据大幅度减少。此外在高海拔、人迹罕至、高风险地区，传统BDS监测装备体积大、功耗高，存在安装难度大，安装人员有生命危险，甚至无法安装的问题。
本人参与研发的北斗实时滑坡形变监测系统，目前累计在全国11个省23个变形监测项目当中得到应用，负责实现2次滑坡监测成功预警，依托相关研究获得省级以上奖项7个。本项目将在上述研究基础上，首先设计研发低功耗、高性能滑坡监测设备，实现BDS设备的普适化推广应用。其次研究无人机搭载投放式BDS监测设备，进行远程精准投放，实现监测设备的快速安装部署。最后研究基于云平台的高精度数据处理技术：①实时观测数据质量控制；②研究自适应环境建模，降低多路径、衍射等复杂环境影响因素。
预期研究成果将提升BDS复杂滑坡环境下定位精度由分米到毫米，解决BDS设备安装部署难、部署不了的问题。</t>
  </si>
  <si>
    <t>钢-混凝土组合桥塔具有承载力高、施工便捷、经济性好的优点，近年来在斜拉桥、悬索桥中的应用越来越多。钢-混凝土组合桥塔的钢壁板宽度巨大，属于受混凝土单侧约束超大宽厚比板件，其承载力由材料强度控制转变为局部稳定控制。为了避免或延缓超大宽厚比板件发生面外失稳，通常设置刚性隔板或纵向加劲肋来增板件的面外刚度。对于受混凝土单侧约束的柔性加劲板，其屈曲荷载受混凝土单侧约束和多个柔性加劲肋影响，目前，此类板件的局部稳定研究处于空白阶段，设计只能参照普通钢结构规范。然而，受单侧约束的柔性加劲钢板的临界屈曲荷载计算模型不同于传统加劲钢板，采用传统柔性加劲钢板的加劲肋刚度进行组合桥塔柔性加劲板的设计是不合理的。本项目根据板的小挠度理论，建立受混凝土单侧约束的加劲板弹性局部屈曲理论模型，给出刚性加劲肋的界限刚度。根据理论研究结果，采用数字图像相关技术（DIC）进行单侧约束加劲板局部屈曲的验证性试验研究。本项目的预期研究成果可为钢-混凝土组合桥塔超大宽厚比板件提供合理的加劲构造设计方法。</t>
  </si>
  <si>
    <t>白云鄂博REE矿床是中国也是世界最重要REE资源产地，在REE资源战略中具有举足轻重的地位，是碳酸岩型REE矿床的最典型代表，所以引起了国内外众多学者的广泛关注，并提出了众多认识和见解。但白云鄂博REE矿床的成因一直是争论的热点。
我们初步研究表明，白云鄂博REE矿物的形成至少经历了2期热液活动，以往的研究多采用地球化学的手段对矿石和地层样品进行岩石地球化学分析，对典型矿石成因矿物学的研究较少。另外，REE在流体中能够与F–、Cl–和SO42-形成络合物，这是REE长距离迁移的主要形式。但是络合物的种类会随流体体系的不同而发生变化。
本项目将针对以往研究的薄弱环节，拟采用显微镜观察、电子探针、LA-ICP-MS等原位测试方法对典型样品的矿石矿物和脉石矿物进行原位地球化学和面扫描分析，确定矿物生成顺序、矿物共生组合与REE元素的迁移特征等，初步厘定碳酸岩型REE矿床的形成过程。还将结合热力学方法模拟流体的PH值变化，探讨F-、Cl-和SO42-与REE元素的迁移及沉淀的关系，为白云鄂博REE矿床成因及找矿方向提出新的见解。</t>
  </si>
  <si>
    <t>为了提高砂土地基的抗液化特性，同时减小固化砂土的脆性破坏。拟联合MICP技术与纤维加筋方法，针对微生物固化纤维加筋砂土的强度特性、渗透特性、抗液化特性及加固机理进行深入而系统的研究。全面探讨胶结次数、纤维含量、纤维长度、相对密实度及颗粒粒径等参数对微生物固化纤维加筋砂土力学特性的影响，建立多因素影响下的强度理论模型、渗透理论模型及孔压预测模型。结合细微观测试方法，探索微生物胶结、填充和离子作用引起的细微观结构变化，构建纤维砂抗剪强度与纤维-土体界面接触力间的关系，揭示微生物固化纤维砂土的加固机理。本课题为微生物学、化学及岩土工程学的交叉学科，代表了地基处理技术新的发展方向，对于指导工程实践具有重要的理论价值与科学意义。</t>
  </si>
  <si>
    <t xml:space="preserve">森林是地球上最大且最重要的生态系统，是近几十年研究的热点之一。土壤微生物是土壤生态系统的重要组成部分，有分解、寄生等一系列重要生态和环境功能。然而，关于土壤微生物群落的变化模式及其驱动因子依然存在较大争议，包括气候类型、土壤特征（pH、有机质，全碳等）、海拔梯度、优势植被等，这些争议一定程度上妨碍了我们对森林生态系统的理解，因此需要更多地研究通过探讨其地下微生物的空间异质性。
鉴于此，本研究通过地理信息系统手段，结合最新的微生物分子生物学技术（高通量测序），对秦岭火地塘林区不同森林类型的土壤理化特征和微生物群落进行空间异质性分析，建立土壤微生物群落结构与研究区土壤类型、坡度、坡向、海拔、森林景观类型等因素之间的关系，探讨火地塘森林景观土壤微生物空间格局。除此之外，通过传统的统计学模型方法，进一步阐述不同树种、不同海拔梯度下的土壤微生物变化模式及其驱动因素，揭示区域尺度上土壤理化性质、微生物群落含量水平的变异程度，量化其与自身以及相关环境因素之间的关系。综上，我们将环境微生物生态学与地理信息结合起来，揭示森林生态系统的生物地球化学循环，进一步获得对微生物群落的机制理解。
</t>
  </si>
  <si>
    <t>抗滑桩是滑坡治理工程中最重要的支挡结构，现行有关抗滑桩设计的规范和规程中，仅仅提出确定桩间距时应考虑桩后卸荷土拱效应，而没有提及桩前被动土拱效应对桩间距、桩承载力的影响，工程中存在一些认识上的不足；对于黄土地区桩前土体，由于黄土本身的结构性与各向异性，使桩前土在抗滑桩施加的水平力作用下与竖向荷载作用下黄土的变形特性存在差异。针对上述问题，现有研究并不完善。本研究拟通过大量室内三轴试验，揭示黄土水平荷载作用下的应力应变特性；建立典型黄土滑坡悬臂式抗滑桩桩前被动土拱效应的三维数值分析模型，通过室内物理模型试验（几何相似比1:10）和三维数值模拟试验揭示悬臂式抗滑桩桩前被动土拱效应形成的力学机理；通过不同桩间距的室内模型试验和多种数值模拟试验，简化桩前被动土拱的空间形态，吸收p-y曲线法的优点，提出考虑桩-土非线性相互作用和桩前被动土拱效应的悬臂式抗滑桩桩间距确定方法及承载力计算理论。</t>
  </si>
  <si>
    <t>在基质沥青中加入废胎胶粉制成橡胶沥青，一方面可以解决连年剧增的废旧轮胎堆积污染问题，同时可以充分利用胶粉中的天然橡胶、炭黑等成分改善沥青的路用性能，是一项绿色环保的道路建养技术。目前，针对橡胶沥青的评价体系和制备过程的研究较少，本文对橡胶沥青评价指标以及生产设备两方面进行研究：
（1）针入度（锥入度）评价指标对橡胶沥青的适用性研究
在分析粗细颗粒胶粉改性机理的基础上，重点对在宏观及SEM下呈明显固液两相特性的粗颗粒橡胶沥青的针入度（锥入度）试验过程进行理论、试验分析。
（2）弹性恢复（回弹恢复）及延度评价指标对橡胶沥青的适用性研究
基于橡胶沥青的改性机理、各指标试验原理和实际路面的受载情况来探索这些评价指标对橡胶沥青材料的适用性。
（3）橡胶沥青预混、发育设备的设计
设计内容主要包括：立轴式预混试验样机结构的设计计算，样机工作原理的阐述；卧轴式发育试验样机结构的设计计算，样机工作原理的阐述；其他辅助装置的设计。
（4）预混、发育搅拌过程的数值模拟及试验研究
基于CFD软件对不同几何参数、工艺参数下预混设备、发育设备的内部流场进行固液两相流数值模拟，对影响搅拌均匀性的因素进行分析。</t>
  </si>
  <si>
    <t>秦巴山区地理位置重要、地质条件复杂，区域内崩塌、滑坡、泥石流等地质灾害发育，每年造成巨大生命和财产损失。对灾害进行更准确、及时的预测预警具有重大的科学和工程意义。本项目拟采用多源遥感探测结合野外现场调查的手段，获取地理、地质、气象水文等相关资料和数据，基于贝叶斯网络对数据进行训练和分析，构建出秦巴山区浅表层滑坡与致灾因子之间精确的因果关系网络模型，在此基础上提出一套滑坡危险性评价体系和预警阈值，构建一套区域灾害实时预警预报系统。由于利用统计模型对地质灾害进行建模时存在一个问题那就是导致地质灾害发生的因子可能有十几个，但是用于训练统计模型时可用的历史灾害点可能只有一百个，这就存在不可避免的过拟合问题，但贝叶斯网络模型是统计模型和物理力学模型的结合，可以对事件的因果关系进行建模，并且在数据利用方面，既可以将已有的物理力学公式、历史灾害点和致灾因子数据容纳进去，同时，对于数据不充分的方面还可以通过专家知识进行补充，这是单一的机器学习或深度学习模型所不能办到的，也契合地质灾害预报问题的特点。</t>
  </si>
  <si>
    <t>项目围绕钛、镁和铝合金苛刻条件下服役过程中表面稳定性开展基础研究，明确失效过程和机理，以此为基础为高强、耐磨、抗腐蚀膜层设计提供理论依据。围绕雷达用微弧氧化吸波涂层、铝合金导弹尾翼抗热烧蚀涂层、抗菌灭菌微弧氧化涂层等，开发微弧氧化功能涂层设计及制备技术及成套装备研制。面向航空航天等军工企业的零部件损伤，开展损伤件常压等离子和激光表面修复技术研究，加快技术在油田和船舶行业推广。同时，针对铝合金管体外壁，继续研发低成本的铁基非晶涂层，实现电厂大面积推广和应用。</t>
  </si>
  <si>
    <t>采用微观表征手段，获得沥青表面形貌、冰点以及疏水性等物化特性，研究沥青物化特性内在关联规律；分析凝液层微结构物性指标，建构沥青-凝液层物性相关模型；提出沥青材料多向冻粘强度精确表征方法，以毛细管附加压力理论为核心，建构基于沥青表面特性与凝液层物性的冻粘力学模型；采用分子动力学模拟软件分析凝液层形成过程，揭示多种条件作用下沥青冻粘强度形成机理。研究成果对于理解沥青冻粘机理、预测沥青冻粘力学行为、启示新型防冰沥青路面研发有重要意义。</t>
  </si>
  <si>
    <t>本项目聚焦于交通运输、高端装备领域对复合材料、有色金属、耐磨/耐腐蚀材料的需求，基于材料设计理论，开展Al基、Ti基等金属基复合材料的微观结构构筑和先进制备技术研究，通过微纳米力学多尺度表征技术和数值模拟分析方法，针对复合材料服役行为和损伤机制进行系统研究，并围绕金属基复合材料使用性能瓶颈问题进行表面改性技术探索。首先针对铝、钛、镁等金属基复合材料的高强超轻的应用需求，从复合材料的体系选择、成分配比、组织优化和结构设计开展系统设计与仿真模拟，建立金属基复合材料多尺度、多层次设计系统，明确复合材料在设计过程中不同因素的影响规律，为复合材料的优化设计提供借鉴。其次，系统开展颗粒基、层状、三维复杂结构的铝、钛、镁基复合材料及零部件制备与加工技术研究，揭示工艺参数对复合材料微观结构与性能的影响规律，确定复合材料结构与性能优化的控制参数。最后针对钛、铝、镁基复合材料服役过程中的腐蚀、磨损、长寿命等问题，以及不断提出的特种功能化需求，系统开展材料表面的涂层及改性技术研究，并开发其工程化应用技术，提升其工程应用水平。</t>
  </si>
  <si>
    <t>近年来我国公路里程和机动车保有量急速增加，道路在车辆荷载的频繁作用下内部积存了大量的机械振动能量，综合开发利用道路内部机械能的研究受到越来越多的关注。研究和开发BNT基无铅压电材料与路面材料一体化的压电聚合物环境友好型柔性复合材料，作为路用材料承担交通功能的同时，将在荷载作用下路面变形产生的机械能直接转化为电能，对产生的电能在道路系统中加以利用，则可以实现道路系统信息化、智能化的一体式发展目标，又可以很好地解决压电元件埋置到路面中时所引起的诸多危害，如对原路面结构损害大、造价高、施工复杂、能量收集困难等问题，同时还可以促进能源的二次利用，实现力、电、热等之间的协同效应，这对于推动BNT基无铅压电材料的实用化以及公路交通建设领域绿色能源的开发利用具有非常重要的社会意义和经济价值。</t>
  </si>
  <si>
    <t>金属镁及其合金具有比强度高、导热和电导性能好、阻尼减震与电磁屏蔽性能优良、易机械加工和易回收等诸多优点，已成为仅次于钢铁和铝的第三大金属工程材料。能耗高、污染严重、间歇生产环境条件差等是中国金属镁还原工业存在的最突出问题。传统的金属镁硅热还原都是采用常压下还原反应为基础计算镁蒸气压降低后的反应自由能变化，而事实上，反应在真空状态下进行的，SiO极易生成，而SiO又极易挥发，还原过程是硅原子扩散还是SiO挥发扩散，这对于金属镁还原机理解释至关重要，但一直没有引起研究着的足够重视。以上问题如果得到解决，电热耦合金属镁还原机理问题即可得到基本解决，活化能降低、加速硅原子迁移、加速还原的电化学效应等基本科学问题其中任意一项得到证实，都将为进一步完善和发明新的多场耦合金属镁还原工艺奠定科学基础。</t>
  </si>
  <si>
    <t>1905-06</t>
  </si>
  <si>
    <t>博士生</t>
  </si>
  <si>
    <t>本科生</t>
  </si>
  <si>
    <t>学士</t>
  </si>
  <si>
    <t>校部（处）级</t>
  </si>
  <si>
    <t>旧桥检测与加固技术交通行业重点实验室</t>
  </si>
  <si>
    <t>长安大学风洞实验室</t>
  </si>
  <si>
    <t>装配式建筑黄山市技术创新中心</t>
  </si>
  <si>
    <t>综合运输经济管理研究中心</t>
  </si>
  <si>
    <t>公路基础设施经济与管理研究中心</t>
  </si>
  <si>
    <t>111西部城市群交通可持续发展学科创新引智基地</t>
  </si>
  <si>
    <t>李培</t>
  </si>
  <si>
    <t>陈琳</t>
  </si>
  <si>
    <t>王亚琼</t>
  </si>
  <si>
    <t>来弘鹏</t>
  </si>
  <si>
    <t>赵一</t>
  </si>
  <si>
    <t>周天华</t>
  </si>
  <si>
    <t>田彬</t>
  </si>
  <si>
    <t>周经美</t>
  </si>
  <si>
    <t>杨宏志</t>
  </si>
  <si>
    <t>乔朋</t>
  </si>
  <si>
    <t>赵超</t>
  </si>
  <si>
    <t>丁湛</t>
  </si>
  <si>
    <t>张小丽</t>
  </si>
  <si>
    <t>闫磊</t>
  </si>
  <si>
    <t>屈鑫</t>
  </si>
  <si>
    <t>汪班桥</t>
  </si>
  <si>
    <t>裴先治</t>
  </si>
  <si>
    <t>贾峰</t>
  </si>
  <si>
    <t>王维琼</t>
  </si>
  <si>
    <t>王筱雪</t>
  </si>
  <si>
    <t>刘来君</t>
  </si>
  <si>
    <t>王爱萍</t>
  </si>
  <si>
    <t>刘晓波</t>
  </si>
  <si>
    <t>张英立</t>
  </si>
  <si>
    <t>杨淑云</t>
  </si>
  <si>
    <t>刘清涛</t>
  </si>
  <si>
    <t>杨利伟</t>
  </si>
  <si>
    <t>张骏铭</t>
  </si>
  <si>
    <t>孙威</t>
  </si>
  <si>
    <t>戚志鹏</t>
  </si>
  <si>
    <t>刘佳</t>
  </si>
  <si>
    <t>王建军</t>
  </si>
  <si>
    <t>李京京</t>
  </si>
  <si>
    <t>白超英</t>
  </si>
  <si>
    <t>郭浩杰</t>
  </si>
  <si>
    <t>彭辉</t>
  </si>
  <si>
    <t>顾海荣</t>
  </si>
  <si>
    <t>刘志云</t>
  </si>
  <si>
    <t>徐阳晨</t>
  </si>
  <si>
    <t>朱成成</t>
  </si>
  <si>
    <t>景媛</t>
  </si>
  <si>
    <t>张雪靓</t>
  </si>
  <si>
    <t>赵煜</t>
  </si>
  <si>
    <t>夏凡</t>
  </si>
  <si>
    <t>高永昌</t>
  </si>
  <si>
    <t>张洪波</t>
  </si>
  <si>
    <t>龚思远</t>
  </si>
  <si>
    <t>刘登科</t>
  </si>
  <si>
    <t>柳顺义</t>
  </si>
  <si>
    <t>张锐</t>
  </si>
  <si>
    <t>许金良</t>
  </si>
  <si>
    <t>王珊珊</t>
  </si>
  <si>
    <t>李光</t>
  </si>
  <si>
    <t>令狐佳珺</t>
  </si>
  <si>
    <t>史东鑫</t>
  </si>
  <si>
    <t>曹倩</t>
  </si>
  <si>
    <t>刘永涛</t>
  </si>
  <si>
    <t>曹伟</t>
  </si>
  <si>
    <t>韩萌</t>
  </si>
  <si>
    <t>李昕</t>
  </si>
  <si>
    <t>廖栋才</t>
  </si>
  <si>
    <t>胡力群</t>
  </si>
  <si>
    <t>任伟</t>
  </si>
  <si>
    <t>张春化</t>
  </si>
  <si>
    <t>王建锋</t>
  </si>
  <si>
    <t>占杰伟</t>
  </si>
  <si>
    <t>王步</t>
  </si>
  <si>
    <t>刘世康</t>
  </si>
  <si>
    <t>黄平明</t>
  </si>
  <si>
    <t>李哲</t>
  </si>
  <si>
    <t>陈葱琳</t>
  </si>
  <si>
    <t>邹俊鹏</t>
  </si>
  <si>
    <t>张琛</t>
  </si>
  <si>
    <t>柳志军</t>
  </si>
  <si>
    <t>吕建兵</t>
  </si>
  <si>
    <t>杨云峰</t>
  </si>
  <si>
    <t>邓林</t>
  </si>
  <si>
    <t>陈丽俊</t>
  </si>
  <si>
    <t>张奇华</t>
  </si>
  <si>
    <t>王优群</t>
  </si>
  <si>
    <t>孔海陵</t>
  </si>
  <si>
    <t>赵子龙</t>
  </si>
  <si>
    <t>刘永</t>
  </si>
  <si>
    <t>吴华伟</t>
  </si>
  <si>
    <t>耿莉敏</t>
  </si>
  <si>
    <t>黄晓冬</t>
  </si>
  <si>
    <t>李阳阳</t>
  </si>
  <si>
    <t>郭金刚</t>
  </si>
  <si>
    <t>胡光忠</t>
  </si>
  <si>
    <t>孙涛</t>
  </si>
  <si>
    <t>徐帆</t>
  </si>
  <si>
    <t>赵晓敏</t>
  </si>
  <si>
    <t>郭海燕</t>
  </si>
  <si>
    <t>张润梅</t>
  </si>
  <si>
    <t>成小乐</t>
  </si>
  <si>
    <t>赵寰宇</t>
  </si>
  <si>
    <t>刘晟</t>
  </si>
  <si>
    <t>屈文涛</t>
  </si>
  <si>
    <t>慕生勇</t>
  </si>
  <si>
    <t>李常青</t>
  </si>
  <si>
    <t>李鸿雁</t>
  </si>
  <si>
    <t>张海欧</t>
  </si>
  <si>
    <t>李娜</t>
  </si>
  <si>
    <t>梁子君</t>
  </si>
  <si>
    <t>俞灏</t>
  </si>
  <si>
    <t>高岩</t>
  </si>
  <si>
    <t>马文军</t>
  </si>
  <si>
    <t>李丹</t>
  </si>
  <si>
    <t>杨宇轩</t>
  </si>
  <si>
    <t>吕骏</t>
  </si>
  <si>
    <t>王莹洁</t>
  </si>
  <si>
    <t>黄泽滨</t>
  </si>
  <si>
    <t>刘思琪</t>
  </si>
  <si>
    <t>刘哲</t>
  </si>
  <si>
    <t>白昊睿</t>
  </si>
  <si>
    <t>刘庆</t>
  </si>
  <si>
    <t>罗秀</t>
  </si>
  <si>
    <t>邓亚虹</t>
  </si>
  <si>
    <t>马力</t>
  </si>
  <si>
    <t>郭昊南</t>
  </si>
  <si>
    <t>朱传华</t>
  </si>
  <si>
    <t>刘传金</t>
  </si>
  <si>
    <t>王晔</t>
  </si>
  <si>
    <t>陈安琪</t>
  </si>
  <si>
    <t>阙云</t>
  </si>
  <si>
    <t>董子震</t>
  </si>
  <si>
    <t>梁玮</t>
  </si>
  <si>
    <t>李柳静</t>
  </si>
  <si>
    <t>张坤</t>
  </si>
  <si>
    <t>杨琦</t>
  </si>
  <si>
    <t>王圣学</t>
  </si>
  <si>
    <t>徐海成</t>
  </si>
  <si>
    <t>侯长生</t>
  </si>
  <si>
    <t>孙朝云</t>
  </si>
  <si>
    <t>赵鹏宇</t>
  </si>
  <si>
    <t>慕晨</t>
  </si>
  <si>
    <t>陈谦</t>
  </si>
  <si>
    <t>兰恒星</t>
  </si>
  <si>
    <t>钱会</t>
  </si>
  <si>
    <t>杨高学</t>
  </si>
  <si>
    <t>符超峰</t>
  </si>
  <si>
    <t>严婷</t>
  </si>
  <si>
    <t>宋彦辉</t>
  </si>
  <si>
    <t>贺军奇</t>
  </si>
  <si>
    <t>樊小勇</t>
  </si>
  <si>
    <t>颜录科</t>
  </si>
  <si>
    <t>赵鹏</t>
  </si>
  <si>
    <t>屈雪</t>
  </si>
  <si>
    <t>张晓东</t>
  </si>
  <si>
    <t>杨博</t>
  </si>
  <si>
    <t>代建鹏</t>
  </si>
  <si>
    <t>韩跃杰</t>
  </si>
  <si>
    <t>赵斌</t>
  </si>
  <si>
    <t>陈磊</t>
  </si>
  <si>
    <t>张伟</t>
  </si>
  <si>
    <t>汪勇杰</t>
  </si>
  <si>
    <t>于琳</t>
  </si>
  <si>
    <t>刘勇</t>
  </si>
  <si>
    <t>李丽</t>
  </si>
  <si>
    <t>马舒悦</t>
  </si>
  <si>
    <t>闫柏睿</t>
  </si>
  <si>
    <t>雷红珍</t>
  </si>
  <si>
    <t>Mayyada Mhanna</t>
  </si>
  <si>
    <t>杨红</t>
  </si>
  <si>
    <t>晏文隽</t>
  </si>
  <si>
    <t>李雪娇</t>
  </si>
  <si>
    <t>李稳稳</t>
  </si>
  <si>
    <t>王浩禹</t>
  </si>
  <si>
    <t>郭瑾</t>
  </si>
  <si>
    <t>黄蜺</t>
  </si>
  <si>
    <t>杨磊</t>
  </si>
  <si>
    <t>张一迪</t>
  </si>
  <si>
    <t>樊根耀</t>
  </si>
  <si>
    <t>刘吉发</t>
  </si>
  <si>
    <t>刘兰剑</t>
  </si>
  <si>
    <t>杨帆</t>
  </si>
  <si>
    <t>芮海田</t>
  </si>
  <si>
    <t>党亚杰</t>
  </si>
  <si>
    <t>惠玉蓉</t>
  </si>
  <si>
    <t>樊建强</t>
  </si>
  <si>
    <t>苏蕊芯</t>
  </si>
  <si>
    <t>蹇成晨</t>
  </si>
  <si>
    <t>云虹</t>
  </si>
  <si>
    <t>尚震</t>
  </si>
  <si>
    <t>岳红记</t>
  </si>
  <si>
    <t>杨靖</t>
  </si>
  <si>
    <t>李升朝</t>
  </si>
  <si>
    <t xml:space="preserve">刘启波 </t>
  </si>
  <si>
    <t>石涌泉</t>
  </si>
  <si>
    <t>刘启波</t>
  </si>
  <si>
    <t>赵敬源</t>
  </si>
  <si>
    <t>张燕梅</t>
  </si>
  <si>
    <t>孙伟</t>
  </si>
  <si>
    <t>高欢</t>
  </si>
  <si>
    <t>刘文晓</t>
  </si>
  <si>
    <t>叶敏</t>
  </si>
  <si>
    <t>叶飞</t>
  </si>
  <si>
    <t>谢永利</t>
  </si>
  <si>
    <t>马峰</t>
  </si>
  <si>
    <t>李元乐</t>
  </si>
  <si>
    <t>王渊博</t>
  </si>
  <si>
    <t>王凯尧</t>
  </si>
  <si>
    <t>赵尉尉</t>
  </si>
  <si>
    <t>惠萌</t>
  </si>
  <si>
    <t>卢佳玮</t>
  </si>
  <si>
    <t>张晓婧</t>
  </si>
  <si>
    <t>周艳龙</t>
  </si>
  <si>
    <t>赵元超（学生）</t>
  </si>
  <si>
    <t>王泾丞</t>
  </si>
  <si>
    <t>王凤龙</t>
  </si>
  <si>
    <t>杨光</t>
  </si>
  <si>
    <t>王霄</t>
  </si>
  <si>
    <t>张力雄</t>
  </si>
  <si>
    <t>刘志兴</t>
  </si>
  <si>
    <t>孙月敏</t>
  </si>
  <si>
    <t>李庆春</t>
  </si>
  <si>
    <t>义琛</t>
  </si>
  <si>
    <t>许豪</t>
  </si>
  <si>
    <t>张棣</t>
  </si>
  <si>
    <t>汪贵平</t>
  </si>
  <si>
    <t>龚贤武</t>
  </si>
  <si>
    <t>林威</t>
  </si>
  <si>
    <t>向清怡</t>
  </si>
  <si>
    <t>张薇</t>
  </si>
  <si>
    <t>霍小平</t>
  </si>
  <si>
    <t>段金伟</t>
  </si>
  <si>
    <t>王真</t>
  </si>
  <si>
    <t>张新锋</t>
  </si>
  <si>
    <t>蒋进科</t>
  </si>
  <si>
    <t>刘泽骏</t>
  </si>
  <si>
    <t>刘宁</t>
  </si>
  <si>
    <t>赵晓红</t>
  </si>
  <si>
    <t>孙建强</t>
  </si>
  <si>
    <t>米战</t>
  </si>
  <si>
    <t>惠飞</t>
  </si>
  <si>
    <t>孙世杰</t>
  </si>
  <si>
    <t>邵海鹏</t>
  </si>
  <si>
    <t>王建伟</t>
  </si>
  <si>
    <t>陈红</t>
  </si>
  <si>
    <t>宋志伟</t>
  </si>
  <si>
    <t>聂少锋</t>
  </si>
  <si>
    <t>叶铜</t>
  </si>
  <si>
    <t>杨帅</t>
  </si>
  <si>
    <t>张新荣</t>
  </si>
  <si>
    <t>胡永彪</t>
  </si>
  <si>
    <t>赵庆</t>
  </si>
  <si>
    <t>张力元</t>
  </si>
  <si>
    <t>宋焕生</t>
  </si>
  <si>
    <t>孙晓辉</t>
  </si>
  <si>
    <t>汪帮耀</t>
  </si>
  <si>
    <t>黄何鑫</t>
  </si>
  <si>
    <t>李宇亮</t>
  </si>
  <si>
    <t>许西庆</t>
  </si>
  <si>
    <t>杨耘</t>
  </si>
  <si>
    <t>闫茂德</t>
  </si>
  <si>
    <t>马骉</t>
  </si>
  <si>
    <t>薛晓锋</t>
  </si>
  <si>
    <t>白桦</t>
  </si>
  <si>
    <t>韩宽</t>
  </si>
  <si>
    <t>惠记庄</t>
  </si>
  <si>
    <t>陈世斌</t>
  </si>
  <si>
    <t>党会学</t>
  </si>
  <si>
    <t>牛世峰</t>
  </si>
  <si>
    <t>唐蕾</t>
  </si>
  <si>
    <t>柴丽红</t>
  </si>
  <si>
    <t>杨静文</t>
  </si>
  <si>
    <t>祝菁</t>
  </si>
  <si>
    <t>武小菲</t>
  </si>
  <si>
    <t>李均宏</t>
  </si>
  <si>
    <t>陈波</t>
  </si>
  <si>
    <t>夏慧芸</t>
  </si>
  <si>
    <t>褚龙佳</t>
  </si>
  <si>
    <t>丁玲</t>
  </si>
  <si>
    <t>孙国庆</t>
  </si>
  <si>
    <t>李文轩</t>
  </si>
  <si>
    <t>张生瑞</t>
  </si>
  <si>
    <t>李维</t>
  </si>
  <si>
    <t>郭龙龙</t>
  </si>
  <si>
    <t>李媛媛</t>
  </si>
  <si>
    <t>翁光远</t>
  </si>
  <si>
    <t>王端宜</t>
  </si>
  <si>
    <t>刘国锋</t>
  </si>
  <si>
    <t>穆青翼</t>
  </si>
  <si>
    <t>徐盼盼</t>
  </si>
  <si>
    <t>刘鲁清</t>
  </si>
  <si>
    <t>韩森</t>
  </si>
  <si>
    <t>赵迪</t>
  </si>
  <si>
    <t>李毅</t>
  </si>
  <si>
    <t>康兴祥</t>
  </si>
  <si>
    <t>张茜</t>
  </si>
  <si>
    <t>张春国</t>
  </si>
  <si>
    <t>王万银</t>
  </si>
  <si>
    <t>朱亚迪</t>
  </si>
  <si>
    <t>王海涛</t>
  </si>
  <si>
    <t>高磊</t>
  </si>
  <si>
    <t>潘瑞</t>
  </si>
  <si>
    <t>杨人凤</t>
  </si>
  <si>
    <t>陶宜权</t>
  </si>
  <si>
    <t>吴永畅</t>
  </si>
  <si>
    <t>1949</t>
  </si>
  <si>
    <r>
      <t>*2022</t>
    </r>
    <r>
      <rPr>
        <b/>
        <sz val="12"/>
        <color theme="1"/>
        <rFont val="宋体"/>
        <family val="3"/>
        <charset val="134"/>
      </rPr>
      <t>年预算</t>
    </r>
    <r>
      <rPr>
        <b/>
        <sz val="12"/>
        <color theme="1"/>
        <rFont val="Times New Roman"/>
        <family val="3"/>
      </rPr>
      <t xml:space="preserve">
</t>
    </r>
    <r>
      <rPr>
        <b/>
        <sz val="12"/>
        <color theme="1"/>
        <rFont val="宋体"/>
        <family val="3"/>
        <charset val="134"/>
      </rPr>
      <t>安排经费</t>
    </r>
    <phoneticPr fontId="24" type="noConversion"/>
  </si>
  <si>
    <r>
      <t>2022</t>
    </r>
    <r>
      <rPr>
        <b/>
        <sz val="12"/>
        <color theme="1"/>
        <rFont val="宋体"/>
        <family val="3"/>
        <charset val="134"/>
      </rPr>
      <t>年安排预算支出</t>
    </r>
    <phoneticPr fontId="24" type="noConversion"/>
  </si>
  <si>
    <r>
      <t>2022</t>
    </r>
    <r>
      <rPr>
        <b/>
        <sz val="12"/>
        <color theme="1"/>
        <rFont val="宋体"/>
        <family val="3"/>
        <charset val="134"/>
      </rPr>
      <t>年总支出</t>
    </r>
    <phoneticPr fontId="24" type="noConversion"/>
  </si>
  <si>
    <t>200</t>
  </si>
  <si>
    <t>岳红记</t>
    <phoneticPr fontId="24" type="noConversion"/>
  </si>
  <si>
    <t>资助类型</t>
    <phoneticPr fontId="24" type="noConversion"/>
  </si>
  <si>
    <t>自主选题</t>
    <phoneticPr fontId="24" type="noConversion"/>
  </si>
  <si>
    <t>课题组其他主要参与人</t>
    <phoneticPr fontId="24" type="noConversion"/>
  </si>
  <si>
    <t>*项目类型</t>
    <phoneticPr fontId="24" type="noConversion"/>
  </si>
  <si>
    <t>/</t>
    <phoneticPr fontId="24" type="noConversion"/>
  </si>
  <si>
    <t>出版专著</t>
    <phoneticPr fontId="24" type="noConversion"/>
  </si>
  <si>
    <t>发表论文（篇）</t>
    <phoneticPr fontId="24" type="noConversion"/>
  </si>
  <si>
    <t>英文论文（篇）</t>
    <phoneticPr fontId="24" type="noConversion"/>
  </si>
  <si>
    <t>获批省部以上平台</t>
    <phoneticPr fontId="24" type="noConversion"/>
  </si>
  <si>
    <t>获批省部以上团队</t>
    <phoneticPr fontId="24" type="noConversion"/>
  </si>
  <si>
    <t>获批国家级人才项目</t>
    <phoneticPr fontId="24" type="noConversion"/>
  </si>
  <si>
    <t>后续获得资助纵向项目</t>
    <phoneticPr fontId="24" type="noConversion"/>
  </si>
  <si>
    <t>科学研究院项目管理中心基础项目科</t>
    <phoneticPr fontId="89" type="noConversion"/>
  </si>
  <si>
    <t>科学研究院社会科学中心</t>
    <phoneticPr fontId="89" type="noConversion"/>
  </si>
  <si>
    <t>中文论文（篇）</t>
    <phoneticPr fontId="24" type="noConversion"/>
  </si>
  <si>
    <t>授权发明专利</t>
    <phoneticPr fontId="24" type="noConversion"/>
  </si>
  <si>
    <t>授权专利</t>
    <phoneticPr fontId="2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</si>
</sst>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Red]\(0.00\)"/>
    <numFmt numFmtId="177" formatCode="0.00_ "/>
    <numFmt numFmtId="178" formatCode="0_);[Red]\(0\)"/>
    <numFmt numFmtId="179" formatCode="yyyy\-mm"/>
    <numFmt numFmtId="180" formatCode="0_ "/>
  </numFmts>
  <fonts count="91">
    <font>
      <sz val="12"/>
      <name val="宋体"/>
      <charset val="134"/>
    </font>
    <font>
      <sz val="11"/>
      <color theme="1"/>
      <name val="等线"/>
      <family val="2"/>
      <charset val="134"/>
      <scheme val="minor"/>
    </font>
    <font>
      <sz val="12"/>
      <color indexed="10"/>
      <name val="宋体"/>
      <family val="3"/>
      <charset val="134"/>
    </font>
    <font>
      <sz val="10"/>
      <name val="微软雅黑"/>
      <family val="2"/>
      <charset val="134"/>
    </font>
    <font>
      <sz val="10"/>
      <color indexed="10"/>
      <name val="微软雅黑"/>
      <family val="2"/>
      <charset val="134"/>
    </font>
    <font>
      <sz val="11"/>
      <color indexed="8"/>
      <name val="宋体"/>
      <family val="3"/>
      <charset val="134"/>
    </font>
    <font>
      <sz val="11"/>
      <color indexed="9"/>
      <name val="宋体"/>
      <family val="3"/>
      <charset val="134"/>
    </font>
    <font>
      <b/>
      <sz val="11"/>
      <color indexed="56"/>
      <name val="宋体"/>
      <family val="3"/>
      <charset val="134"/>
    </font>
    <font>
      <sz val="11"/>
      <color indexed="20"/>
      <name val="宋体"/>
      <family val="3"/>
      <charset val="134"/>
    </font>
    <font>
      <sz val="11"/>
      <color indexed="52"/>
      <name val="宋体"/>
      <family val="3"/>
      <charset val="134"/>
    </font>
    <font>
      <sz val="11"/>
      <color indexed="17"/>
      <name val="宋体"/>
      <family val="3"/>
      <charset val="134"/>
    </font>
    <font>
      <b/>
      <sz val="18"/>
      <color indexed="56"/>
      <name val="宋体"/>
      <family val="3"/>
      <charset val="134"/>
    </font>
    <font>
      <b/>
      <sz val="11"/>
      <color indexed="9"/>
      <name val="宋体"/>
      <family val="3"/>
      <charset val="134"/>
    </font>
    <font>
      <b/>
      <sz val="15"/>
      <color indexed="56"/>
      <name val="宋体"/>
      <family val="3"/>
      <charset val="134"/>
    </font>
    <font>
      <sz val="11"/>
      <color indexed="60"/>
      <name val="宋体"/>
      <family val="3"/>
      <charset val="134"/>
    </font>
    <font>
      <u/>
      <sz val="12"/>
      <color indexed="12"/>
      <name val="宋体"/>
      <family val="3"/>
      <charset val="134"/>
    </font>
    <font>
      <i/>
      <sz val="11"/>
      <color indexed="23"/>
      <name val="宋体"/>
      <family val="3"/>
      <charset val="134"/>
    </font>
    <font>
      <b/>
      <sz val="11"/>
      <color indexed="63"/>
      <name val="宋体"/>
      <family val="3"/>
      <charset val="134"/>
    </font>
    <font>
      <b/>
      <sz val="11"/>
      <color indexed="8"/>
      <name val="宋体"/>
      <family val="3"/>
      <charset val="134"/>
    </font>
    <font>
      <b/>
      <sz val="13"/>
      <color indexed="56"/>
      <name val="宋体"/>
      <family val="3"/>
      <charset val="134"/>
    </font>
    <font>
      <sz val="11"/>
      <color indexed="62"/>
      <name val="宋体"/>
      <family val="3"/>
      <charset val="134"/>
    </font>
    <font>
      <sz val="11"/>
      <color indexed="10"/>
      <name val="宋体"/>
      <family val="3"/>
      <charset val="134"/>
    </font>
    <font>
      <b/>
      <sz val="11"/>
      <color indexed="52"/>
      <name val="宋体"/>
      <family val="3"/>
      <charset val="134"/>
    </font>
    <font>
      <sz val="12"/>
      <name val="宋体"/>
      <family val="3"/>
      <charset val="134"/>
    </font>
    <font>
      <sz val="9"/>
      <name val="宋体"/>
      <family val="3"/>
      <charset val="134"/>
    </font>
    <font>
      <sz val="9"/>
      <name val="宋体"/>
      <family val="3"/>
      <charset val="134"/>
    </font>
    <font>
      <sz val="12"/>
      <name val="宋体"/>
      <family val="3"/>
      <charset val="134"/>
    </font>
    <font>
      <sz val="12"/>
      <name val="Microsoft YaHei"/>
      <family val="2"/>
      <charset val="134"/>
    </font>
    <font>
      <sz val="9"/>
      <color indexed="8"/>
      <name val="Microsoft YaHei"/>
      <family val="2"/>
      <charset val="134"/>
    </font>
    <font>
      <sz val="9"/>
      <name val="等线"/>
      <family val="3"/>
      <charset val="134"/>
    </font>
    <font>
      <sz val="11"/>
      <color indexed="8"/>
      <name val="Tahoma"/>
      <family val="2"/>
    </font>
    <font>
      <b/>
      <sz val="12"/>
      <name val="宋体"/>
      <family val="3"/>
      <charset val="134"/>
    </font>
    <font>
      <sz val="11"/>
      <color rgb="FF000000"/>
      <name val="等线"/>
      <family val="3"/>
      <charset val="134"/>
      <scheme val="minor"/>
    </font>
    <font>
      <b/>
      <sz val="10.5"/>
      <color rgb="FF000000"/>
      <name val="黑体"/>
      <family val="3"/>
      <charset val="134"/>
    </font>
    <font>
      <sz val="9"/>
      <color rgb="FF000000"/>
      <name val="黑体"/>
      <family val="3"/>
      <charset val="134"/>
    </font>
    <font>
      <sz val="9"/>
      <color rgb="FF000000"/>
      <name val="Microsoft YaHei"/>
      <family val="2"/>
      <charset val="134"/>
    </font>
    <font>
      <b/>
      <sz val="10.5"/>
      <color rgb="FF000000"/>
      <name val="Microsoft YaHei"/>
      <family val="2"/>
      <charset val="134"/>
    </font>
    <font>
      <b/>
      <sz val="11"/>
      <color rgb="FF000000"/>
      <name val="Microsoft YaHei"/>
      <family val="2"/>
      <charset val="134"/>
    </font>
    <font>
      <sz val="12"/>
      <color theme="1"/>
      <name val="Times New Roman"/>
      <family val="1"/>
    </font>
    <font>
      <sz val="9"/>
      <name val="等线"/>
      <family val="2"/>
      <charset val="134"/>
      <scheme val="minor"/>
    </font>
    <font>
      <b/>
      <sz val="20"/>
      <color rgb="FF000080"/>
      <name val="宋体"/>
      <family val="3"/>
      <charset val="134"/>
    </font>
    <font>
      <sz val="20"/>
      <name val="宋体"/>
      <family val="3"/>
      <charset val="134"/>
    </font>
    <font>
      <sz val="20"/>
      <color rgb="FF000080"/>
      <name val="宋体"/>
      <family val="3"/>
      <charset val="134"/>
    </font>
    <font>
      <sz val="20"/>
      <color rgb="FF333333"/>
      <name val="宋体"/>
      <family val="3"/>
      <charset val="134"/>
    </font>
    <font>
      <b/>
      <sz val="36"/>
      <name val="宋体"/>
      <family val="3"/>
      <charset val="134"/>
    </font>
    <font>
      <sz val="11"/>
      <color theme="1"/>
      <name val="Tahoma"/>
      <family val="2"/>
    </font>
    <font>
      <sz val="12"/>
      <color theme="1"/>
      <name val="等线"/>
      <family val="3"/>
      <charset val="134"/>
      <scheme val="minor"/>
    </font>
    <font>
      <sz val="12"/>
      <color theme="1"/>
      <name val="宋体"/>
      <family val="3"/>
      <charset val="134"/>
    </font>
    <font>
      <b/>
      <sz val="12"/>
      <color theme="1"/>
      <name val="宋体"/>
      <family val="3"/>
      <charset val="134"/>
    </font>
    <font>
      <sz val="12"/>
      <color theme="1"/>
      <name val="黑体"/>
      <family val="3"/>
      <charset val="134"/>
    </font>
    <font>
      <sz val="12"/>
      <color theme="1"/>
      <name val="仿宋_GB2312"/>
      <family val="3"/>
      <charset val="134"/>
    </font>
    <font>
      <vertAlign val="subscript"/>
      <sz val="12"/>
      <color theme="1"/>
      <name val="Times New Roman"/>
      <family val="1"/>
    </font>
    <font>
      <sz val="12"/>
      <color theme="1"/>
      <name val="锟斤拷锟斤拷"/>
      <family val="3"/>
      <charset val="134"/>
    </font>
    <font>
      <sz val="12"/>
      <color theme="1"/>
      <name val="等线"/>
      <family val="2"/>
      <charset val="134"/>
      <scheme val="minor"/>
    </font>
    <font>
      <sz val="12"/>
      <color rgb="FFFF0000"/>
      <name val="宋"/>
      <family val="3"/>
      <charset val="134"/>
    </font>
    <font>
      <sz val="12"/>
      <name val="宋"/>
      <family val="3"/>
      <charset val="134"/>
    </font>
    <font>
      <sz val="12"/>
      <color theme="1"/>
      <name val="宋"/>
      <family val="3"/>
      <charset val="134"/>
    </font>
    <font>
      <sz val="10"/>
      <color theme="1"/>
      <name val="宋"/>
      <family val="3"/>
      <charset val="134"/>
    </font>
    <font>
      <b/>
      <sz val="18"/>
      <color theme="1"/>
      <name val="宋"/>
      <family val="3"/>
      <charset val="134"/>
    </font>
    <font>
      <b/>
      <sz val="14"/>
      <name val="宋"/>
      <family val="3"/>
      <charset val="134"/>
    </font>
    <font>
      <sz val="14"/>
      <name val="宋体"/>
      <family val="3"/>
      <charset val="134"/>
    </font>
    <font>
      <b/>
      <sz val="18"/>
      <name val="宋"/>
      <family val="3"/>
      <charset val="134"/>
    </font>
    <font>
      <b/>
      <sz val="14"/>
      <color theme="1"/>
      <name val="宋"/>
      <family val="3"/>
      <charset val="134"/>
    </font>
    <font>
      <b/>
      <sz val="14"/>
      <name val="宋体"/>
      <family val="3"/>
      <charset val="134"/>
    </font>
    <font>
      <b/>
      <sz val="16"/>
      <color theme="1"/>
      <name val="Times New Roman"/>
      <family val="1"/>
    </font>
    <font>
      <b/>
      <sz val="16"/>
      <color theme="1"/>
      <name val="宋体"/>
      <family val="3"/>
      <charset val="134"/>
    </font>
    <font>
      <b/>
      <sz val="12"/>
      <color theme="1"/>
      <name val="Times New Roman"/>
      <family val="1"/>
    </font>
    <font>
      <b/>
      <sz val="9"/>
      <name val="仿宋_GB2312"/>
      <family val="3"/>
      <charset val="134"/>
    </font>
    <font>
      <b/>
      <sz val="9"/>
      <name val="Times New Roman"/>
      <family val="1"/>
    </font>
    <font>
      <sz val="9"/>
      <name val="Times New Roman"/>
      <family val="1"/>
    </font>
    <font>
      <sz val="9"/>
      <color rgb="FF000000"/>
      <name val="仿宋_GB2312"/>
      <family val="3"/>
      <charset val="134"/>
    </font>
    <font>
      <sz val="9"/>
      <color rgb="FF000000"/>
      <name val="Times New Roman"/>
      <family val="1"/>
    </font>
    <font>
      <sz val="9"/>
      <name val="仿宋_GB2312"/>
      <family val="3"/>
      <charset val="134"/>
    </font>
    <font>
      <sz val="9"/>
      <color rgb="FF000000"/>
      <name val="宋体"/>
      <family val="3"/>
      <charset val="134"/>
    </font>
    <font>
      <b/>
      <sz val="9"/>
      <color rgb="FF000000"/>
      <name val="仿宋_GB2312"/>
      <family val="3"/>
      <charset val="134"/>
    </font>
    <font>
      <b/>
      <sz val="9"/>
      <color rgb="FF000000"/>
      <name val="Times New Roman"/>
      <family val="1"/>
    </font>
    <font>
      <b/>
      <sz val="9"/>
      <color rgb="FF333333"/>
      <name val="Times New Roman"/>
      <family val="1"/>
    </font>
    <font>
      <sz val="9"/>
      <color rgb="FF333333"/>
      <name val="仿宋_GB2312"/>
      <family val="3"/>
      <charset val="134"/>
    </font>
    <font>
      <sz val="12"/>
      <name val="Times New Roman"/>
      <family val="1"/>
    </font>
    <font>
      <sz val="11"/>
      <name val="宋体"/>
      <family val="3"/>
      <charset val="134"/>
    </font>
    <font>
      <sz val="11"/>
      <name val="等线"/>
      <family val="3"/>
      <charset val="134"/>
      <scheme val="minor"/>
    </font>
    <font>
      <sz val="11"/>
      <name val="等线"/>
      <family val="3"/>
      <charset val="134"/>
      <scheme val="minor"/>
    </font>
    <font>
      <sz val="11"/>
      <color rgb="FF000000"/>
      <name val="宋体"/>
      <family val="3"/>
      <charset val="134"/>
    </font>
    <font>
      <sz val="10"/>
      <color theme="1"/>
      <name val="宋体"/>
      <family val="3"/>
      <charset val="134"/>
    </font>
    <font>
      <sz val="11"/>
      <name val="Times New Roman"/>
      <family val="1"/>
    </font>
    <font>
      <b/>
      <sz val="12"/>
      <color theme="1"/>
      <name val="Times New Roman"/>
      <family val="3"/>
    </font>
    <font>
      <b/>
      <sz val="18"/>
      <name val="微软雅黑"/>
      <family val="3"/>
      <charset val="134"/>
    </font>
    <font>
      <b/>
      <sz val="12"/>
      <color theme="1"/>
      <name val="宋体"/>
      <family val="1"/>
      <charset val="134"/>
    </font>
    <font>
      <sz val="11"/>
      <color theme="1"/>
      <name val="宋体"/>
      <family val="3"/>
      <charset val="134"/>
    </font>
    <font>
      <sz val="9"/>
      <name val="等线"/>
      <family val="3"/>
      <charset val="134"/>
      <scheme val="minor"/>
    </font>
    <font>
      <sz val="12"/>
      <color rgb="FFFF0000"/>
      <name val="Times New Roman"/>
      <family val="1"/>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C00000"/>
        <bgColor indexed="64"/>
      </patternFill>
    </fill>
    <fill>
      <patternFill patternType="solid">
        <fgColor theme="9" tint="0.59999389629810485"/>
        <bgColor indexed="64"/>
      </patternFill>
    </fill>
  </fills>
  <borders count="32">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indexed="64"/>
      </left>
      <right/>
      <top style="medium">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62">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11" fillId="0" borderId="0" applyNumberFormat="0" applyFill="0" applyBorder="0" applyAlignment="0" applyProtection="0">
      <alignment vertical="center"/>
    </xf>
    <xf numFmtId="0" fontId="13" fillId="0" borderId="1" applyNumberFormat="0" applyFill="0" applyAlignment="0" applyProtection="0">
      <alignment vertical="center"/>
    </xf>
    <xf numFmtId="0" fontId="19" fillId="0" borderId="2" applyNumberFormat="0" applyFill="0" applyAlignment="0" applyProtection="0">
      <alignment vertical="center"/>
    </xf>
    <xf numFmtId="0" fontId="7" fillId="0" borderId="3" applyNumberFormat="0" applyFill="0" applyAlignment="0" applyProtection="0">
      <alignment vertical="center"/>
    </xf>
    <xf numFmtId="0" fontId="7" fillId="0" borderId="0" applyNumberFormat="0" applyFill="0" applyBorder="0" applyAlignment="0" applyProtection="0">
      <alignment vertical="center"/>
    </xf>
    <xf numFmtId="0" fontId="8" fillId="3"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2" fillId="0" borderId="0">
      <alignment vertical="center"/>
    </xf>
    <xf numFmtId="0" fontId="23" fillId="0" borderId="0"/>
    <xf numFmtId="0" fontId="30" fillId="0" borderId="0">
      <alignment vertical="center"/>
    </xf>
    <xf numFmtId="0" fontId="15" fillId="0" borderId="0" applyNumberFormat="0" applyFill="0" applyBorder="0" applyAlignment="0" applyProtection="0">
      <alignment vertical="top"/>
      <protection locked="0"/>
    </xf>
    <xf numFmtId="0" fontId="10" fillId="4" borderId="0" applyNumberFormat="0" applyBorder="0" applyAlignment="0" applyProtection="0">
      <alignment vertical="center"/>
    </xf>
    <xf numFmtId="0" fontId="18" fillId="0" borderId="4" applyNumberFormat="0" applyFill="0" applyAlignment="0" applyProtection="0">
      <alignment vertical="center"/>
    </xf>
    <xf numFmtId="0" fontId="22" fillId="16" borderId="5" applyNumberFormat="0" applyAlignment="0" applyProtection="0">
      <alignment vertical="center"/>
    </xf>
    <xf numFmtId="0" fontId="12" fillId="17" borderId="6" applyNumberFormat="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0" borderId="7" applyNumberFormat="0" applyFill="0" applyAlignment="0" applyProtection="0">
      <alignment vertical="center"/>
    </xf>
    <xf numFmtId="0" fontId="14" fillId="18" borderId="0" applyNumberFormat="0" applyBorder="0" applyAlignment="0" applyProtection="0">
      <alignment vertical="center"/>
    </xf>
    <xf numFmtId="0" fontId="17" fillId="16" borderId="8" applyNumberFormat="0" applyAlignment="0" applyProtection="0">
      <alignment vertical="center"/>
    </xf>
    <xf numFmtId="0" fontId="20" fillId="7" borderId="5" applyNumberFormat="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23" fillId="23" borderId="9"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alignment vertical="center"/>
    </xf>
    <xf numFmtId="0" fontId="23"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cellStyleXfs>
  <cellXfs count="288">
    <xf numFmtId="0" fontId="0" fillId="0" borderId="0" xfId="0"/>
    <xf numFmtId="0" fontId="2" fillId="0" borderId="0" xfId="0" applyFont="1"/>
    <xf numFmtId="0" fontId="3" fillId="0" borderId="0" xfId="0" applyFont="1" applyAlignment="1">
      <alignment horizontal="center"/>
    </xf>
    <xf numFmtId="0" fontId="4" fillId="0" borderId="0" xfId="0" applyFont="1"/>
    <xf numFmtId="0" fontId="3" fillId="0" borderId="0" xfId="0" applyFont="1" applyAlignment="1">
      <alignment horizontal="center" vertical="center"/>
    </xf>
    <xf numFmtId="0" fontId="3" fillId="0" borderId="0" xfId="0" applyFont="1"/>
    <xf numFmtId="49" fontId="3" fillId="0" borderId="0" xfId="0" applyNumberFormat="1" applyFont="1" applyAlignment="1">
      <alignment horizontal="center"/>
    </xf>
    <xf numFmtId="0" fontId="4" fillId="0" borderId="0" xfId="0" applyFont="1" applyAlignment="1">
      <alignment horizontal="left" vertical="center"/>
    </xf>
    <xf numFmtId="0" fontId="4" fillId="0" borderId="0" xfId="0" applyFont="1" applyAlignment="1">
      <alignment vertical="top" wrapText="1"/>
    </xf>
    <xf numFmtId="0" fontId="3" fillId="0" borderId="0" xfId="0" applyFont="1" applyAlignment="1">
      <alignment vertical="center"/>
    </xf>
    <xf numFmtId="0" fontId="3" fillId="0" borderId="0" xfId="0" applyFont="1" applyAlignment="1">
      <alignment wrapText="1"/>
    </xf>
    <xf numFmtId="49" fontId="3" fillId="0" borderId="0" xfId="0" applyNumberFormat="1" applyFont="1" applyAlignment="1">
      <alignment horizontal="center" vertical="center"/>
    </xf>
    <xf numFmtId="0" fontId="3" fillId="0" borderId="0" xfId="0" applyFont="1" applyAlignment="1">
      <alignment vertical="top" wrapText="1"/>
    </xf>
    <xf numFmtId="0" fontId="4" fillId="0" borderId="0" xfId="0" applyFont="1" applyAlignment="1">
      <alignment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0" fillId="0" borderId="0" xfId="0" applyAlignment="1">
      <alignment vertical="center" wrapText="1"/>
    </xf>
    <xf numFmtId="0" fontId="33" fillId="0" borderId="16" xfId="0" applyFont="1" applyBorder="1" applyAlignment="1">
      <alignment vertical="center" wrapText="1"/>
    </xf>
    <xf numFmtId="0" fontId="27" fillId="0" borderId="16" xfId="0" applyFont="1" applyBorder="1" applyAlignment="1">
      <alignment vertical="center" wrapText="1"/>
    </xf>
    <xf numFmtId="0" fontId="34" fillId="0" borderId="16" xfId="0" applyFont="1" applyBorder="1" applyAlignment="1">
      <alignment vertical="center" wrapText="1"/>
    </xf>
    <xf numFmtId="0" fontId="35" fillId="0" borderId="16" xfId="0" applyFont="1" applyBorder="1" applyAlignment="1">
      <alignment vertical="center" wrapText="1"/>
    </xf>
    <xf numFmtId="0" fontId="36" fillId="0" borderId="16" xfId="0" applyFont="1" applyBorder="1" applyAlignment="1">
      <alignment vertical="center" wrapText="1"/>
    </xf>
    <xf numFmtId="0" fontId="15" fillId="0" borderId="16" xfId="32" applyBorder="1" applyAlignment="1" applyProtection="1">
      <alignment vertical="center" wrapText="1"/>
    </xf>
    <xf numFmtId="0" fontId="37" fillId="0" borderId="16" xfId="0" applyFont="1" applyBorder="1" applyAlignment="1">
      <alignment vertical="center" wrapText="1"/>
    </xf>
    <xf numFmtId="0" fontId="27" fillId="0" borderId="10" xfId="0" applyFont="1" applyBorder="1" applyAlignment="1">
      <alignment vertical="center" wrapText="1"/>
    </xf>
    <xf numFmtId="0" fontId="35" fillId="0" borderId="10" xfId="0" applyFont="1" applyBorder="1" applyAlignment="1">
      <alignment vertical="center" wrapText="1"/>
    </xf>
    <xf numFmtId="0" fontId="27" fillId="0" borderId="0" xfId="0" applyFont="1" applyAlignment="1">
      <alignment vertical="center" wrapText="1"/>
    </xf>
    <xf numFmtId="0" fontId="27" fillId="0" borderId="11" xfId="0" applyFont="1" applyBorder="1" applyAlignment="1">
      <alignment vertical="center" wrapText="1"/>
    </xf>
    <xf numFmtId="0" fontId="35" fillId="0" borderId="11" xfId="0" applyFont="1" applyBorder="1" applyAlignment="1">
      <alignment vertical="center" wrapText="1"/>
    </xf>
    <xf numFmtId="0" fontId="27" fillId="0" borderId="12" xfId="0" applyFont="1" applyBorder="1" applyAlignment="1">
      <alignment vertical="center" wrapText="1"/>
    </xf>
    <xf numFmtId="0" fontId="26" fillId="0" borderId="0" xfId="0" applyFont="1"/>
    <xf numFmtId="0" fontId="0" fillId="0" borderId="0" xfId="0" applyAlignment="1">
      <alignment horizontal="left"/>
    </xf>
    <xf numFmtId="0" fontId="41" fillId="0" borderId="0" xfId="0" applyFont="1"/>
    <xf numFmtId="0" fontId="41" fillId="25" borderId="13" xfId="0" applyFont="1" applyFill="1" applyBorder="1" applyAlignment="1">
      <alignment horizontal="left"/>
    </xf>
    <xf numFmtId="0" fontId="41" fillId="24" borderId="13" xfId="0" applyFont="1" applyFill="1" applyBorder="1"/>
    <xf numFmtId="0" fontId="41" fillId="24" borderId="13" xfId="0" applyFont="1" applyFill="1" applyBorder="1" applyAlignment="1">
      <alignment vertical="center"/>
    </xf>
    <xf numFmtId="0" fontId="41" fillId="0" borderId="0" xfId="0" applyFont="1" applyAlignment="1">
      <alignment vertical="center"/>
    </xf>
    <xf numFmtId="49" fontId="41" fillId="0" borderId="0" xfId="0" applyNumberFormat="1" applyFont="1"/>
    <xf numFmtId="0" fontId="40" fillId="28" borderId="14" xfId="0" applyFont="1" applyFill="1" applyBorder="1" applyAlignment="1">
      <alignment vertical="center" wrapText="1"/>
    </xf>
    <xf numFmtId="0" fontId="40" fillId="28" borderId="15" xfId="0" applyFont="1" applyFill="1" applyBorder="1" applyAlignment="1">
      <alignment vertical="center" wrapText="1"/>
    </xf>
    <xf numFmtId="0" fontId="42" fillId="28" borderId="15" xfId="0" applyFont="1" applyFill="1" applyBorder="1" applyAlignment="1">
      <alignment vertical="center" wrapText="1"/>
    </xf>
    <xf numFmtId="0" fontId="41" fillId="25" borderId="22" xfId="0" applyFont="1" applyFill="1" applyBorder="1" applyAlignment="1">
      <alignment horizontal="center"/>
    </xf>
    <xf numFmtId="0" fontId="43" fillId="29" borderId="13" xfId="0" applyFont="1" applyFill="1" applyBorder="1" applyAlignment="1">
      <alignment vertical="center" wrapText="1"/>
    </xf>
    <xf numFmtId="0" fontId="41" fillId="29" borderId="13" xfId="0" applyFont="1" applyFill="1" applyBorder="1"/>
    <xf numFmtId="0" fontId="0" fillId="0" borderId="0" xfId="0" applyAlignment="1">
      <alignment horizontal="center"/>
    </xf>
    <xf numFmtId="178" fontId="0" fillId="0" borderId="0" xfId="0" applyNumberFormat="1" applyAlignment="1">
      <alignment horizontal="center"/>
    </xf>
    <xf numFmtId="177" fontId="0" fillId="0" borderId="0" xfId="0" applyNumberFormat="1" applyAlignment="1">
      <alignment horizontal="center"/>
    </xf>
    <xf numFmtId="178" fontId="46" fillId="0" borderId="23" xfId="0" applyNumberFormat="1" applyFont="1" applyBorder="1" applyAlignment="1">
      <alignment horizontal="center" vertical="center"/>
    </xf>
    <xf numFmtId="177" fontId="46" fillId="0" borderId="23" xfId="0" applyNumberFormat="1" applyFont="1" applyBorder="1" applyAlignment="1">
      <alignment horizontal="center" vertical="center"/>
    </xf>
    <xf numFmtId="0" fontId="46" fillId="0" borderId="23" xfId="0" applyFont="1" applyBorder="1" applyAlignment="1">
      <alignment horizontal="center" vertical="center"/>
    </xf>
    <xf numFmtId="0" fontId="46" fillId="0" borderId="23" xfId="0" applyFont="1" applyBorder="1" applyAlignment="1">
      <alignment horizontal="left" vertical="center"/>
    </xf>
    <xf numFmtId="0" fontId="46" fillId="26" borderId="23" xfId="0" applyFont="1" applyFill="1" applyBorder="1" applyAlignment="1">
      <alignment horizontal="left" vertical="center"/>
    </xf>
    <xf numFmtId="177" fontId="46" fillId="26" borderId="23" xfId="0" applyNumberFormat="1" applyFont="1" applyFill="1" applyBorder="1" applyAlignment="1">
      <alignment horizontal="center" vertical="center"/>
    </xf>
    <xf numFmtId="0" fontId="46" fillId="26" borderId="23" xfId="0" applyFont="1" applyFill="1" applyBorder="1" applyAlignment="1">
      <alignment horizontal="center" vertical="center"/>
    </xf>
    <xf numFmtId="0" fontId="46" fillId="0" borderId="23" xfId="29" applyFont="1" applyBorder="1" applyAlignment="1">
      <alignment horizontal="center" vertical="center"/>
    </xf>
    <xf numFmtId="0" fontId="46" fillId="0" borderId="23" xfId="29" applyFont="1" applyBorder="1" applyAlignment="1">
      <alignment horizontal="left" vertical="center"/>
    </xf>
    <xf numFmtId="0" fontId="47" fillId="0" borderId="23" xfId="0" applyFont="1" applyBorder="1" applyAlignment="1">
      <alignment horizontal="center" vertical="center"/>
    </xf>
    <xf numFmtId="0" fontId="31" fillId="0" borderId="0" xfId="0" applyFont="1" applyAlignment="1">
      <alignment horizontal="center" vertical="center"/>
    </xf>
    <xf numFmtId="0" fontId="48" fillId="0" borderId="23" xfId="0" applyFont="1" applyBorder="1" applyAlignment="1">
      <alignment horizontal="center" vertical="center"/>
    </xf>
    <xf numFmtId="178" fontId="48" fillId="0" borderId="23" xfId="0" applyNumberFormat="1" applyFont="1" applyBorder="1" applyAlignment="1">
      <alignment horizontal="center" vertical="center"/>
    </xf>
    <xf numFmtId="177" fontId="48" fillId="0" borderId="23" xfId="0" applyNumberFormat="1" applyFont="1" applyBorder="1" applyAlignment="1">
      <alignment horizontal="center" vertical="center"/>
    </xf>
    <xf numFmtId="178" fontId="47" fillId="0" borderId="23" xfId="55" applyNumberFormat="1" applyFont="1" applyBorder="1" applyAlignment="1">
      <alignment horizontal="center" vertical="center"/>
    </xf>
    <xf numFmtId="0" fontId="38" fillId="0" borderId="23" xfId="55" applyFont="1" applyBorder="1" applyAlignment="1">
      <alignment horizontal="center" vertical="center"/>
    </xf>
    <xf numFmtId="0" fontId="38" fillId="0" borderId="23" xfId="0" applyFont="1" applyBorder="1" applyAlignment="1">
      <alignment horizontal="left" vertical="center"/>
    </xf>
    <xf numFmtId="0" fontId="38" fillId="0" borderId="23" xfId="55" applyFont="1" applyBorder="1" applyAlignment="1">
      <alignment horizontal="left" vertical="center"/>
    </xf>
    <xf numFmtId="0" fontId="47" fillId="0" borderId="23" xfId="55" applyFont="1" applyBorder="1" applyAlignment="1">
      <alignment horizontal="left" vertical="center"/>
    </xf>
    <xf numFmtId="177" fontId="38" fillId="0" borderId="23" xfId="55" applyNumberFormat="1" applyFont="1" applyBorder="1" applyAlignment="1">
      <alignment horizontal="center" vertical="center"/>
    </xf>
    <xf numFmtId="177" fontId="49" fillId="0" borderId="23" xfId="55" applyNumberFormat="1" applyFont="1" applyBorder="1" applyAlignment="1">
      <alignment horizontal="center" vertical="center"/>
    </xf>
    <xf numFmtId="0" fontId="47" fillId="0" borderId="23" xfId="55" applyFont="1" applyBorder="1" applyAlignment="1">
      <alignment horizontal="center" vertical="center"/>
    </xf>
    <xf numFmtId="1" fontId="38" fillId="0" borderId="23" xfId="0" applyNumberFormat="1" applyFont="1" applyBorder="1" applyAlignment="1">
      <alignment horizontal="center" vertical="center"/>
    </xf>
    <xf numFmtId="1" fontId="38" fillId="0" borderId="23" xfId="0" applyNumberFormat="1" applyFont="1" applyBorder="1" applyAlignment="1">
      <alignment horizontal="left" vertical="center"/>
    </xf>
    <xf numFmtId="0" fontId="38" fillId="0" borderId="23" xfId="0" applyFont="1" applyBorder="1" applyAlignment="1">
      <alignment horizontal="center" vertical="center"/>
    </xf>
    <xf numFmtId="0" fontId="47" fillId="0" borderId="23" xfId="0" applyFont="1" applyBorder="1" applyAlignment="1">
      <alignment horizontal="left" vertical="center"/>
    </xf>
    <xf numFmtId="1" fontId="38" fillId="0" borderId="23" xfId="55" applyNumberFormat="1" applyFont="1" applyBorder="1" applyAlignment="1">
      <alignment horizontal="left" vertical="center"/>
    </xf>
    <xf numFmtId="178" fontId="47" fillId="0" borderId="23" xfId="55" quotePrefix="1" applyNumberFormat="1" applyFont="1" applyBorder="1" applyAlignment="1">
      <alignment horizontal="center" vertical="center"/>
    </xf>
    <xf numFmtId="178" fontId="50" fillId="0" borderId="23" xfId="0" applyNumberFormat="1" applyFont="1" applyBorder="1" applyAlignment="1">
      <alignment horizontal="center" vertical="center"/>
    </xf>
    <xf numFmtId="0" fontId="50" fillId="0" borderId="23" xfId="0" applyFont="1" applyBorder="1" applyAlignment="1">
      <alignment horizontal="left" vertical="center"/>
    </xf>
    <xf numFmtId="178" fontId="47" fillId="0" borderId="23" xfId="0" applyNumberFormat="1" applyFont="1" applyBorder="1" applyAlignment="1">
      <alignment horizontal="center" vertical="center"/>
    </xf>
    <xf numFmtId="177" fontId="47" fillId="0" borderId="23" xfId="0" applyNumberFormat="1" applyFont="1" applyBorder="1" applyAlignment="1">
      <alignment horizontal="center" vertical="center"/>
    </xf>
    <xf numFmtId="178" fontId="38" fillId="0" borderId="23" xfId="0" applyNumberFormat="1" applyFont="1" applyBorder="1" applyAlignment="1">
      <alignment horizontal="center" vertical="center"/>
    </xf>
    <xf numFmtId="0" fontId="46" fillId="0" borderId="23" xfId="31" applyFont="1" applyBorder="1" applyAlignment="1">
      <alignment horizontal="center" vertical="center"/>
    </xf>
    <xf numFmtId="0" fontId="46" fillId="0" borderId="23" xfId="31" applyFont="1" applyBorder="1" applyAlignment="1">
      <alignment horizontal="left" vertical="center"/>
    </xf>
    <xf numFmtId="0" fontId="52" fillId="0" borderId="23" xfId="0" applyFont="1" applyBorder="1" applyAlignment="1">
      <alignment horizontal="center" vertical="center"/>
    </xf>
    <xf numFmtId="0" fontId="53" fillId="0" borderId="23" xfId="0" applyFont="1" applyBorder="1" applyAlignment="1">
      <alignment horizontal="left" vertical="center"/>
    </xf>
    <xf numFmtId="0" fontId="46" fillId="0" borderId="23" xfId="30" applyFont="1" applyBorder="1" applyAlignment="1">
      <alignment horizontal="left" vertical="center"/>
    </xf>
    <xf numFmtId="0" fontId="46" fillId="0" borderId="23" xfId="57" applyFont="1" applyBorder="1" applyAlignment="1">
      <alignment horizontal="center" vertical="center"/>
    </xf>
    <xf numFmtId="0" fontId="46" fillId="0" borderId="23" xfId="59" applyFont="1" applyBorder="1" applyAlignment="1">
      <alignment horizontal="center" vertical="center"/>
    </xf>
    <xf numFmtId="0" fontId="46" fillId="0" borderId="23" xfId="58" applyFont="1" applyBorder="1" applyAlignment="1">
      <alignment horizontal="left" vertical="center"/>
    </xf>
    <xf numFmtId="0" fontId="46" fillId="0" borderId="23" xfId="59" applyFont="1" applyBorder="1" applyAlignment="1">
      <alignment horizontal="left" vertical="center"/>
    </xf>
    <xf numFmtId="0" fontId="46" fillId="0" borderId="23" xfId="61" applyFont="1" applyBorder="1" applyAlignment="1">
      <alignment horizontal="center" vertical="center"/>
    </xf>
    <xf numFmtId="0" fontId="46" fillId="0" borderId="23" xfId="60" applyFont="1" applyBorder="1" applyAlignment="1">
      <alignment horizontal="left" vertical="center"/>
    </xf>
    <xf numFmtId="0" fontId="46" fillId="0" borderId="23" xfId="61" applyFont="1" applyBorder="1" applyAlignment="1">
      <alignment horizontal="left" vertical="center"/>
    </xf>
    <xf numFmtId="178" fontId="46" fillId="0" borderId="23" xfId="26" applyNumberFormat="1" applyFont="1" applyBorder="1" applyAlignment="1">
      <alignment horizontal="center" vertical="center"/>
    </xf>
    <xf numFmtId="0" fontId="46" fillId="0" borderId="23" xfId="27" applyFont="1" applyBorder="1" applyAlignment="1">
      <alignment horizontal="center" vertical="center"/>
    </xf>
    <xf numFmtId="0" fontId="46" fillId="0" borderId="23" xfId="28" applyFont="1" applyBorder="1" applyAlignment="1">
      <alignment horizontal="left" vertical="center"/>
    </xf>
    <xf numFmtId="178" fontId="46" fillId="26" borderId="23" xfId="0" applyNumberFormat="1" applyFont="1" applyFill="1" applyBorder="1" applyAlignment="1">
      <alignment horizontal="center" vertical="center"/>
    </xf>
    <xf numFmtId="0" fontId="44" fillId="0" borderId="0" xfId="0" applyFont="1" applyAlignment="1">
      <alignment vertical="center"/>
    </xf>
    <xf numFmtId="0" fontId="41" fillId="27" borderId="0" xfId="0" applyFont="1" applyFill="1"/>
    <xf numFmtId="0" fontId="56" fillId="0" borderId="13" xfId="0" applyFont="1" applyBorder="1" applyAlignment="1">
      <alignment horizontal="center" vertical="center" wrapText="1"/>
    </xf>
    <xf numFmtId="0" fontId="47" fillId="25" borderId="23" xfId="0" applyFont="1" applyFill="1" applyBorder="1" applyAlignment="1">
      <alignment horizontal="center" vertical="center"/>
    </xf>
    <xf numFmtId="178" fontId="38" fillId="25" borderId="23" xfId="0" applyNumberFormat="1" applyFont="1" applyFill="1" applyBorder="1" applyAlignment="1">
      <alignment horizontal="center" vertical="center"/>
    </xf>
    <xf numFmtId="0" fontId="47" fillId="25" borderId="23" xfId="0" applyFont="1" applyFill="1" applyBorder="1" applyAlignment="1">
      <alignment horizontal="left" vertical="center"/>
    </xf>
    <xf numFmtId="177" fontId="47" fillId="25" borderId="23" xfId="0" applyNumberFormat="1" applyFont="1" applyFill="1" applyBorder="1" applyAlignment="1">
      <alignment horizontal="center" vertical="center"/>
    </xf>
    <xf numFmtId="0" fontId="0" fillId="25" borderId="0" xfId="0" applyFill="1" applyAlignment="1">
      <alignment horizontal="center"/>
    </xf>
    <xf numFmtId="178" fontId="46" fillId="25" borderId="23" xfId="0" applyNumberFormat="1" applyFont="1" applyFill="1" applyBorder="1" applyAlignment="1">
      <alignment horizontal="center" vertical="center"/>
    </xf>
    <xf numFmtId="0" fontId="46" fillId="25" borderId="23" xfId="0" applyFont="1" applyFill="1" applyBorder="1" applyAlignment="1">
      <alignment horizontal="center" vertical="center"/>
    </xf>
    <xf numFmtId="0" fontId="46" fillId="25" borderId="23" xfId="0" applyFont="1" applyFill="1" applyBorder="1" applyAlignment="1">
      <alignment horizontal="left" vertical="center"/>
    </xf>
    <xf numFmtId="177" fontId="46" fillId="25" borderId="23" xfId="0" applyNumberFormat="1" applyFont="1" applyFill="1" applyBorder="1" applyAlignment="1">
      <alignment horizontal="center" vertical="center"/>
    </xf>
    <xf numFmtId="0" fontId="47" fillId="30" borderId="23" xfId="0" applyFont="1" applyFill="1" applyBorder="1" applyAlignment="1">
      <alignment horizontal="center" vertical="center"/>
    </xf>
    <xf numFmtId="178" fontId="46" fillId="30" borderId="23" xfId="0" applyNumberFormat="1" applyFont="1" applyFill="1" applyBorder="1" applyAlignment="1">
      <alignment horizontal="center" vertical="center"/>
    </xf>
    <xf numFmtId="0" fontId="46" fillId="30" borderId="23" xfId="0" applyFont="1" applyFill="1" applyBorder="1" applyAlignment="1">
      <alignment horizontal="center" vertical="center"/>
    </xf>
    <xf numFmtId="0" fontId="46" fillId="30" borderId="23" xfId="0" applyFont="1" applyFill="1" applyBorder="1" applyAlignment="1">
      <alignment horizontal="left" vertical="center"/>
    </xf>
    <xf numFmtId="177" fontId="46" fillId="30" borderId="23" xfId="0" applyNumberFormat="1" applyFont="1" applyFill="1" applyBorder="1" applyAlignment="1">
      <alignment horizontal="center" vertical="center"/>
    </xf>
    <xf numFmtId="0" fontId="0" fillId="30" borderId="0" xfId="0" applyFill="1" applyAlignment="1">
      <alignment horizontal="center"/>
    </xf>
    <xf numFmtId="0" fontId="57" fillId="0" borderId="23" xfId="0" applyFont="1" applyBorder="1" applyAlignment="1" applyProtection="1">
      <alignment vertical="center" wrapText="1"/>
      <protection locked="0"/>
    </xf>
    <xf numFmtId="0" fontId="56" fillId="0" borderId="13" xfId="0" applyFont="1" applyBorder="1" applyProtection="1">
      <protection locked="0"/>
    </xf>
    <xf numFmtId="0" fontId="56" fillId="0" borderId="23" xfId="0" applyFont="1" applyBorder="1" applyProtection="1">
      <protection locked="0"/>
    </xf>
    <xf numFmtId="0" fontId="56" fillId="0" borderId="13" xfId="0" applyFont="1" applyBorder="1" applyAlignment="1" applyProtection="1">
      <alignment horizontal="center" vertical="center" wrapText="1"/>
      <protection locked="0"/>
    </xf>
    <xf numFmtId="0" fontId="54" fillId="0" borderId="13" xfId="0" applyFont="1" applyBorder="1" applyAlignment="1" applyProtection="1">
      <alignment horizontal="center" vertical="center" wrapText="1"/>
      <protection locked="0"/>
    </xf>
    <xf numFmtId="0" fontId="55" fillId="0" borderId="13" xfId="0" applyFont="1" applyBorder="1" applyAlignment="1" applyProtection="1">
      <alignment horizontal="center" vertical="center" wrapText="1"/>
      <protection locked="0"/>
    </xf>
    <xf numFmtId="0" fontId="56" fillId="0" borderId="13" xfId="0" applyFont="1" applyBorder="1" applyAlignment="1" applyProtection="1">
      <alignment horizontal="center"/>
      <protection locked="0"/>
    </xf>
    <xf numFmtId="0" fontId="55" fillId="0" borderId="13" xfId="0" applyFont="1" applyBorder="1" applyAlignment="1" applyProtection="1">
      <alignment horizontal="center"/>
      <protection locked="0"/>
    </xf>
    <xf numFmtId="0" fontId="55" fillId="0" borderId="13" xfId="0" applyFont="1" applyBorder="1" applyProtection="1">
      <protection locked="0"/>
    </xf>
    <xf numFmtId="0" fontId="59" fillId="0" borderId="13" xfId="0" applyFont="1" applyBorder="1" applyAlignment="1">
      <alignment horizontal="center" vertical="center" wrapText="1"/>
    </xf>
    <xf numFmtId="0" fontId="60" fillId="0" borderId="0" xfId="0" applyFont="1"/>
    <xf numFmtId="0" fontId="62" fillId="0" borderId="23" xfId="0" applyFont="1" applyBorder="1" applyAlignment="1">
      <alignment horizontal="center" vertical="center" wrapText="1"/>
    </xf>
    <xf numFmtId="0" fontId="63" fillId="0" borderId="0" xfId="0" applyFont="1" applyAlignment="1">
      <alignment horizontal="center"/>
    </xf>
    <xf numFmtId="49" fontId="64" fillId="0" borderId="0" xfId="0" applyNumberFormat="1" applyFont="1" applyAlignment="1">
      <alignment horizontal="center" vertical="center" wrapText="1"/>
    </xf>
    <xf numFmtId="49" fontId="66" fillId="0" borderId="23" xfId="0" applyNumberFormat="1" applyFont="1" applyBorder="1" applyAlignment="1">
      <alignment horizontal="center" vertical="center" wrapText="1"/>
    </xf>
    <xf numFmtId="178" fontId="66" fillId="0" borderId="23" xfId="0" applyNumberFormat="1" applyFont="1" applyBorder="1" applyAlignment="1">
      <alignment horizontal="center" vertical="center" wrapText="1"/>
    </xf>
    <xf numFmtId="0" fontId="66" fillId="0" borderId="23" xfId="0" applyFont="1" applyBorder="1" applyAlignment="1">
      <alignment horizontal="center" vertical="center" wrapText="1"/>
    </xf>
    <xf numFmtId="49" fontId="48" fillId="0" borderId="23" xfId="0" applyNumberFormat="1" applyFont="1" applyBorder="1" applyAlignment="1">
      <alignment horizontal="center" vertical="center" wrapText="1"/>
    </xf>
    <xf numFmtId="176" fontId="66" fillId="0" borderId="23" xfId="0" applyNumberFormat="1" applyFont="1" applyBorder="1" applyAlignment="1">
      <alignment horizontal="center" vertical="center" wrapText="1"/>
    </xf>
    <xf numFmtId="49" fontId="66" fillId="0" borderId="0" xfId="0" applyNumberFormat="1" applyFont="1" applyAlignment="1">
      <alignment horizontal="center" vertical="center" wrapText="1"/>
    </xf>
    <xf numFmtId="0" fontId="38" fillId="0" borderId="23" xfId="0" applyFont="1" applyBorder="1" applyAlignment="1">
      <alignment vertical="center" wrapText="1"/>
    </xf>
    <xf numFmtId="49" fontId="38" fillId="0" borderId="0" xfId="0" applyNumberFormat="1" applyFont="1" applyAlignment="1">
      <alignment vertical="center" wrapText="1"/>
    </xf>
    <xf numFmtId="178" fontId="38" fillId="0" borderId="0" xfId="0" applyNumberFormat="1" applyFont="1" applyAlignment="1">
      <alignment horizontal="center" vertical="center"/>
    </xf>
    <xf numFmtId="49" fontId="38" fillId="0" borderId="0" xfId="0" applyNumberFormat="1" applyFont="1" applyAlignment="1">
      <alignment horizontal="center" vertical="center"/>
    </xf>
    <xf numFmtId="0" fontId="38" fillId="0" borderId="0" xfId="0" applyFont="1" applyAlignment="1">
      <alignment horizontal="center" vertical="center"/>
    </xf>
    <xf numFmtId="176" fontId="38" fillId="0" borderId="0" xfId="0" applyNumberFormat="1" applyFont="1" applyAlignment="1">
      <alignment horizontal="center" vertical="center"/>
    </xf>
    <xf numFmtId="179" fontId="38" fillId="0" borderId="23" xfId="0" applyNumberFormat="1" applyFont="1" applyBorder="1" applyAlignment="1">
      <alignment horizontal="center" vertical="center"/>
    </xf>
    <xf numFmtId="49" fontId="38" fillId="0" borderId="23" xfId="0" applyNumberFormat="1" applyFont="1" applyBorder="1" applyAlignment="1">
      <alignment horizontal="center" vertical="center"/>
    </xf>
    <xf numFmtId="0" fontId="56" fillId="0" borderId="13" xfId="0" applyFont="1" applyBorder="1" applyAlignment="1" applyProtection="1">
      <alignment vertical="center" wrapText="1"/>
      <protection locked="0"/>
    </xf>
    <xf numFmtId="180" fontId="0" fillId="0" borderId="0" xfId="0" applyNumberFormat="1" applyAlignment="1">
      <alignment horizontal="center"/>
    </xf>
    <xf numFmtId="0" fontId="23" fillId="0" borderId="0" xfId="0" applyFont="1"/>
    <xf numFmtId="179" fontId="66" fillId="0" borderId="23" xfId="0" applyNumberFormat="1" applyFont="1" applyBorder="1" applyAlignment="1">
      <alignment horizontal="center" vertical="center" wrapText="1"/>
    </xf>
    <xf numFmtId="0" fontId="38" fillId="26" borderId="23" xfId="0" applyFont="1" applyFill="1" applyBorder="1" applyAlignment="1">
      <alignment horizontal="center" vertical="center"/>
    </xf>
    <xf numFmtId="49" fontId="38" fillId="26" borderId="23" xfId="0" applyNumberFormat="1" applyFont="1" applyFill="1" applyBorder="1" applyAlignment="1">
      <alignment horizontal="center" vertical="center"/>
    </xf>
    <xf numFmtId="0" fontId="56" fillId="0" borderId="23" xfId="0" applyFont="1" applyBorder="1" applyAlignment="1">
      <alignment horizontal="center" vertical="center" wrapText="1"/>
    </xf>
    <xf numFmtId="0" fontId="57" fillId="0" borderId="23" xfId="0" applyFont="1" applyBorder="1" applyAlignment="1" applyProtection="1">
      <alignment horizontal="center" vertical="center" wrapText="1"/>
      <protection locked="0"/>
    </xf>
    <xf numFmtId="177" fontId="57" fillId="0" borderId="23" xfId="0" applyNumberFormat="1" applyFont="1" applyBorder="1" applyAlignment="1" applyProtection="1">
      <alignment vertical="center" wrapText="1"/>
      <protection locked="0"/>
    </xf>
    <xf numFmtId="0" fontId="0" fillId="0" borderId="23" xfId="0" applyBorder="1"/>
    <xf numFmtId="180" fontId="23" fillId="0" borderId="0" xfId="0" applyNumberFormat="1" applyFont="1" applyAlignment="1">
      <alignment horizontal="center"/>
    </xf>
    <xf numFmtId="179" fontId="41" fillId="0" borderId="0" xfId="0" applyNumberFormat="1" applyFont="1"/>
    <xf numFmtId="0" fontId="68" fillId="0" borderId="27" xfId="0" applyFont="1" applyBorder="1" applyAlignment="1">
      <alignment horizontal="center" vertical="center" wrapText="1"/>
    </xf>
    <xf numFmtId="0" fontId="67" fillId="0" borderId="11" xfId="0" applyFont="1" applyBorder="1" applyAlignment="1">
      <alignment horizontal="center" vertical="center" wrapText="1"/>
    </xf>
    <xf numFmtId="0" fontId="69" fillId="0" borderId="26" xfId="0" applyFont="1" applyBorder="1" applyAlignment="1">
      <alignment horizontal="center" vertical="center" wrapText="1"/>
    </xf>
    <xf numFmtId="0" fontId="70" fillId="0" borderId="11" xfId="0" applyFont="1" applyBorder="1" applyAlignment="1">
      <alignment horizontal="center" vertical="center" wrapText="1"/>
    </xf>
    <xf numFmtId="0" fontId="71" fillId="0" borderId="11" xfId="0" applyFont="1" applyBorder="1" applyAlignment="1">
      <alignment horizontal="center" vertical="center" wrapText="1"/>
    </xf>
    <xf numFmtId="0" fontId="72" fillId="0" borderId="11" xfId="0" applyFont="1" applyBorder="1" applyAlignment="1">
      <alignment horizontal="center" vertical="center" wrapText="1"/>
    </xf>
    <xf numFmtId="0" fontId="69" fillId="0" borderId="11" xfId="0" applyFont="1" applyBorder="1" applyAlignment="1">
      <alignment horizontal="center" vertical="center" wrapText="1"/>
    </xf>
    <xf numFmtId="0" fontId="68" fillId="0" borderId="11"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14" xfId="0" applyFont="1" applyBorder="1" applyAlignment="1">
      <alignment horizontal="center" vertical="center" wrapText="1"/>
    </xf>
    <xf numFmtId="0" fontId="75" fillId="0" borderId="14" xfId="0" applyFont="1" applyBorder="1" applyAlignment="1">
      <alignment horizontal="center" vertical="center" wrapText="1"/>
    </xf>
    <xf numFmtId="0" fontId="76" fillId="0" borderId="26" xfId="0" applyFont="1" applyBorder="1" applyAlignment="1">
      <alignment horizontal="center" vertical="center" wrapText="1"/>
    </xf>
    <xf numFmtId="0" fontId="70" fillId="0" borderId="11" xfId="0" applyFont="1" applyBorder="1" applyAlignment="1">
      <alignment horizontal="left" vertical="center" wrapText="1"/>
    </xf>
    <xf numFmtId="0" fontId="72" fillId="0" borderId="11" xfId="0" applyFont="1" applyBorder="1" applyAlignment="1">
      <alignment horizontal="left" vertical="center" wrapText="1"/>
    </xf>
    <xf numFmtId="0" fontId="71" fillId="0" borderId="11" xfId="0" applyFont="1" applyBorder="1" applyAlignment="1">
      <alignment horizontal="left" vertical="center" wrapText="1"/>
    </xf>
    <xf numFmtId="0" fontId="77" fillId="0" borderId="11" xfId="0" applyFont="1" applyBorder="1" applyAlignment="1">
      <alignment horizontal="center" vertical="center" wrapText="1"/>
    </xf>
    <xf numFmtId="49" fontId="38" fillId="26" borderId="0" xfId="0" applyNumberFormat="1" applyFont="1" applyFill="1" applyAlignment="1">
      <alignment horizontal="center" vertical="center"/>
    </xf>
    <xf numFmtId="49" fontId="38" fillId="25" borderId="0" xfId="0" applyNumberFormat="1" applyFont="1" applyFill="1" applyAlignment="1">
      <alignment horizontal="center" vertical="center"/>
    </xf>
    <xf numFmtId="49" fontId="38" fillId="30" borderId="0" xfId="0" applyNumberFormat="1" applyFont="1" applyFill="1" applyAlignment="1">
      <alignment horizontal="center" vertical="center"/>
    </xf>
    <xf numFmtId="49" fontId="38" fillId="0" borderId="0" xfId="0" applyNumberFormat="1" applyFont="1" applyAlignment="1">
      <alignment horizontal="left" vertical="center"/>
    </xf>
    <xf numFmtId="49" fontId="38" fillId="0" borderId="0" xfId="0" applyNumberFormat="1" applyFont="1" applyAlignment="1">
      <alignment vertical="top"/>
    </xf>
    <xf numFmtId="179" fontId="38" fillId="0" borderId="0" xfId="0" applyNumberFormat="1" applyFont="1" applyAlignment="1">
      <alignment horizontal="center" vertical="center"/>
    </xf>
    <xf numFmtId="49" fontId="38" fillId="0" borderId="0" xfId="0" applyNumberFormat="1" applyFont="1" applyAlignment="1">
      <alignment vertical="center"/>
    </xf>
    <xf numFmtId="49" fontId="38" fillId="0" borderId="0" xfId="0" applyNumberFormat="1" applyFont="1" applyAlignment="1">
      <alignment horizontal="left" vertical="top" wrapText="1"/>
    </xf>
    <xf numFmtId="49" fontId="38" fillId="0" borderId="0" xfId="0" applyNumberFormat="1" applyFont="1" applyAlignment="1">
      <alignment horizontal="left" vertical="center" wrapText="1"/>
    </xf>
    <xf numFmtId="0" fontId="38" fillId="0" borderId="23" xfId="0" applyFont="1" applyBorder="1" applyAlignment="1" applyProtection="1">
      <alignment horizontal="center" vertical="center"/>
      <protection locked="0"/>
    </xf>
    <xf numFmtId="0" fontId="38" fillId="0" borderId="23" xfId="0" applyFont="1" applyBorder="1" applyAlignment="1" applyProtection="1">
      <alignment vertical="center"/>
      <protection locked="0"/>
    </xf>
    <xf numFmtId="0" fontId="78" fillId="0" borderId="23" xfId="0" applyFont="1" applyBorder="1" applyAlignment="1">
      <alignment horizontal="center" vertical="center"/>
    </xf>
    <xf numFmtId="49" fontId="78" fillId="0" borderId="23" xfId="0" applyNumberFormat="1" applyFont="1" applyBorder="1" applyAlignment="1">
      <alignment horizontal="center" vertical="center"/>
    </xf>
    <xf numFmtId="49" fontId="78" fillId="0" borderId="0" xfId="0" applyNumberFormat="1" applyFont="1" applyAlignment="1">
      <alignment horizontal="center" vertical="center"/>
    </xf>
    <xf numFmtId="49" fontId="47" fillId="26" borderId="23" xfId="0" applyNumberFormat="1" applyFont="1" applyFill="1" applyBorder="1" applyAlignment="1">
      <alignment horizontal="center" vertical="center"/>
    </xf>
    <xf numFmtId="49" fontId="38" fillId="30" borderId="23" xfId="0" applyNumberFormat="1" applyFont="1" applyFill="1" applyBorder="1" applyAlignment="1">
      <alignment horizontal="center" vertical="center"/>
    </xf>
    <xf numFmtId="49" fontId="47" fillId="0" borderId="23" xfId="0" applyNumberFormat="1" applyFont="1" applyBorder="1" applyAlignment="1">
      <alignment horizontal="center" vertical="center"/>
    </xf>
    <xf numFmtId="49" fontId="23" fillId="0" borderId="23" xfId="0" applyNumberFormat="1" applyFont="1" applyBorder="1" applyAlignment="1">
      <alignment horizontal="center" vertical="center"/>
    </xf>
    <xf numFmtId="49" fontId="64" fillId="0" borderId="23" xfId="0" applyNumberFormat="1" applyFont="1" applyBorder="1" applyAlignment="1">
      <alignment horizontal="center" vertical="center" wrapText="1"/>
    </xf>
    <xf numFmtId="178" fontId="38" fillId="0" borderId="23" xfId="0" applyNumberFormat="1" applyFont="1" applyBorder="1" applyAlignment="1" applyProtection="1">
      <alignment horizontal="center" vertical="center"/>
      <protection locked="0"/>
    </xf>
    <xf numFmtId="0" fontId="38" fillId="0" borderId="23" xfId="0" applyFont="1" applyBorder="1" applyAlignment="1" applyProtection="1">
      <alignment horizontal="left" vertical="top" wrapText="1"/>
      <protection locked="0"/>
    </xf>
    <xf numFmtId="178" fontId="38" fillId="0" borderId="23" xfId="0" applyNumberFormat="1" applyFont="1" applyBorder="1" applyAlignment="1" applyProtection="1">
      <alignment horizontal="left" vertical="center" wrapText="1"/>
      <protection locked="0"/>
    </xf>
    <xf numFmtId="0" fontId="38" fillId="31" borderId="23" xfId="0" applyFont="1" applyFill="1" applyBorder="1" applyAlignment="1" applyProtection="1">
      <alignment horizontal="center" vertical="center"/>
      <protection locked="0"/>
    </xf>
    <xf numFmtId="0" fontId="79" fillId="0" borderId="23" xfId="0" applyFont="1" applyBorder="1" applyAlignment="1">
      <alignment vertical="center" wrapText="1"/>
    </xf>
    <xf numFmtId="49" fontId="79" fillId="0" borderId="23" xfId="0" applyNumberFormat="1" applyFont="1" applyBorder="1" applyAlignment="1">
      <alignment horizontal="center" vertical="center"/>
    </xf>
    <xf numFmtId="0" fontId="79" fillId="0" borderId="23" xfId="0" applyFont="1" applyBorder="1" applyAlignment="1">
      <alignment horizontal="center" vertical="center" wrapText="1"/>
    </xf>
    <xf numFmtId="0" fontId="80" fillId="26" borderId="23" xfId="0" applyFont="1" applyFill="1" applyBorder="1" applyAlignment="1">
      <alignment horizontal="center" vertical="center" wrapText="1"/>
    </xf>
    <xf numFmtId="0" fontId="81" fillId="0" borderId="23" xfId="55" applyFont="1" applyBorder="1" applyAlignment="1">
      <alignment horizontal="center" vertical="center" wrapText="1"/>
    </xf>
    <xf numFmtId="0" fontId="81" fillId="0" borderId="23" xfId="0" applyFont="1" applyBorder="1" applyAlignment="1">
      <alignment horizontal="center" vertical="center" wrapText="1"/>
    </xf>
    <xf numFmtId="0" fontId="81" fillId="26" borderId="23" xfId="0" applyFont="1" applyFill="1" applyBorder="1" applyAlignment="1">
      <alignment horizontal="center" vertical="center" wrapText="1"/>
    </xf>
    <xf numFmtId="0" fontId="47" fillId="0" borderId="23" xfId="0" applyFont="1" applyBorder="1" applyAlignment="1">
      <alignment vertical="center" wrapText="1"/>
    </xf>
    <xf numFmtId="178" fontId="38" fillId="24" borderId="23" xfId="0" applyNumberFormat="1" applyFont="1" applyFill="1" applyBorder="1" applyAlignment="1" applyProtection="1">
      <alignment horizontal="left" vertical="center" wrapText="1"/>
      <protection locked="0"/>
    </xf>
    <xf numFmtId="49" fontId="38" fillId="24" borderId="0" xfId="0" applyNumberFormat="1" applyFont="1" applyFill="1" applyAlignment="1">
      <alignment horizontal="center" vertical="center"/>
    </xf>
    <xf numFmtId="0" fontId="5" fillId="0" borderId="3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3" xfId="0" applyFont="1" applyBorder="1" applyAlignment="1">
      <alignment horizontal="center" vertical="center"/>
    </xf>
    <xf numFmtId="0" fontId="5" fillId="0" borderId="31" xfId="0" applyFont="1" applyBorder="1" applyAlignment="1">
      <alignment horizontal="center" vertical="center" wrapText="1"/>
    </xf>
    <xf numFmtId="0" fontId="82" fillId="0" borderId="23" xfId="0" applyFont="1" applyBorder="1" applyAlignment="1">
      <alignment horizontal="center" vertical="center" wrapText="1"/>
    </xf>
    <xf numFmtId="0" fontId="32" fillId="0" borderId="23" xfId="29" applyBorder="1" applyAlignment="1">
      <alignment horizontal="center" vertical="center" wrapText="1"/>
    </xf>
    <xf numFmtId="0" fontId="83" fillId="0" borderId="23" xfId="0" applyFont="1" applyBorder="1" applyAlignment="1">
      <alignment horizontal="left" vertical="center" wrapText="1"/>
    </xf>
    <xf numFmtId="49" fontId="5" fillId="0" borderId="23" xfId="0" applyNumberFormat="1" applyFont="1" applyBorder="1" applyAlignment="1">
      <alignment horizontal="center" vertical="center"/>
    </xf>
    <xf numFmtId="0" fontId="82" fillId="0" borderId="23" xfId="0" applyFont="1" applyBorder="1" applyAlignment="1">
      <alignment horizontal="center" vertical="center"/>
    </xf>
    <xf numFmtId="49" fontId="82" fillId="0" borderId="23" xfId="0" applyNumberFormat="1" applyFont="1" applyBorder="1" applyAlignment="1">
      <alignment horizontal="center" vertical="center"/>
    </xf>
    <xf numFmtId="49" fontId="38" fillId="0" borderId="23" xfId="0" applyNumberFormat="1" applyFont="1" applyBorder="1" applyAlignment="1">
      <alignment vertical="center" wrapText="1"/>
    </xf>
    <xf numFmtId="0" fontId="5" fillId="0" borderId="30" xfId="0" applyFont="1" applyBorder="1" applyAlignment="1">
      <alignment horizontal="center" vertical="center"/>
    </xf>
    <xf numFmtId="0" fontId="79" fillId="0" borderId="23" xfId="0" applyFont="1" applyBorder="1" applyAlignment="1">
      <alignment horizontal="center" vertical="center"/>
    </xf>
    <xf numFmtId="0" fontId="5" fillId="0" borderId="31" xfId="0" applyFont="1" applyBorder="1" applyAlignment="1">
      <alignment horizontal="center" vertical="center"/>
    </xf>
    <xf numFmtId="0" fontId="84" fillId="0" borderId="23" xfId="0" applyFont="1" applyBorder="1" applyAlignment="1">
      <alignment horizontal="center" vertical="center" wrapText="1"/>
    </xf>
    <xf numFmtId="0" fontId="38" fillId="24" borderId="23" xfId="0" applyFont="1" applyFill="1" applyBorder="1" applyAlignment="1">
      <alignment horizontal="center" vertical="center"/>
    </xf>
    <xf numFmtId="0" fontId="38" fillId="24" borderId="23" xfId="0" applyFont="1" applyFill="1" applyBorder="1" applyAlignment="1" applyProtection="1">
      <alignment horizontal="left" vertical="top" wrapText="1"/>
      <protection locked="0"/>
    </xf>
    <xf numFmtId="49" fontId="38" fillId="24" borderId="23" xfId="0" applyNumberFormat="1" applyFont="1" applyFill="1" applyBorder="1" applyAlignment="1">
      <alignment horizontal="center" vertical="center"/>
    </xf>
    <xf numFmtId="0" fontId="38" fillId="24" borderId="0" xfId="0" applyFont="1" applyFill="1" applyAlignment="1">
      <alignment horizontal="center" vertical="center"/>
    </xf>
    <xf numFmtId="0" fontId="79" fillId="0" borderId="30" xfId="0" applyFont="1" applyBorder="1" applyAlignment="1">
      <alignment horizontal="center" vertical="center"/>
    </xf>
    <xf numFmtId="0" fontId="59" fillId="0" borderId="23" xfId="0" applyFont="1" applyBorder="1" applyAlignment="1">
      <alignment horizontal="center" vertical="center" wrapText="1"/>
    </xf>
    <xf numFmtId="0" fontId="54" fillId="0" borderId="23" xfId="0" applyFont="1" applyBorder="1" applyAlignment="1" applyProtection="1">
      <alignment horizontal="center" vertical="center" wrapText="1"/>
      <protection locked="0"/>
    </xf>
    <xf numFmtId="0" fontId="55" fillId="0" borderId="23" xfId="0" applyFont="1" applyBorder="1" applyAlignment="1" applyProtection="1">
      <alignment horizontal="center" vertical="center" wrapText="1"/>
      <protection locked="0"/>
    </xf>
    <xf numFmtId="0" fontId="55" fillId="0" borderId="23" xfId="0" applyFont="1" applyBorder="1" applyAlignment="1" applyProtection="1">
      <alignment horizontal="center"/>
      <protection locked="0"/>
    </xf>
    <xf numFmtId="0" fontId="55" fillId="0" borderId="23" xfId="0" applyFont="1" applyBorder="1" applyProtection="1">
      <protection locked="0"/>
    </xf>
    <xf numFmtId="0" fontId="56" fillId="0" borderId="23" xfId="0" applyFont="1" applyBorder="1" applyAlignment="1" applyProtection="1">
      <alignment vertical="center" wrapText="1"/>
      <protection locked="0"/>
    </xf>
    <xf numFmtId="0" fontId="38" fillId="31" borderId="23" xfId="0" applyFont="1" applyFill="1" applyBorder="1" applyAlignment="1" applyProtection="1">
      <alignment vertical="top" wrapText="1"/>
      <protection locked="0"/>
    </xf>
    <xf numFmtId="0" fontId="38" fillId="0" borderId="23" xfId="0" applyFont="1" applyBorder="1" applyAlignment="1" applyProtection="1">
      <alignment vertical="top" wrapText="1"/>
      <protection locked="0"/>
    </xf>
    <xf numFmtId="0" fontId="88" fillId="0" borderId="23" xfId="0" applyFont="1" applyBorder="1" applyAlignment="1">
      <alignment horizontal="center" vertical="center"/>
    </xf>
    <xf numFmtId="49" fontId="88" fillId="0" borderId="23" xfId="0" applyNumberFormat="1" applyFont="1" applyBorder="1" applyAlignment="1">
      <alignment horizontal="center" vertical="center"/>
    </xf>
    <xf numFmtId="49" fontId="47" fillId="0" borderId="23" xfId="0" applyNumberFormat="1" applyFont="1" applyBorder="1" applyAlignment="1">
      <alignment horizontal="center" vertical="center" wrapText="1"/>
    </xf>
    <xf numFmtId="49" fontId="23" fillId="0" borderId="23" xfId="0" applyNumberFormat="1" applyFont="1" applyBorder="1" applyAlignment="1">
      <alignment horizontal="center" vertical="center" wrapText="1"/>
    </xf>
    <xf numFmtId="0" fontId="88" fillId="0" borderId="23" xfId="0" applyFont="1" applyBorder="1" applyAlignment="1">
      <alignment horizontal="center" vertical="center" wrapText="1"/>
    </xf>
    <xf numFmtId="179" fontId="38" fillId="0" borderId="23" xfId="0" applyNumberFormat="1" applyFont="1" applyFill="1" applyBorder="1" applyAlignment="1" applyProtection="1">
      <alignment horizontal="center" vertical="center"/>
      <protection locked="0"/>
    </xf>
    <xf numFmtId="0" fontId="38" fillId="0" borderId="23" xfId="0" applyFont="1" applyFill="1" applyBorder="1" applyAlignment="1" applyProtection="1">
      <alignment horizontal="center" vertical="center"/>
      <protection locked="0"/>
    </xf>
    <xf numFmtId="49" fontId="87" fillId="0" borderId="23" xfId="0" applyNumberFormat="1" applyFont="1" applyBorder="1" applyAlignment="1">
      <alignment horizontal="center" vertical="center" wrapText="1"/>
    </xf>
    <xf numFmtId="0" fontId="90" fillId="0" borderId="23" xfId="0" applyFont="1" applyBorder="1" applyAlignment="1">
      <alignment horizontal="center" vertical="center"/>
    </xf>
    <xf numFmtId="49" fontId="90" fillId="0" borderId="23" xfId="0" applyNumberFormat="1" applyFont="1" applyBorder="1" applyAlignment="1">
      <alignment horizontal="center" vertical="center"/>
    </xf>
    <xf numFmtId="0" fontId="90" fillId="0" borderId="0" xfId="0" applyFont="1" applyAlignment="1">
      <alignment horizontal="center" vertical="center"/>
    </xf>
    <xf numFmtId="49" fontId="90" fillId="0" borderId="0" xfId="0" applyNumberFormat="1" applyFont="1" applyAlignment="1">
      <alignment horizontal="center" vertical="center"/>
    </xf>
    <xf numFmtId="0" fontId="5" fillId="0" borderId="0" xfId="0" applyFont="1" applyBorder="1" applyAlignment="1">
      <alignment horizontal="center" vertical="center" wrapText="1"/>
    </xf>
    <xf numFmtId="0" fontId="78" fillId="0" borderId="23" xfId="0" applyFont="1" applyFill="1" applyBorder="1" applyAlignment="1" applyProtection="1">
      <alignment horizontal="center" vertical="center"/>
      <protection locked="0"/>
    </xf>
    <xf numFmtId="179" fontId="78" fillId="0" borderId="23" xfId="0" applyNumberFormat="1" applyFont="1" applyBorder="1" applyAlignment="1">
      <alignment horizontal="center" vertical="center"/>
    </xf>
    <xf numFmtId="179" fontId="78" fillId="0" borderId="23" xfId="0" applyNumberFormat="1" applyFont="1" applyFill="1" applyBorder="1" applyAlignment="1" applyProtection="1">
      <alignment horizontal="center" vertical="center"/>
      <protection locked="0"/>
    </xf>
    <xf numFmtId="0" fontId="23" fillId="0" borderId="23" xfId="0" applyFont="1" applyBorder="1" applyAlignment="1">
      <alignment vertical="center" wrapText="1"/>
    </xf>
    <xf numFmtId="0" fontId="78" fillId="0" borderId="23" xfId="0" applyFont="1" applyBorder="1" applyAlignment="1" applyProtection="1">
      <alignment vertical="top" wrapText="1"/>
      <protection locked="0"/>
    </xf>
    <xf numFmtId="0" fontId="78" fillId="0" borderId="23" xfId="0" applyFont="1" applyBorder="1" applyAlignment="1" applyProtection="1">
      <alignment horizontal="center" vertical="center"/>
      <protection locked="0"/>
    </xf>
    <xf numFmtId="0" fontId="78" fillId="0" borderId="23" xfId="0" applyFont="1" applyBorder="1" applyAlignment="1" applyProtection="1">
      <alignment vertical="center"/>
      <protection locked="0"/>
    </xf>
    <xf numFmtId="178" fontId="78" fillId="0" borderId="23" xfId="0" applyNumberFormat="1" applyFont="1" applyBorder="1" applyAlignment="1" applyProtection="1">
      <alignment horizontal="center" vertical="center"/>
      <protection locked="0"/>
    </xf>
    <xf numFmtId="0" fontId="78" fillId="0" borderId="23" xfId="0" applyFont="1" applyBorder="1" applyAlignment="1" applyProtection="1">
      <alignment horizontal="left" vertical="top" wrapText="1"/>
      <protection locked="0"/>
    </xf>
    <xf numFmtId="178" fontId="78" fillId="0" borderId="23" xfId="0" applyNumberFormat="1" applyFont="1" applyBorder="1" applyAlignment="1" applyProtection="1">
      <alignment horizontal="left" vertical="center" wrapText="1"/>
      <protection locked="0"/>
    </xf>
    <xf numFmtId="178" fontId="78" fillId="0" borderId="23" xfId="0" applyNumberFormat="1" applyFont="1" applyBorder="1" applyAlignment="1">
      <alignment horizontal="center" vertical="center"/>
    </xf>
    <xf numFmtId="0" fontId="78" fillId="0" borderId="0" xfId="0" applyFont="1" applyAlignment="1">
      <alignment horizontal="center" vertical="center"/>
    </xf>
    <xf numFmtId="0" fontId="38" fillId="31" borderId="23" xfId="0" applyFont="1" applyFill="1" applyBorder="1" applyAlignment="1">
      <alignment horizontal="center" vertical="center"/>
    </xf>
    <xf numFmtId="0" fontId="3" fillId="0" borderId="0" xfId="0" applyFont="1" applyAlignment="1">
      <alignment horizontal="center"/>
    </xf>
    <xf numFmtId="0" fontId="4" fillId="0" borderId="0" xfId="0" applyFont="1" applyAlignment="1">
      <alignment horizontal="center"/>
    </xf>
    <xf numFmtId="0" fontId="0" fillId="0" borderId="0" xfId="0"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wrapText="1"/>
    </xf>
    <xf numFmtId="49" fontId="64" fillId="0" borderId="23" xfId="0" applyNumberFormat="1" applyFont="1" applyBorder="1" applyAlignment="1">
      <alignment horizontal="center" vertical="center" wrapText="1"/>
    </xf>
    <xf numFmtId="49" fontId="65" fillId="0" borderId="23" xfId="0" applyNumberFormat="1" applyFont="1" applyBorder="1" applyAlignment="1">
      <alignment horizontal="center" vertical="center" wrapText="1"/>
    </xf>
    <xf numFmtId="178" fontId="64" fillId="0" borderId="23" xfId="0" applyNumberFormat="1" applyFont="1" applyBorder="1" applyAlignment="1">
      <alignment horizontal="center" vertical="center" wrapText="1"/>
    </xf>
    <xf numFmtId="179" fontId="64" fillId="0" borderId="23" xfId="0" applyNumberFormat="1" applyFont="1" applyBorder="1" applyAlignment="1">
      <alignment horizontal="center" vertical="center" wrapText="1"/>
    </xf>
    <xf numFmtId="176" fontId="64" fillId="0" borderId="23" xfId="0" applyNumberFormat="1" applyFont="1" applyBorder="1" applyAlignment="1">
      <alignment horizontal="center" vertical="center" wrapText="1"/>
    </xf>
    <xf numFmtId="0" fontId="27" fillId="0" borderId="17" xfId="0" applyFont="1" applyBorder="1" applyAlignment="1">
      <alignment vertical="center" wrapText="1"/>
    </xf>
    <xf numFmtId="0" fontId="27" fillId="0" borderId="18" xfId="0" applyFont="1" applyBorder="1" applyAlignment="1">
      <alignment vertical="center" wrapText="1"/>
    </xf>
    <xf numFmtId="0" fontId="27" fillId="0" borderId="19" xfId="0" applyFont="1" applyBorder="1" applyAlignment="1">
      <alignment vertical="center" wrapText="1"/>
    </xf>
    <xf numFmtId="0" fontId="35" fillId="0" borderId="17" xfId="0" applyFont="1" applyBorder="1" applyAlignment="1">
      <alignment vertical="center" wrapText="1"/>
    </xf>
    <xf numFmtId="0" fontId="35" fillId="0" borderId="18" xfId="0" applyFont="1" applyBorder="1" applyAlignment="1">
      <alignment vertical="center" wrapText="1"/>
    </xf>
    <xf numFmtId="0" fontId="35" fillId="0" borderId="19" xfId="0" applyFont="1" applyBorder="1" applyAlignment="1">
      <alignment vertical="center" wrapText="1"/>
    </xf>
    <xf numFmtId="0" fontId="61" fillId="0" borderId="23"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24"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4" xfId="0" applyFont="1" applyBorder="1" applyAlignment="1">
      <alignment horizontal="center" vertical="center" wrapText="1"/>
    </xf>
    <xf numFmtId="0" fontId="67" fillId="0" borderId="25" xfId="0" applyFont="1" applyBorder="1" applyAlignment="1">
      <alignment horizontal="center" vertical="center" wrapText="1"/>
    </xf>
    <xf numFmtId="0" fontId="67" fillId="0" borderId="26"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9" xfId="0" applyFont="1" applyBorder="1" applyAlignment="1">
      <alignment horizontal="center" vertical="center" wrapText="1"/>
    </xf>
    <xf numFmtId="0" fontId="67" fillId="0" borderId="14" xfId="0" applyFont="1" applyBorder="1" applyAlignment="1">
      <alignment horizontal="center" vertical="center" wrapText="1"/>
    </xf>
    <xf numFmtId="0" fontId="44" fillId="0" borderId="21" xfId="0" applyFont="1" applyBorder="1" applyAlignment="1">
      <alignment horizontal="center"/>
    </xf>
    <xf numFmtId="0" fontId="44" fillId="0" borderId="12" xfId="0" applyFont="1" applyBorder="1" applyAlignment="1">
      <alignment horizontal="center" vertical="center"/>
    </xf>
    <xf numFmtId="0" fontId="44" fillId="0" borderId="0" xfId="0" applyFont="1" applyAlignment="1">
      <alignment horizontal="center" vertical="center"/>
    </xf>
  </cellXfs>
  <cellStyles count="62">
    <cellStyle name="20% - 着色 1" xfId="1" builtinId="30" customBuiltin="1"/>
    <cellStyle name="20% - 着色 2" xfId="2" builtinId="34" customBuiltin="1"/>
    <cellStyle name="20% - 着色 3" xfId="3" builtinId="38" customBuiltin="1"/>
    <cellStyle name="20% - 着色 4" xfId="4" builtinId="42" customBuiltin="1"/>
    <cellStyle name="20% - 着色 5" xfId="5" builtinId="46" customBuiltin="1"/>
    <cellStyle name="20% - 着色 6" xfId="6" builtinId="50" customBuiltin="1"/>
    <cellStyle name="40% - 着色 1" xfId="7" builtinId="31" customBuiltin="1"/>
    <cellStyle name="40% - 着色 2" xfId="8" builtinId="35" customBuiltin="1"/>
    <cellStyle name="40% - 着色 3" xfId="9" builtinId="39" customBuiltin="1"/>
    <cellStyle name="40% - 着色 4" xfId="10" builtinId="43" customBuiltin="1"/>
    <cellStyle name="40% - 着色 5" xfId="11" builtinId="47" customBuiltin="1"/>
    <cellStyle name="40% - 着色 6" xfId="12" builtinId="51" customBuiltin="1"/>
    <cellStyle name="60% - 着色 1" xfId="13" builtinId="32" customBuiltin="1"/>
    <cellStyle name="60% - 着色 2" xfId="14" builtinId="36" customBuiltin="1"/>
    <cellStyle name="60% - 着色 3" xfId="15" builtinId="40" customBuiltin="1"/>
    <cellStyle name="60% - 着色 4" xfId="16" builtinId="44" customBuiltin="1"/>
    <cellStyle name="60% - 着色 5" xfId="17" builtinId="48" customBuiltin="1"/>
    <cellStyle name="60% - 着色 6" xfId="18" builtinId="52" customBuiltin="1"/>
    <cellStyle name="s]_x000d__x000a_load=_x000d__x000a_run=_x000d__x000a_NullPort=None_x000d__x000a_device=Epson LQ-1600K,ESCP24SC,LPT1:_x000d__x000a__x000d__x000a_[Desktop]_x000d__x000a_Wallpaper=(无)_x000d__x000a_TileWallpaper=0_x000d__x000a_Wal" xfId="55" xr:uid="{00000000-0005-0000-0000-000012000000}"/>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常规 10" xfId="53" xr:uid="{00000000-0005-0000-0000-00001A000000}"/>
    <cellStyle name="常规 11" xfId="54" xr:uid="{00000000-0005-0000-0000-00001B000000}"/>
    <cellStyle name="常规 14" xfId="25" xr:uid="{00000000-0005-0000-0000-00001C000000}"/>
    <cellStyle name="常规 16" xfId="26" xr:uid="{00000000-0005-0000-0000-00001D000000}"/>
    <cellStyle name="常规 17" xfId="27" xr:uid="{00000000-0005-0000-0000-00001E000000}"/>
    <cellStyle name="常规 18" xfId="28" xr:uid="{00000000-0005-0000-0000-00001F000000}"/>
    <cellStyle name="常规 2" xfId="29" xr:uid="{00000000-0005-0000-0000-000020000000}"/>
    <cellStyle name="常规 3" xfId="30" xr:uid="{00000000-0005-0000-0000-000021000000}"/>
    <cellStyle name="常规 36" xfId="61" xr:uid="{00000000-0005-0000-0000-000022000000}"/>
    <cellStyle name="常规 37" xfId="59" xr:uid="{00000000-0005-0000-0000-000023000000}"/>
    <cellStyle name="常规 38" xfId="60" xr:uid="{00000000-0005-0000-0000-000024000000}"/>
    <cellStyle name="常规 39" xfId="58" xr:uid="{00000000-0005-0000-0000-000025000000}"/>
    <cellStyle name="常规 4" xfId="56" xr:uid="{00000000-0005-0000-0000-000026000000}"/>
    <cellStyle name="常规 5" xfId="31" xr:uid="{00000000-0005-0000-0000-000027000000}"/>
    <cellStyle name="常规 6" xfId="57" xr:uid="{00000000-0005-0000-0000-000028000000}"/>
    <cellStyle name="常规 7" xfId="50" xr:uid="{00000000-0005-0000-0000-000029000000}"/>
    <cellStyle name="常规 8" xfId="51" xr:uid="{00000000-0005-0000-0000-00002A000000}"/>
    <cellStyle name="常规 9" xfId="52" xr:uid="{00000000-0005-0000-0000-00002B000000}"/>
    <cellStyle name="超链接" xfId="32" builtinId="8"/>
    <cellStyle name="好" xfId="33" builtinId="26" customBuiltin="1"/>
    <cellStyle name="汇总" xfId="34" builtinId="25" customBuiltin="1"/>
    <cellStyle name="计算" xfId="35" builtinId="22" customBuiltin="1"/>
    <cellStyle name="检查单元格" xfId="36" builtinId="23" customBuiltin="1"/>
    <cellStyle name="解释性文本" xfId="37" builtinId="53" customBuiltin="1"/>
    <cellStyle name="警告文本" xfId="38" builtinId="11" customBuiltin="1"/>
    <cellStyle name="链接单元格" xfId="39" builtinId="24" customBuiltin="1"/>
    <cellStyle name="适中" xfId="40" builtinId="28" customBuiltin="1"/>
    <cellStyle name="输出" xfId="41" builtinId="21" customBuiltin="1"/>
    <cellStyle name="输入" xfId="42" builtinId="20" customBuiltin="1"/>
    <cellStyle name="着色 1" xfId="43" builtinId="29" customBuiltin="1"/>
    <cellStyle name="着色 2" xfId="44" builtinId="33" customBuiltin="1"/>
    <cellStyle name="着色 3" xfId="45" builtinId="37" customBuiltin="1"/>
    <cellStyle name="着色 4" xfId="46" builtinId="41" customBuiltin="1"/>
    <cellStyle name="着色 5" xfId="47" builtinId="45" customBuiltin="1"/>
    <cellStyle name="着色 6" xfId="48" builtinId="49" customBuiltin="1"/>
    <cellStyle name="注释" xfId="49" builtinId="10" customBuiltin="1"/>
  </cellStyles>
  <dxfs count="8">
    <dxf>
      <fill>
        <patternFill>
          <bgColor rgb="FFFF0000"/>
        </patternFill>
      </fill>
    </dxf>
    <dxf>
      <fill>
        <patternFill>
          <bgColor theme="9" tint="0.39994506668294322"/>
        </patternFill>
      </fill>
    </dxf>
    <dxf>
      <fill>
        <patternFill>
          <bgColor theme="9" tint="0.39994506668294322"/>
        </patternFill>
      </fill>
    </dxf>
    <dxf>
      <font>
        <color rgb="FF9C0006"/>
      </font>
      <fill>
        <patternFill patternType="solid">
          <bgColor rgb="FFFFC7CE"/>
        </patternFill>
      </fill>
    </dxf>
    <dxf>
      <fill>
        <patternFill>
          <bgColor theme="9" tint="0.39994506668294322"/>
        </patternFill>
      </fill>
    </dxf>
    <dxf>
      <fill>
        <patternFill>
          <bgColor theme="9" tint="0.39994506668294322"/>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38472;&#27704;&#29790;&#31185;&#25216;&#22788;210&#24037;&#20316;\0&#20013;&#22830;&#39640;&#26657;&#36164;&#26009;\0&#20013;&#22830;&#22522;&#37329;&#39640;&#26657;&#31215;&#24180;&#36164;&#26009;&#27719;&#24635;\2009-2017&#24180;&#24230;&#20013;&#22830;&#39640;&#26657;&#22522;&#37329;&#39033;&#30446;&#28165;&#21333;&#21450;&#24402;&#26723;&#36164;&#26009;&#26723;&#2669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8472;&#27704;&#29790;&#31185;&#25216;&#22788;210&#24037;&#20316;\0&#20013;&#22830;&#39640;&#26657;&#36164;&#26009;\0&#20013;&#22830;&#22522;&#37329;&#39640;&#26657;&#31215;&#24180;&#36164;&#26009;&#27719;&#24635;\2017\2017&#24180;&#20013;&#22830;&#39640;&#26657;&#36164;&#21161;&#39033;&#30446;&#25320;&#27454;&#28165;&#21333;&#65288;&#25253;&#36130;&#21153;&#22788;&#65289;201701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3&#24180;&#26257;&#20551;/&#20013;&#22830;&#39640;&#26657;/2022.08.26%20&#20851;&#20110;&#24320;&#23637;2021&#24180;&#24230;&#20013;&#22830;&#39640;&#26657;&#22522;&#26412;&#31185;&#30740;&#19994;&#21153;&#36153;&#23454;&#26045;&#24773;&#20917;&#24635;&#32467;&#24037;&#20316;&#30340;&#36890;&#30693;(1)/&#19978;&#25253;/&#38468;&#20214;2.2022&#24180;&#24230;&#20013;&#22830;&#39640;&#26657;&#22522;&#26412;&#31185;&#30740;&#19994;&#21153;&#36153;&#39033;&#30446;&#31435;&#39033;&#20449;&#2468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汇总带公式"/>
      <sheetName val="2009"/>
      <sheetName val="2010"/>
      <sheetName val="2011"/>
      <sheetName val="2012"/>
      <sheetName val="2013"/>
      <sheetName val="2014"/>
      <sheetName val="2015"/>
      <sheetName val="2016"/>
      <sheetName val="2017"/>
      <sheetName val="Sheet2"/>
      <sheetName val="Sheet1"/>
      <sheetName val="Sheet3"/>
      <sheetName val="辅助数据"/>
    </sheetNames>
    <sheetDataSet>
      <sheetData sheetId="0"/>
      <sheetData sheetId="1"/>
      <sheetData sheetId="2"/>
      <sheetData sheetId="3"/>
      <sheetData sheetId="4"/>
      <sheetData sheetId="5"/>
      <sheetData sheetId="6"/>
      <sheetData sheetId="7"/>
      <sheetData sheetId="8">
        <row r="2">
          <cell r="B2" t="str">
            <v>项目编号</v>
          </cell>
          <cell r="C2" t="str">
            <v>项目类别</v>
          </cell>
          <cell r="D2" t="str">
            <v>项目名称</v>
          </cell>
          <cell r="E2" t="str">
            <v>项目简称</v>
          </cell>
          <cell r="F2" t="str">
            <v>申请人</v>
          </cell>
          <cell r="G2" t="str">
            <v>所在单位</v>
          </cell>
          <cell r="H2" t="str">
            <v>资助金额</v>
          </cell>
          <cell r="I2" t="str">
            <v>备注</v>
          </cell>
          <cell r="J2" t="str">
            <v>状态</v>
          </cell>
          <cell r="K2" t="str">
            <v>文件盒</v>
          </cell>
          <cell r="L2" t="str">
            <v>状态</v>
          </cell>
          <cell r="M2" t="str">
            <v>文件盒</v>
          </cell>
          <cell r="N2" t="str">
            <v>状态</v>
          </cell>
          <cell r="O2" t="str">
            <v>文件盒</v>
          </cell>
        </row>
        <row r="3">
          <cell r="B3">
            <v>310826161109</v>
          </cell>
          <cell r="C3" t="str">
            <v>重点科研平台开放基金项目</v>
          </cell>
          <cell r="D3" t="str">
            <v>浅埋煤层开采覆岩分布式监测及裂隙演化机理研究</v>
          </cell>
          <cell r="E3">
            <v>0</v>
          </cell>
          <cell r="F3" t="str">
            <v>朴春德</v>
          </cell>
          <cell r="G3" t="str">
            <v>地测学院</v>
          </cell>
          <cell r="H3">
            <v>0</v>
          </cell>
          <cell r="I3">
            <v>0</v>
          </cell>
          <cell r="J3" t="str">
            <v>已提交</v>
          </cell>
          <cell r="K3" t="str">
            <v>16-1</v>
          </cell>
          <cell r="L3" t="str">
            <v>未提交</v>
          </cell>
          <cell r="M3" t="str">
            <v>16-7</v>
          </cell>
          <cell r="N3" t="str">
            <v>未提交</v>
          </cell>
          <cell r="O3" t="str">
            <v>16-13</v>
          </cell>
        </row>
        <row r="4">
          <cell r="B4">
            <v>310826161110</v>
          </cell>
          <cell r="C4" t="str">
            <v>重点科研平台开放基金项目</v>
          </cell>
          <cell r="D4" t="str">
            <v>冻融作用触发黄土边坡失稳激机理研究</v>
          </cell>
          <cell r="E4">
            <v>0</v>
          </cell>
          <cell r="F4" t="str">
            <v>吴迪</v>
          </cell>
          <cell r="G4" t="str">
            <v>地测学院</v>
          </cell>
          <cell r="H4">
            <v>0</v>
          </cell>
          <cell r="I4">
            <v>0</v>
          </cell>
          <cell r="J4" t="str">
            <v>已提交</v>
          </cell>
          <cell r="K4" t="str">
            <v>16-1</v>
          </cell>
          <cell r="L4" t="str">
            <v>未提交</v>
          </cell>
          <cell r="M4" t="str">
            <v>16-7</v>
          </cell>
          <cell r="N4" t="str">
            <v>未提交</v>
          </cell>
          <cell r="O4" t="str">
            <v>16-13</v>
          </cell>
        </row>
        <row r="5">
          <cell r="B5">
            <v>310821161101</v>
          </cell>
          <cell r="C5" t="str">
            <v>重点科研平台开放基金项目</v>
          </cell>
          <cell r="D5" t="str">
            <v>多层预应力碳纤维板加固钢筋混凝土梁受力性能研究</v>
          </cell>
          <cell r="E5">
            <v>0</v>
          </cell>
          <cell r="F5" t="str">
            <v>万虹宇</v>
          </cell>
          <cell r="G5" t="str">
            <v>公路学院</v>
          </cell>
          <cell r="H5">
            <v>0</v>
          </cell>
          <cell r="I5">
            <v>0</v>
          </cell>
          <cell r="J5" t="str">
            <v>已提交</v>
          </cell>
          <cell r="K5" t="str">
            <v>16-1</v>
          </cell>
          <cell r="L5" t="str">
            <v>未提交</v>
          </cell>
          <cell r="M5" t="str">
            <v>16-7</v>
          </cell>
          <cell r="N5" t="str">
            <v>未提交</v>
          </cell>
          <cell r="O5" t="str">
            <v>16-13</v>
          </cell>
        </row>
        <row r="6">
          <cell r="B6">
            <v>310821161102</v>
          </cell>
          <cell r="C6" t="str">
            <v>重点科研平台开放基金项目</v>
          </cell>
          <cell r="D6" t="str">
            <v>体外预应力加固混凝土桥梁关键技术研究</v>
          </cell>
          <cell r="E6">
            <v>0</v>
          </cell>
          <cell r="F6" t="str">
            <v>冯威</v>
          </cell>
          <cell r="G6" t="str">
            <v>公路学院</v>
          </cell>
          <cell r="H6">
            <v>0</v>
          </cell>
          <cell r="I6">
            <v>0</v>
          </cell>
          <cell r="J6" t="str">
            <v>已提交</v>
          </cell>
          <cell r="K6" t="str">
            <v>16-1</v>
          </cell>
          <cell r="L6" t="str">
            <v>未提交</v>
          </cell>
          <cell r="M6" t="str">
            <v>16-7</v>
          </cell>
          <cell r="N6" t="str">
            <v>未提交</v>
          </cell>
          <cell r="O6" t="str">
            <v>16-13</v>
          </cell>
        </row>
        <row r="7">
          <cell r="B7">
            <v>310821161105</v>
          </cell>
          <cell r="C7" t="str">
            <v>重点科研平台开放基金项目</v>
          </cell>
          <cell r="D7" t="str">
            <v>基于感应加热的沥青混凝土传热机制与仿真研究</v>
          </cell>
          <cell r="E7">
            <v>0</v>
          </cell>
          <cell r="F7" t="str">
            <v>刘全涛</v>
          </cell>
          <cell r="G7" t="str">
            <v>公路学院</v>
          </cell>
          <cell r="H7">
            <v>0</v>
          </cell>
          <cell r="I7">
            <v>0</v>
          </cell>
          <cell r="J7" t="str">
            <v>已提交</v>
          </cell>
          <cell r="K7" t="str">
            <v>16-1</v>
          </cell>
          <cell r="L7" t="str">
            <v>未提交</v>
          </cell>
          <cell r="M7" t="str">
            <v>16-7</v>
          </cell>
          <cell r="N7" t="str">
            <v>未提交</v>
          </cell>
          <cell r="O7" t="str">
            <v>16-13</v>
          </cell>
        </row>
        <row r="8">
          <cell r="B8">
            <v>310821161106</v>
          </cell>
          <cell r="C8" t="str">
            <v>重点科研平台开放基金项目</v>
          </cell>
          <cell r="D8" t="str">
            <v>基于颗粒三维形态重构的粗集料形状和棱角评价指标研究</v>
          </cell>
          <cell r="E8">
            <v>0</v>
          </cell>
          <cell r="F8" t="str">
            <v>张东</v>
          </cell>
          <cell r="G8" t="str">
            <v>公路学院</v>
          </cell>
          <cell r="H8">
            <v>0</v>
          </cell>
          <cell r="I8">
            <v>0</v>
          </cell>
          <cell r="J8" t="str">
            <v>已提交</v>
          </cell>
          <cell r="K8" t="str">
            <v>16-1</v>
          </cell>
          <cell r="L8" t="str">
            <v>未提交</v>
          </cell>
          <cell r="M8" t="str">
            <v>16-7</v>
          </cell>
          <cell r="N8" t="str">
            <v>未提交</v>
          </cell>
          <cell r="O8" t="str">
            <v>16-13</v>
          </cell>
        </row>
        <row r="9">
          <cell r="B9">
            <v>310821161113</v>
          </cell>
          <cell r="C9" t="str">
            <v>重点科研平台开放基金项目</v>
          </cell>
          <cell r="D9" t="str">
            <v>沥青混合料疲劳损伤演化累积规律和模型—考虑沥青路面的渗流-应力-损伤和温度耦合效应</v>
          </cell>
          <cell r="E9">
            <v>0</v>
          </cell>
          <cell r="F9" t="str">
            <v>张俊</v>
          </cell>
          <cell r="G9" t="str">
            <v>公路学院</v>
          </cell>
          <cell r="H9">
            <v>0</v>
          </cell>
          <cell r="I9">
            <v>0</v>
          </cell>
          <cell r="J9" t="str">
            <v>已提交</v>
          </cell>
          <cell r="K9" t="str">
            <v>16-1</v>
          </cell>
          <cell r="L9" t="str">
            <v>未提交</v>
          </cell>
          <cell r="M9" t="str">
            <v>16-7</v>
          </cell>
          <cell r="N9" t="str">
            <v>未提交</v>
          </cell>
          <cell r="O9" t="str">
            <v>16-13</v>
          </cell>
        </row>
        <row r="10">
          <cell r="B10">
            <v>310821161114</v>
          </cell>
          <cell r="C10" t="str">
            <v>重点科研平台开放基金项目</v>
          </cell>
          <cell r="D10" t="str">
            <v>温度/荷载耦合效应下钢桥面沥青铺装层裂纹扩展规律及预估方法研究</v>
          </cell>
          <cell r="E10">
            <v>0</v>
          </cell>
          <cell r="F10" t="str">
            <v>秦旻</v>
          </cell>
          <cell r="G10" t="str">
            <v>公路学院</v>
          </cell>
          <cell r="H10">
            <v>0</v>
          </cell>
          <cell r="I10">
            <v>0</v>
          </cell>
          <cell r="J10" t="str">
            <v>已提交</v>
          </cell>
          <cell r="K10" t="str">
            <v>16-1</v>
          </cell>
          <cell r="L10" t="str">
            <v>未提交</v>
          </cell>
          <cell r="M10" t="str">
            <v>16-7</v>
          </cell>
          <cell r="N10" t="str">
            <v>未提交</v>
          </cell>
          <cell r="O10" t="str">
            <v>16-13</v>
          </cell>
        </row>
        <row r="11">
          <cell r="B11">
            <v>310821161117</v>
          </cell>
          <cell r="C11" t="str">
            <v>重点科研平台开放基金项目</v>
          </cell>
          <cell r="D11" t="str">
            <v>带UHPFRC板的管翼缘组合梁受力性能研究</v>
          </cell>
          <cell r="E11">
            <v>0</v>
          </cell>
          <cell r="F11" t="str">
            <v>王晓平</v>
          </cell>
          <cell r="G11" t="str">
            <v>公路学院</v>
          </cell>
          <cell r="H11">
            <v>0</v>
          </cell>
          <cell r="I11">
            <v>0</v>
          </cell>
          <cell r="J11" t="str">
            <v>已提交</v>
          </cell>
          <cell r="K11" t="str">
            <v>16-1</v>
          </cell>
          <cell r="L11" t="str">
            <v>未提交</v>
          </cell>
          <cell r="M11" t="str">
            <v>16-7</v>
          </cell>
          <cell r="N11" t="str">
            <v>未提交</v>
          </cell>
          <cell r="O11" t="str">
            <v>16-13</v>
          </cell>
        </row>
        <row r="12">
          <cell r="B12">
            <v>310821161118</v>
          </cell>
          <cell r="C12" t="str">
            <v>重点科研平台开放基金项目</v>
          </cell>
          <cell r="D12" t="str">
            <v>波纹钢腹板钢-混组合梁新型剪力连接件研究</v>
          </cell>
          <cell r="E12">
            <v>0</v>
          </cell>
          <cell r="F12" t="str">
            <v>郝付军</v>
          </cell>
          <cell r="G12" t="str">
            <v>公路学院</v>
          </cell>
          <cell r="H12">
            <v>0</v>
          </cell>
          <cell r="I12">
            <v>0</v>
          </cell>
          <cell r="J12" t="str">
            <v>已提交</v>
          </cell>
          <cell r="K12" t="str">
            <v>16-1</v>
          </cell>
          <cell r="L12" t="str">
            <v>未提交</v>
          </cell>
          <cell r="M12" t="str">
            <v>16-7</v>
          </cell>
          <cell r="N12" t="str">
            <v>未提交</v>
          </cell>
          <cell r="O12" t="str">
            <v>16-13</v>
          </cell>
        </row>
        <row r="13">
          <cell r="B13">
            <v>310821161119</v>
          </cell>
          <cell r="C13" t="str">
            <v>重点科研平台开放基金项目</v>
          </cell>
          <cell r="D13" t="str">
            <v>隧道施工地层变形分析与控制</v>
          </cell>
          <cell r="E13">
            <v>0</v>
          </cell>
          <cell r="F13" t="str">
            <v>丁洲祥</v>
          </cell>
          <cell r="G13" t="str">
            <v>公路学院</v>
          </cell>
          <cell r="H13">
            <v>0</v>
          </cell>
          <cell r="I13">
            <v>0</v>
          </cell>
          <cell r="J13" t="str">
            <v>已提交</v>
          </cell>
          <cell r="K13" t="str">
            <v>16-1</v>
          </cell>
          <cell r="L13" t="str">
            <v>未提交</v>
          </cell>
          <cell r="M13" t="str">
            <v>16-7</v>
          </cell>
          <cell r="N13" t="str">
            <v>未提交</v>
          </cell>
          <cell r="O13" t="str">
            <v>16-13</v>
          </cell>
        </row>
        <row r="14">
          <cell r="B14">
            <v>310821161120</v>
          </cell>
          <cell r="C14" t="str">
            <v>重点科研平台开放基金项目</v>
          </cell>
          <cell r="D14" t="str">
            <v>在役预应力混凝土T梁桥安全监测评估方法研究</v>
          </cell>
          <cell r="E14">
            <v>0</v>
          </cell>
          <cell r="F14" t="str">
            <v>吴海军</v>
          </cell>
          <cell r="G14" t="str">
            <v>公路学院</v>
          </cell>
          <cell r="H14">
            <v>0</v>
          </cell>
          <cell r="I14">
            <v>0</v>
          </cell>
          <cell r="J14" t="str">
            <v>已提交</v>
          </cell>
          <cell r="K14" t="str">
            <v>16-1</v>
          </cell>
          <cell r="L14" t="str">
            <v>未提交</v>
          </cell>
          <cell r="M14" t="str">
            <v>16-7</v>
          </cell>
          <cell r="N14" t="str">
            <v>未提交</v>
          </cell>
          <cell r="O14" t="str">
            <v>16-13</v>
          </cell>
        </row>
        <row r="15">
          <cell r="B15">
            <v>310829161111</v>
          </cell>
          <cell r="C15" t="str">
            <v>重点科研平台开放基金项目</v>
          </cell>
          <cell r="D15" t="str">
            <v>以地下水位单一供水水源的城市地下水污染区划研究</v>
          </cell>
          <cell r="E15">
            <v>0</v>
          </cell>
          <cell r="F15" t="str">
            <v>张倩</v>
          </cell>
          <cell r="G15" t="str">
            <v>环工学院</v>
          </cell>
          <cell r="H15">
            <v>0</v>
          </cell>
          <cell r="I15">
            <v>0</v>
          </cell>
          <cell r="J15" t="str">
            <v>已提交</v>
          </cell>
          <cell r="K15" t="str">
            <v>16-1</v>
          </cell>
          <cell r="L15" t="str">
            <v>未提交</v>
          </cell>
          <cell r="M15" t="str">
            <v>16-7</v>
          </cell>
          <cell r="N15" t="str">
            <v>未提交</v>
          </cell>
          <cell r="O15" t="str">
            <v>16-13</v>
          </cell>
        </row>
        <row r="16">
          <cell r="B16">
            <v>310829161112</v>
          </cell>
          <cell r="C16" t="str">
            <v>重点科研平台开放基金项目</v>
          </cell>
          <cell r="D16" t="str">
            <v>稳定同位素示踪渭河流域河水中氮来源及转化</v>
          </cell>
          <cell r="E16">
            <v>0</v>
          </cell>
          <cell r="F16" t="str">
            <v>胡婧</v>
          </cell>
          <cell r="G16" t="str">
            <v>环工学院</v>
          </cell>
          <cell r="H16">
            <v>0</v>
          </cell>
          <cell r="I16">
            <v>0</v>
          </cell>
          <cell r="J16" t="str">
            <v>已提交</v>
          </cell>
          <cell r="K16" t="str">
            <v>16-1</v>
          </cell>
          <cell r="L16" t="str">
            <v>未提交</v>
          </cell>
          <cell r="M16" t="str">
            <v>16-7</v>
          </cell>
          <cell r="N16" t="str">
            <v>未提交</v>
          </cell>
          <cell r="O16" t="str">
            <v>16-13</v>
          </cell>
        </row>
        <row r="17">
          <cell r="B17">
            <v>310829161127</v>
          </cell>
          <cell r="C17" t="str">
            <v>重点科研平台开放基金项目</v>
          </cell>
          <cell r="D17" t="str">
            <v>土壤细菌群落结构和多样性对生态修复石油污染的响应</v>
          </cell>
          <cell r="E17">
            <v>0</v>
          </cell>
          <cell r="F17" t="str">
            <v>申圆圆</v>
          </cell>
          <cell r="G17" t="str">
            <v>环工学院</v>
          </cell>
          <cell r="H17">
            <v>0</v>
          </cell>
          <cell r="I17">
            <v>0</v>
          </cell>
          <cell r="J17" t="str">
            <v>已提交</v>
          </cell>
          <cell r="K17" t="str">
            <v>16-1</v>
          </cell>
          <cell r="L17" t="str">
            <v>未提交</v>
          </cell>
          <cell r="M17" t="str">
            <v>16-7</v>
          </cell>
          <cell r="N17" t="str">
            <v>未提交</v>
          </cell>
          <cell r="O17" t="str">
            <v>16-13</v>
          </cell>
        </row>
        <row r="18">
          <cell r="B18">
            <v>310829161128</v>
          </cell>
          <cell r="C18" t="str">
            <v>重点科研平台开放基金项目</v>
          </cell>
          <cell r="D18" t="str">
            <v>金矿区不同转化类型潜流带中挥发性Hg的运移关键参数测定与影响因素研究</v>
          </cell>
          <cell r="E18">
            <v>0</v>
          </cell>
          <cell r="F18" t="str">
            <v>刘瑞平</v>
          </cell>
          <cell r="G18" t="str">
            <v>环工学院</v>
          </cell>
          <cell r="H18">
            <v>0</v>
          </cell>
          <cell r="I18">
            <v>0</v>
          </cell>
          <cell r="J18" t="str">
            <v>已提交</v>
          </cell>
          <cell r="K18" t="str">
            <v>16-1</v>
          </cell>
          <cell r="L18" t="str">
            <v>未提交</v>
          </cell>
          <cell r="M18" t="str">
            <v>16-7</v>
          </cell>
          <cell r="N18" t="str">
            <v>未提交</v>
          </cell>
          <cell r="O18" t="str">
            <v>16-13</v>
          </cell>
        </row>
        <row r="19">
          <cell r="B19">
            <v>310829161129</v>
          </cell>
          <cell r="C19" t="str">
            <v>重点科研平台开放基金项目</v>
          </cell>
          <cell r="D19" t="str">
            <v>陕北黄土石油污染生物强化修复与评价</v>
          </cell>
          <cell r="E19">
            <v>0</v>
          </cell>
          <cell r="F19" t="str">
            <v>梁继东</v>
          </cell>
          <cell r="G19" t="str">
            <v>环工学院</v>
          </cell>
          <cell r="H19">
            <v>0</v>
          </cell>
          <cell r="I19">
            <v>0</v>
          </cell>
          <cell r="J19" t="str">
            <v>已提交</v>
          </cell>
          <cell r="K19" t="str">
            <v>16-1</v>
          </cell>
          <cell r="L19" t="str">
            <v>未提交</v>
          </cell>
          <cell r="M19" t="str">
            <v>16-7</v>
          </cell>
          <cell r="N19" t="str">
            <v>未提交</v>
          </cell>
          <cell r="O19" t="str">
            <v>16-13</v>
          </cell>
        </row>
        <row r="20">
          <cell r="B20">
            <v>310829161130</v>
          </cell>
          <cell r="C20" t="str">
            <v>重点科研平台开放基金项目</v>
          </cell>
          <cell r="D20" t="str">
            <v>持久性有机物在河流交互带的环境行为研究</v>
          </cell>
          <cell r="E20">
            <v>0</v>
          </cell>
          <cell r="F20" t="str">
            <v>柴瑞涛</v>
          </cell>
          <cell r="G20" t="str">
            <v>环工学院</v>
          </cell>
          <cell r="H20">
            <v>0</v>
          </cell>
          <cell r="I20">
            <v>0</v>
          </cell>
          <cell r="J20" t="str">
            <v>已提交</v>
          </cell>
          <cell r="K20" t="str">
            <v>16-1</v>
          </cell>
          <cell r="L20" t="str">
            <v>已提交</v>
          </cell>
          <cell r="M20" t="str">
            <v>16-7</v>
          </cell>
          <cell r="N20" t="str">
            <v>未提交</v>
          </cell>
          <cell r="O20" t="str">
            <v>16-13</v>
          </cell>
        </row>
        <row r="21">
          <cell r="B21">
            <v>310825161103</v>
          </cell>
          <cell r="C21" t="str">
            <v>重点科研平台开放基金项目</v>
          </cell>
          <cell r="D21" t="str">
            <v>工程机械发动机气缸表面微结构阵列的制备及节能机理研究</v>
          </cell>
          <cell r="E21">
            <v>0</v>
          </cell>
          <cell r="F21" t="str">
            <v>杨清振</v>
          </cell>
          <cell r="G21" t="str">
            <v>机械学院</v>
          </cell>
          <cell r="H21">
            <v>0</v>
          </cell>
          <cell r="I21">
            <v>0</v>
          </cell>
          <cell r="J21" t="str">
            <v>已提交</v>
          </cell>
          <cell r="K21" t="str">
            <v>16-1</v>
          </cell>
          <cell r="L21" t="str">
            <v>已提交</v>
          </cell>
          <cell r="M21" t="str">
            <v>16-7</v>
          </cell>
          <cell r="N21" t="str">
            <v>未提交</v>
          </cell>
          <cell r="O21" t="str">
            <v>16-13</v>
          </cell>
        </row>
        <row r="22">
          <cell r="B22">
            <v>310825161104</v>
          </cell>
          <cell r="C22" t="str">
            <v>重点科研平台开放基金项目</v>
          </cell>
          <cell r="D22" t="str">
            <v>复杂路况激励下轮式装载机倾翻失稳研究</v>
          </cell>
          <cell r="E22">
            <v>0</v>
          </cell>
          <cell r="F22" t="str">
            <v>徐向阳</v>
          </cell>
          <cell r="G22" t="str">
            <v>机械学院</v>
          </cell>
          <cell r="H22">
            <v>0</v>
          </cell>
          <cell r="I22">
            <v>0</v>
          </cell>
          <cell r="J22" t="str">
            <v>已提交</v>
          </cell>
          <cell r="K22" t="str">
            <v>16-1</v>
          </cell>
          <cell r="L22" t="str">
            <v>已提交</v>
          </cell>
          <cell r="M22" t="str">
            <v>16-7</v>
          </cell>
          <cell r="N22" t="str">
            <v>未提交</v>
          </cell>
          <cell r="O22" t="str">
            <v>16-13</v>
          </cell>
        </row>
        <row r="23">
          <cell r="B23">
            <v>310825161107</v>
          </cell>
          <cell r="C23" t="str">
            <v>重点科研平台开放基金项目</v>
          </cell>
          <cell r="D23" t="str">
            <v>基于声发射技术的工程机械结构疲劳损伤预测模型研究</v>
          </cell>
          <cell r="E23">
            <v>0</v>
          </cell>
          <cell r="F23" t="str">
            <v>康志强</v>
          </cell>
          <cell r="G23" t="str">
            <v>机械学院</v>
          </cell>
          <cell r="H23">
            <v>0</v>
          </cell>
          <cell r="I23">
            <v>0</v>
          </cell>
          <cell r="J23" t="str">
            <v>已提交</v>
          </cell>
          <cell r="K23" t="str">
            <v>16-1</v>
          </cell>
          <cell r="L23" t="str">
            <v>已提交</v>
          </cell>
          <cell r="M23" t="str">
            <v>16-7</v>
          </cell>
          <cell r="N23" t="str">
            <v>未提交</v>
          </cell>
          <cell r="O23" t="str">
            <v>16-13</v>
          </cell>
        </row>
        <row r="24">
          <cell r="B24">
            <v>310825161108</v>
          </cell>
          <cell r="C24" t="str">
            <v>重点科研平台开放基金项目</v>
          </cell>
          <cell r="D24" t="str">
            <v>盾构推进系统偏载形成机理及非均匀布局设计方法研究</v>
          </cell>
          <cell r="E24">
            <v>0</v>
          </cell>
          <cell r="F24" t="str">
            <v>邓孔书</v>
          </cell>
          <cell r="G24" t="str">
            <v>机械学院</v>
          </cell>
          <cell r="H24">
            <v>0</v>
          </cell>
          <cell r="I24">
            <v>0</v>
          </cell>
          <cell r="J24" t="str">
            <v>已提交</v>
          </cell>
          <cell r="K24" t="str">
            <v>16-1</v>
          </cell>
          <cell r="L24" t="str">
            <v>已提交</v>
          </cell>
          <cell r="M24" t="str">
            <v>16-7</v>
          </cell>
          <cell r="N24" t="str">
            <v>未提交</v>
          </cell>
          <cell r="O24" t="str">
            <v>16-13</v>
          </cell>
        </row>
        <row r="25">
          <cell r="B25">
            <v>310825161123</v>
          </cell>
          <cell r="C25" t="str">
            <v>重点科研平台开放基金项目</v>
          </cell>
          <cell r="D25" t="str">
            <v>基于机器视觉的工程机械行走速度与滑转率检测及试验研究</v>
          </cell>
          <cell r="E25">
            <v>0</v>
          </cell>
          <cell r="F25" t="str">
            <v>金守峰</v>
          </cell>
          <cell r="G25" t="str">
            <v>机械学院</v>
          </cell>
          <cell r="H25">
            <v>0</v>
          </cell>
          <cell r="I25">
            <v>0</v>
          </cell>
          <cell r="J25" t="str">
            <v>已提交</v>
          </cell>
          <cell r="K25" t="str">
            <v>16-1</v>
          </cell>
          <cell r="L25" t="str">
            <v>已提交</v>
          </cell>
          <cell r="M25" t="str">
            <v>16-7</v>
          </cell>
          <cell r="N25" t="str">
            <v>未提交</v>
          </cell>
          <cell r="O25" t="str">
            <v>16-13</v>
          </cell>
        </row>
        <row r="26">
          <cell r="B26">
            <v>310825161124</v>
          </cell>
          <cell r="C26" t="str">
            <v>重点科研平台开放基金项目</v>
          </cell>
          <cell r="D26" t="str">
            <v>在役工程机械箱体焊缝超声无损评价研究</v>
          </cell>
          <cell r="E26">
            <v>0</v>
          </cell>
          <cell r="F26" t="str">
            <v>董明</v>
          </cell>
          <cell r="G26" t="str">
            <v>机械学院</v>
          </cell>
          <cell r="H26">
            <v>0</v>
          </cell>
          <cell r="I26">
            <v>0</v>
          </cell>
          <cell r="J26" t="str">
            <v>已提交</v>
          </cell>
          <cell r="K26" t="str">
            <v>16-1</v>
          </cell>
          <cell r="L26" t="str">
            <v>已提交</v>
          </cell>
          <cell r="M26" t="str">
            <v>16-7</v>
          </cell>
          <cell r="N26" t="str">
            <v>未提交</v>
          </cell>
          <cell r="O26" t="str">
            <v>16-13</v>
          </cell>
        </row>
        <row r="27">
          <cell r="B27">
            <v>310822161115</v>
          </cell>
          <cell r="C27" t="str">
            <v>重点科研平台开放基金项目</v>
          </cell>
          <cell r="D27" t="str">
            <v>西部山区高速公路安全运行状况分析及改善措施研究—以兰海高速七道梁段为例</v>
          </cell>
          <cell r="E27">
            <v>0</v>
          </cell>
          <cell r="F27" t="str">
            <v>王志新</v>
          </cell>
          <cell r="G27" t="str">
            <v>汽车学院</v>
          </cell>
          <cell r="H27">
            <v>0</v>
          </cell>
          <cell r="I27">
            <v>0</v>
          </cell>
          <cell r="J27" t="str">
            <v>已提交</v>
          </cell>
          <cell r="K27" t="str">
            <v>16-1</v>
          </cell>
          <cell r="L27" t="str">
            <v>未提交</v>
          </cell>
          <cell r="M27" t="str">
            <v>16-7</v>
          </cell>
          <cell r="N27" t="str">
            <v>未提交</v>
          </cell>
          <cell r="O27" t="str">
            <v>16-13</v>
          </cell>
        </row>
        <row r="28">
          <cell r="B28">
            <v>310822161116</v>
          </cell>
          <cell r="C28" t="str">
            <v>重点科研平台开放基金项目</v>
          </cell>
          <cell r="D28" t="str">
            <v>商用车车身结构耐撞性多目标不确定性优化技术研究</v>
          </cell>
          <cell r="E28">
            <v>0</v>
          </cell>
          <cell r="F28" t="str">
            <v>刘鑫</v>
          </cell>
          <cell r="G28" t="str">
            <v>汽车学院</v>
          </cell>
          <cell r="H28">
            <v>0</v>
          </cell>
          <cell r="I28">
            <v>0</v>
          </cell>
          <cell r="J28" t="str">
            <v>已提交</v>
          </cell>
          <cell r="K28" t="str">
            <v>16-1</v>
          </cell>
          <cell r="L28" t="str">
            <v>未提交</v>
          </cell>
          <cell r="M28" t="str">
            <v>16-7</v>
          </cell>
          <cell r="N28" t="str">
            <v>未提交</v>
          </cell>
          <cell r="O28" t="str">
            <v>16-13</v>
          </cell>
        </row>
        <row r="29">
          <cell r="B29">
            <v>310822161121</v>
          </cell>
          <cell r="C29" t="str">
            <v>重点科研平台开放基金项目</v>
          </cell>
          <cell r="D29" t="str">
            <v>喷油系统参数对生物柴油喷嘴内流动及喷雾特性的影响机理</v>
          </cell>
          <cell r="E29">
            <v>0</v>
          </cell>
          <cell r="F29" t="str">
            <v>李慧梅</v>
          </cell>
          <cell r="G29" t="str">
            <v>汽车学院</v>
          </cell>
          <cell r="H29">
            <v>0</v>
          </cell>
          <cell r="I29">
            <v>0</v>
          </cell>
          <cell r="J29" t="str">
            <v>已提交</v>
          </cell>
          <cell r="K29" t="str">
            <v>16-1</v>
          </cell>
          <cell r="L29" t="str">
            <v>未提交</v>
          </cell>
          <cell r="M29" t="str">
            <v>16-7</v>
          </cell>
          <cell r="N29" t="str">
            <v>未提交</v>
          </cell>
          <cell r="O29" t="str">
            <v>16-13</v>
          </cell>
        </row>
        <row r="30">
          <cell r="B30">
            <v>310822161122</v>
          </cell>
          <cell r="C30" t="str">
            <v>重点科研平台开放基金项目</v>
          </cell>
          <cell r="D30" t="str">
            <v>新型生物燃料ABE-汽油混合液预混燃烧特性及组分优化研究</v>
          </cell>
          <cell r="E30">
            <v>0</v>
          </cell>
          <cell r="F30" t="str">
            <v>吴晗</v>
          </cell>
          <cell r="G30" t="str">
            <v>汽车学院</v>
          </cell>
          <cell r="H30">
            <v>0</v>
          </cell>
          <cell r="I30">
            <v>0</v>
          </cell>
          <cell r="J30" t="str">
            <v>已提交</v>
          </cell>
          <cell r="K30" t="str">
            <v>16-1</v>
          </cell>
          <cell r="L30" t="str">
            <v>未提交</v>
          </cell>
          <cell r="M30" t="str">
            <v>16-7</v>
          </cell>
          <cell r="N30" t="str">
            <v>未提交</v>
          </cell>
          <cell r="O30" t="str">
            <v>16-13</v>
          </cell>
        </row>
        <row r="31">
          <cell r="B31">
            <v>310822161125</v>
          </cell>
          <cell r="C31" t="str">
            <v>重点科研平台开放基金项目</v>
          </cell>
          <cell r="D31" t="str">
            <v>车辆与桥梁耦合振动分析</v>
          </cell>
          <cell r="E31">
            <v>0</v>
          </cell>
          <cell r="F31" t="str">
            <v>袁格侠</v>
          </cell>
          <cell r="G31" t="str">
            <v>汽车学院</v>
          </cell>
          <cell r="H31">
            <v>0</v>
          </cell>
          <cell r="I31">
            <v>0</v>
          </cell>
          <cell r="J31" t="str">
            <v>已提交</v>
          </cell>
          <cell r="K31" t="str">
            <v>16-1</v>
          </cell>
          <cell r="L31" t="str">
            <v>已提交</v>
          </cell>
          <cell r="M31" t="str">
            <v>16-7</v>
          </cell>
          <cell r="N31" t="str">
            <v>未提交</v>
          </cell>
          <cell r="O31" t="str">
            <v>16-13</v>
          </cell>
        </row>
        <row r="32">
          <cell r="B32">
            <v>310822161126</v>
          </cell>
          <cell r="C32" t="str">
            <v>重点科研平台开放基金项目</v>
          </cell>
          <cell r="D32" t="str">
            <v>慢行交通测试系统研发与应用</v>
          </cell>
          <cell r="E32">
            <v>0</v>
          </cell>
          <cell r="F32" t="str">
            <v>李辉</v>
          </cell>
          <cell r="G32" t="str">
            <v>汽车学院</v>
          </cell>
          <cell r="H32">
            <v>0</v>
          </cell>
          <cell r="I32">
            <v>0</v>
          </cell>
          <cell r="J32" t="str">
            <v>已提交</v>
          </cell>
          <cell r="K32" t="str">
            <v>16-1</v>
          </cell>
          <cell r="L32" t="str">
            <v>未提交</v>
          </cell>
          <cell r="M32" t="str">
            <v>16-7</v>
          </cell>
          <cell r="N32" t="str">
            <v>未提交</v>
          </cell>
          <cell r="O32" t="str">
            <v>16-13</v>
          </cell>
        </row>
        <row r="33">
          <cell r="B33">
            <v>310826163301</v>
          </cell>
          <cell r="C33" t="str">
            <v>重点科研平台条件建设项目</v>
          </cell>
          <cell r="D33" t="str">
            <v>海洋重磁方法应用平台建设</v>
          </cell>
          <cell r="E33">
            <v>0</v>
          </cell>
          <cell r="F33" t="str">
            <v>鲁宝亮</v>
          </cell>
          <cell r="G33" t="str">
            <v>地测学院</v>
          </cell>
          <cell r="H33">
            <v>0</v>
          </cell>
          <cell r="I33">
            <v>0</v>
          </cell>
          <cell r="J33" t="str">
            <v>缺</v>
          </cell>
          <cell r="K33" t="str">
            <v>16-2</v>
          </cell>
          <cell r="L33" t="str">
            <v>已提交</v>
          </cell>
          <cell r="M33" t="str">
            <v>16-8</v>
          </cell>
          <cell r="N33" t="str">
            <v>未提交</v>
          </cell>
          <cell r="O33" t="str">
            <v>16-14</v>
          </cell>
        </row>
        <row r="34">
          <cell r="B34">
            <v>310821163302</v>
          </cell>
          <cell r="C34" t="str">
            <v>重点科研平台条件建设项目</v>
          </cell>
          <cell r="D34" t="str">
            <v>基于荷载作用特征的黄土公路隧道新型初支技术研究</v>
          </cell>
          <cell r="E34">
            <v>0</v>
          </cell>
          <cell r="F34" t="str">
            <v>来弘鹏</v>
          </cell>
          <cell r="G34" t="str">
            <v>公路学院</v>
          </cell>
          <cell r="H34">
            <v>0</v>
          </cell>
          <cell r="I34">
            <v>0</v>
          </cell>
          <cell r="J34" t="str">
            <v>已提交</v>
          </cell>
          <cell r="K34" t="str">
            <v>16-2</v>
          </cell>
          <cell r="L34" t="str">
            <v>已提交</v>
          </cell>
          <cell r="M34" t="str">
            <v>16-8</v>
          </cell>
          <cell r="N34" t="str">
            <v>未提交</v>
          </cell>
          <cell r="O34" t="str">
            <v>16-14</v>
          </cell>
        </row>
        <row r="35">
          <cell r="B35">
            <v>310821163303</v>
          </cell>
          <cell r="C35" t="str">
            <v>重点科研平台条件建设项目</v>
          </cell>
          <cell r="D35" t="str">
            <v>高温多雨区集料微观理化特性与混合料性能最优化研究</v>
          </cell>
          <cell r="E35">
            <v>0</v>
          </cell>
          <cell r="F35" t="str">
            <v>秦雯</v>
          </cell>
          <cell r="G35" t="str">
            <v>公路学院</v>
          </cell>
          <cell r="H35">
            <v>0</v>
          </cell>
          <cell r="I35">
            <v>0</v>
          </cell>
          <cell r="J35" t="str">
            <v>已提交</v>
          </cell>
          <cell r="K35" t="str">
            <v>16-2</v>
          </cell>
          <cell r="L35" t="str">
            <v>已提交</v>
          </cell>
          <cell r="M35" t="str">
            <v>16-8</v>
          </cell>
          <cell r="N35" t="str">
            <v>未提交</v>
          </cell>
          <cell r="O35" t="str">
            <v>16-14</v>
          </cell>
        </row>
        <row r="36">
          <cell r="B36">
            <v>310821163304</v>
          </cell>
          <cell r="C36" t="str">
            <v>重点科研平台条件建设项目</v>
          </cell>
          <cell r="D36" t="str">
            <v>超粘磨耗层在沥青路面养护工程中的应用研究</v>
          </cell>
          <cell r="E36">
            <v>0</v>
          </cell>
          <cell r="F36" t="str">
            <v>王春</v>
          </cell>
          <cell r="G36" t="str">
            <v>公路学院</v>
          </cell>
          <cell r="H36">
            <v>0</v>
          </cell>
          <cell r="I36">
            <v>0</v>
          </cell>
          <cell r="J36" t="str">
            <v>已提交</v>
          </cell>
          <cell r="K36" t="str">
            <v>16-2</v>
          </cell>
          <cell r="L36" t="str">
            <v>已提交</v>
          </cell>
          <cell r="M36" t="str">
            <v>16-8</v>
          </cell>
          <cell r="N36" t="str">
            <v>未提交</v>
          </cell>
          <cell r="O36" t="str">
            <v>16-14</v>
          </cell>
        </row>
        <row r="37">
          <cell r="B37">
            <v>310821163305</v>
          </cell>
          <cell r="C37" t="str">
            <v>重点科研平台条件建设项目</v>
          </cell>
          <cell r="D37" t="str">
            <v>基于位移法的震区桥梁墩柱合理配筋率研究</v>
          </cell>
          <cell r="E37">
            <v>0</v>
          </cell>
          <cell r="F37" t="str">
            <v>周敉</v>
          </cell>
          <cell r="G37" t="str">
            <v>公路学院</v>
          </cell>
          <cell r="H37">
            <v>0</v>
          </cell>
          <cell r="I37">
            <v>0</v>
          </cell>
          <cell r="J37" t="str">
            <v>已提交</v>
          </cell>
          <cell r="K37" t="str">
            <v>16-2</v>
          </cell>
          <cell r="L37" t="str">
            <v>已提交</v>
          </cell>
          <cell r="M37" t="str">
            <v>16-8</v>
          </cell>
          <cell r="N37" t="str">
            <v>未提交</v>
          </cell>
          <cell r="O37" t="str">
            <v>16-14</v>
          </cell>
        </row>
        <row r="38">
          <cell r="B38">
            <v>310821163306</v>
          </cell>
          <cell r="C38" t="str">
            <v>重点科研平台条件建设项目</v>
          </cell>
          <cell r="D38" t="str">
            <v>公路大型混凝土桥梁车桥耦合及震灾行为分析</v>
          </cell>
          <cell r="E38">
            <v>0</v>
          </cell>
          <cell r="F38" t="str">
            <v>周勇军</v>
          </cell>
          <cell r="G38" t="str">
            <v>公路学院</v>
          </cell>
          <cell r="H38">
            <v>0</v>
          </cell>
          <cell r="I38">
            <v>0</v>
          </cell>
          <cell r="J38" t="str">
            <v>已提交</v>
          </cell>
          <cell r="K38" t="str">
            <v>16-2</v>
          </cell>
          <cell r="L38" t="str">
            <v>已提交</v>
          </cell>
          <cell r="M38" t="str">
            <v>16-8</v>
          </cell>
          <cell r="N38" t="str">
            <v>未提交</v>
          </cell>
          <cell r="O38" t="str">
            <v>16-14</v>
          </cell>
        </row>
        <row r="39">
          <cell r="B39">
            <v>310829163307</v>
          </cell>
          <cell r="C39" t="str">
            <v>重点科研平台条件建设项目</v>
          </cell>
          <cell r="D39" t="str">
            <v>旱区非饱和带水热运移机理研究</v>
          </cell>
          <cell r="E39">
            <v>0</v>
          </cell>
          <cell r="F39" t="str">
            <v>程大伟</v>
          </cell>
          <cell r="G39" t="str">
            <v>环工学院</v>
          </cell>
          <cell r="H39">
            <v>0</v>
          </cell>
          <cell r="I39">
            <v>0</v>
          </cell>
          <cell r="J39" t="str">
            <v>已补交</v>
          </cell>
          <cell r="K39" t="str">
            <v>16-2</v>
          </cell>
          <cell r="L39" t="str">
            <v>已提交</v>
          </cell>
          <cell r="M39" t="str">
            <v>16-8</v>
          </cell>
          <cell r="N39" t="str">
            <v>未提交</v>
          </cell>
          <cell r="O39" t="str">
            <v>16-14</v>
          </cell>
        </row>
        <row r="40">
          <cell r="B40">
            <v>310829163308</v>
          </cell>
          <cell r="C40" t="str">
            <v>重点科研平台条件建设项目</v>
          </cell>
          <cell r="D40" t="str">
            <v>旱区地表-地下水交互带水动力和水文地球化学研究</v>
          </cell>
          <cell r="E40">
            <v>0</v>
          </cell>
          <cell r="F40" t="str">
            <v>韩枫</v>
          </cell>
          <cell r="G40" t="str">
            <v>环工学院</v>
          </cell>
          <cell r="H40">
            <v>0</v>
          </cell>
          <cell r="I40">
            <v>0</v>
          </cell>
          <cell r="J40" t="str">
            <v>已补交</v>
          </cell>
          <cell r="K40" t="str">
            <v>16-2</v>
          </cell>
          <cell r="L40" t="str">
            <v>已提交</v>
          </cell>
          <cell r="M40" t="str">
            <v>16-8</v>
          </cell>
          <cell r="N40" t="str">
            <v>未提交</v>
          </cell>
          <cell r="O40" t="str">
            <v>16-14</v>
          </cell>
        </row>
        <row r="41">
          <cell r="B41">
            <v>310825163309</v>
          </cell>
          <cell r="C41" t="str">
            <v>重点科研平台条件建设项目</v>
          </cell>
          <cell r="D41" t="str">
            <v>工程机械多动力电池组驱动系统研究</v>
          </cell>
          <cell r="E41">
            <v>0</v>
          </cell>
          <cell r="F41" t="str">
            <v>徐信芯</v>
          </cell>
          <cell r="G41" t="str">
            <v>机械学院</v>
          </cell>
          <cell r="H41">
            <v>0</v>
          </cell>
          <cell r="I41">
            <v>0</v>
          </cell>
          <cell r="J41" t="str">
            <v>已提交</v>
          </cell>
          <cell r="K41" t="str">
            <v>16-2</v>
          </cell>
          <cell r="L41" t="str">
            <v>已提交</v>
          </cell>
          <cell r="M41" t="str">
            <v>16-8</v>
          </cell>
          <cell r="N41" t="str">
            <v>未提交</v>
          </cell>
          <cell r="O41" t="str">
            <v>16-14</v>
          </cell>
        </row>
        <row r="42">
          <cell r="B42">
            <v>310822163310</v>
          </cell>
          <cell r="C42" t="str">
            <v>重点科研平台条件建设项目</v>
          </cell>
          <cell r="D42" t="str">
            <v>汽车荷载作用下的车辆与桥梁耦合振动与控制策略研究</v>
          </cell>
          <cell r="E42">
            <v>0</v>
          </cell>
          <cell r="F42" t="str">
            <v>王建锋</v>
          </cell>
          <cell r="G42" t="str">
            <v>汽车学院</v>
          </cell>
          <cell r="H42">
            <v>0</v>
          </cell>
          <cell r="I42">
            <v>0</v>
          </cell>
          <cell r="J42" t="str">
            <v>已提交</v>
          </cell>
          <cell r="K42" t="str">
            <v>16-2</v>
          </cell>
          <cell r="L42" t="str">
            <v>已提交</v>
          </cell>
          <cell r="M42" t="str">
            <v>16-8</v>
          </cell>
          <cell r="N42" t="str">
            <v>未提交</v>
          </cell>
          <cell r="O42" t="str">
            <v>16-14</v>
          </cell>
        </row>
        <row r="43">
          <cell r="B43">
            <v>310822163311</v>
          </cell>
          <cell r="C43" t="str">
            <v>重点科研平台条件建设项目</v>
          </cell>
          <cell r="D43" t="str">
            <v>车载燃烧与排放测试系统研究</v>
          </cell>
          <cell r="E43">
            <v>0</v>
          </cell>
          <cell r="F43" t="str">
            <v>张全长</v>
          </cell>
          <cell r="G43" t="str">
            <v>汽车学院</v>
          </cell>
          <cell r="H43">
            <v>0</v>
          </cell>
          <cell r="I43">
            <v>0</v>
          </cell>
          <cell r="J43" t="str">
            <v>已补交</v>
          </cell>
          <cell r="K43" t="str">
            <v>16-2</v>
          </cell>
          <cell r="L43" t="str">
            <v>已提交</v>
          </cell>
          <cell r="M43" t="str">
            <v>16-8</v>
          </cell>
          <cell r="N43" t="str">
            <v>未提交</v>
          </cell>
          <cell r="O43" t="str">
            <v>16-14</v>
          </cell>
        </row>
        <row r="44">
          <cell r="B44">
            <v>310831163201</v>
          </cell>
          <cell r="C44" t="str">
            <v>国家级科技成果拓展项目</v>
          </cell>
          <cell r="D44" t="str">
            <v>考虑拌合设备产率的沥青混合料温室气体排放量研究</v>
          </cell>
          <cell r="E44">
            <v>0</v>
          </cell>
          <cell r="F44" t="str">
            <v>王超凡</v>
          </cell>
          <cell r="G44" t="str">
            <v>材料学院</v>
          </cell>
          <cell r="H44">
            <v>0</v>
          </cell>
          <cell r="I44">
            <v>0</v>
          </cell>
          <cell r="J44" t="str">
            <v>已提交</v>
          </cell>
          <cell r="K44" t="str">
            <v>16-2</v>
          </cell>
          <cell r="L44" t="str">
            <v>已提交</v>
          </cell>
          <cell r="M44" t="str">
            <v>16-8</v>
          </cell>
          <cell r="N44" t="str">
            <v>未提交</v>
          </cell>
          <cell r="O44" t="str">
            <v>16-14</v>
          </cell>
        </row>
        <row r="45">
          <cell r="B45">
            <v>310824163202</v>
          </cell>
          <cell r="C45" t="str">
            <v>国家级科技成果拓展项目</v>
          </cell>
          <cell r="D45" t="str">
            <v>车路智能感知与信息交互测试平台建设及关键技术研究</v>
          </cell>
          <cell r="E45">
            <v>0</v>
          </cell>
          <cell r="F45" t="str">
            <v>徐志刚</v>
          </cell>
          <cell r="G45" t="str">
            <v>信息学院</v>
          </cell>
          <cell r="H45">
            <v>0</v>
          </cell>
          <cell r="I45">
            <v>0</v>
          </cell>
          <cell r="J45" t="str">
            <v>已提交</v>
          </cell>
          <cell r="K45" t="str">
            <v>16-2</v>
          </cell>
          <cell r="L45" t="str">
            <v>已提交</v>
          </cell>
          <cell r="M45" t="str">
            <v>16-8</v>
          </cell>
          <cell r="N45" t="str">
            <v>未提交</v>
          </cell>
          <cell r="O45" t="str">
            <v>16-14</v>
          </cell>
        </row>
        <row r="46">
          <cell r="B46">
            <v>310831162001</v>
          </cell>
          <cell r="C46" t="str">
            <v>高新研究项目（面向国家一、二类纵向预研项目）</v>
          </cell>
          <cell r="D46" t="str">
            <v>盐湖环境下高延性水泥基复合材料疲劳劣化机制研究</v>
          </cell>
          <cell r="E46">
            <v>0</v>
          </cell>
          <cell r="F46" t="str">
            <v>何锐</v>
          </cell>
          <cell r="G46" t="str">
            <v>材料学院</v>
          </cell>
          <cell r="H46">
            <v>0</v>
          </cell>
          <cell r="I46">
            <v>0</v>
          </cell>
          <cell r="J46" t="str">
            <v>已提交</v>
          </cell>
          <cell r="K46" t="str">
            <v>16-2</v>
          </cell>
          <cell r="L46" t="str">
            <v>已提交</v>
          </cell>
          <cell r="M46" t="str">
            <v>16-8</v>
          </cell>
          <cell r="N46" t="str">
            <v>未提交</v>
          </cell>
          <cell r="O46" t="str">
            <v>16-14</v>
          </cell>
        </row>
        <row r="47">
          <cell r="B47">
            <v>310831162002</v>
          </cell>
          <cell r="C47" t="str">
            <v>高新研究项目（面向国家一、二类纵向预研项目）</v>
          </cell>
          <cell r="D47" t="str">
            <v>MX2/类石墨烯二维异质结构在燃料电池中催化性能的研究</v>
          </cell>
          <cell r="E47">
            <v>0</v>
          </cell>
          <cell r="F47" t="str">
            <v>张文雪</v>
          </cell>
          <cell r="G47" t="str">
            <v>材料学院</v>
          </cell>
          <cell r="H47">
            <v>0</v>
          </cell>
          <cell r="I47">
            <v>0</v>
          </cell>
          <cell r="J47" t="str">
            <v>已提交</v>
          </cell>
          <cell r="K47" t="str">
            <v>16-2</v>
          </cell>
          <cell r="L47" t="str">
            <v>已提交</v>
          </cell>
          <cell r="M47" t="str">
            <v>16-8</v>
          </cell>
          <cell r="N47" t="str">
            <v>未提交</v>
          </cell>
          <cell r="O47" t="str">
            <v>16-14</v>
          </cell>
        </row>
        <row r="48">
          <cell r="B48">
            <v>310826162003</v>
          </cell>
          <cell r="C48" t="str">
            <v>高新研究项目（面向国家一、二类纵向预研项目）</v>
          </cell>
          <cell r="D48" t="str">
            <v>水-力作用下黄土三维微结构特征及演化机理研究</v>
          </cell>
          <cell r="E48">
            <v>0</v>
          </cell>
          <cell r="F48" t="str">
            <v>曹琰波</v>
          </cell>
          <cell r="G48" t="str">
            <v>地测学院</v>
          </cell>
          <cell r="H48">
            <v>0</v>
          </cell>
          <cell r="I48">
            <v>0</v>
          </cell>
          <cell r="J48" t="str">
            <v>已提交</v>
          </cell>
          <cell r="K48" t="str">
            <v>16-2</v>
          </cell>
          <cell r="L48" t="str">
            <v>未提交</v>
          </cell>
          <cell r="M48" t="str">
            <v>16-8</v>
          </cell>
          <cell r="N48" t="str">
            <v xml:space="preserve">已提交 </v>
          </cell>
          <cell r="O48" t="str">
            <v>16-14</v>
          </cell>
        </row>
        <row r="49">
          <cell r="B49">
            <v>310826162004</v>
          </cell>
          <cell r="C49" t="str">
            <v>高新研究项目（面向国家一、二类纵向预研项目）</v>
          </cell>
          <cell r="D49" t="str">
            <v>简易控制场构建及非量测相机快速标定方法研究</v>
          </cell>
          <cell r="E49">
            <v>0</v>
          </cell>
          <cell r="F49" t="str">
            <v>顾俊凯</v>
          </cell>
          <cell r="G49" t="str">
            <v>地测学院</v>
          </cell>
          <cell r="H49">
            <v>0</v>
          </cell>
          <cell r="I49">
            <v>0</v>
          </cell>
          <cell r="J49" t="str">
            <v>已提交</v>
          </cell>
          <cell r="K49" t="str">
            <v>16-2</v>
          </cell>
          <cell r="L49" t="str">
            <v>未提交</v>
          </cell>
          <cell r="M49" t="str">
            <v>16-8</v>
          </cell>
          <cell r="N49" t="str">
            <v xml:space="preserve">已提交 </v>
          </cell>
          <cell r="O49" t="str">
            <v>16-14</v>
          </cell>
        </row>
        <row r="50">
          <cell r="B50">
            <v>310826162005</v>
          </cell>
          <cell r="C50" t="str">
            <v>高新研究项目（面向国家一、二类纵向预研项目）</v>
          </cell>
          <cell r="D50" t="str">
            <v>地震荷载与地裂缝活动耦合作用对地铁隧道影响的动力学解析</v>
          </cell>
          <cell r="E50">
            <v>0</v>
          </cell>
          <cell r="F50" t="str">
            <v>刘妮娜</v>
          </cell>
          <cell r="G50" t="str">
            <v>地测学院</v>
          </cell>
          <cell r="H50">
            <v>0</v>
          </cell>
          <cell r="I50">
            <v>0</v>
          </cell>
          <cell r="J50" t="str">
            <v>已提交</v>
          </cell>
          <cell r="K50" t="str">
            <v>16-2</v>
          </cell>
          <cell r="L50" t="str">
            <v>已提交</v>
          </cell>
          <cell r="M50" t="str">
            <v>16-8</v>
          </cell>
          <cell r="N50" t="str">
            <v>未提交</v>
          </cell>
          <cell r="O50" t="str">
            <v>16-14</v>
          </cell>
        </row>
        <row r="51">
          <cell r="B51">
            <v>310826162006</v>
          </cell>
          <cell r="C51" t="str">
            <v>高新研究项目（面向国家一、二类纵向预研项目）</v>
          </cell>
          <cell r="D51" t="str">
            <v>西部浅地表复杂介质瑞利波波形反演成像与横向不均匀体（洞穴）定量解释技术研究</v>
          </cell>
          <cell r="E51">
            <v>0</v>
          </cell>
          <cell r="F51" t="str">
            <v>邵广周</v>
          </cell>
          <cell r="G51" t="str">
            <v>地测学院</v>
          </cell>
          <cell r="H51">
            <v>0</v>
          </cell>
          <cell r="I51">
            <v>0</v>
          </cell>
          <cell r="J51" t="str">
            <v>已提交</v>
          </cell>
          <cell r="K51" t="str">
            <v>16-2</v>
          </cell>
          <cell r="L51" t="str">
            <v>已提交</v>
          </cell>
          <cell r="M51" t="str">
            <v>16-8</v>
          </cell>
          <cell r="N51" t="str">
            <v>未提交</v>
          </cell>
          <cell r="O51" t="str">
            <v>16-14</v>
          </cell>
        </row>
        <row r="52">
          <cell r="B52">
            <v>310832162007</v>
          </cell>
          <cell r="C52" t="str">
            <v>高新研究项目（面向国家一、二类纵向预研项目）</v>
          </cell>
          <cell r="D52" t="str">
            <v>新能源汽车充电运维优化关键技术研究</v>
          </cell>
          <cell r="E52">
            <v>0</v>
          </cell>
          <cell r="F52" t="str">
            <v>雷旭</v>
          </cell>
          <cell r="G52" t="str">
            <v>电控学院</v>
          </cell>
          <cell r="H52">
            <v>0</v>
          </cell>
          <cell r="I52">
            <v>0</v>
          </cell>
          <cell r="J52" t="str">
            <v>已提交</v>
          </cell>
          <cell r="K52" t="str">
            <v>16-2</v>
          </cell>
          <cell r="L52" t="str">
            <v>已提交</v>
          </cell>
          <cell r="M52" t="str">
            <v>16-8</v>
          </cell>
          <cell r="N52" t="str">
            <v>未提交</v>
          </cell>
          <cell r="O52" t="str">
            <v>16-14</v>
          </cell>
        </row>
        <row r="53">
          <cell r="B53">
            <v>310821162008</v>
          </cell>
          <cell r="C53" t="str">
            <v>高新研究项目（面向国家一、二类纵向预研项目）</v>
          </cell>
          <cell r="D53" t="str">
            <v>风和汽车荷载联合作用下大跨桥梁极端事件安全评价及设计荷载研究</v>
          </cell>
          <cell r="E53">
            <v>0</v>
          </cell>
          <cell r="F53" t="str">
            <v>韩万水</v>
          </cell>
          <cell r="G53" t="str">
            <v>公路学院</v>
          </cell>
          <cell r="H53">
            <v>0</v>
          </cell>
          <cell r="I53">
            <v>0</v>
          </cell>
          <cell r="J53" t="str">
            <v>已提交</v>
          </cell>
          <cell r="K53" t="str">
            <v>16-2</v>
          </cell>
          <cell r="L53" t="str">
            <v>已提交</v>
          </cell>
          <cell r="M53" t="str">
            <v>16-8</v>
          </cell>
          <cell r="N53" t="str">
            <v>未提交</v>
          </cell>
          <cell r="O53" t="str">
            <v>16-14</v>
          </cell>
        </row>
        <row r="54">
          <cell r="B54">
            <v>310821162009</v>
          </cell>
          <cell r="C54" t="str">
            <v>高新研究项目（面向国家一、二类纵向预研项目）</v>
          </cell>
          <cell r="D54" t="str">
            <v>超支化聚合物改性环氧沥青低温增韧机理与强度发展规律</v>
          </cell>
          <cell r="E54">
            <v>0</v>
          </cell>
          <cell r="F54" t="str">
            <v>李炜光</v>
          </cell>
          <cell r="G54" t="str">
            <v>公路学院</v>
          </cell>
          <cell r="H54">
            <v>0</v>
          </cell>
          <cell r="I54">
            <v>0</v>
          </cell>
          <cell r="J54" t="str">
            <v>已提交</v>
          </cell>
          <cell r="K54" t="str">
            <v>16-2</v>
          </cell>
          <cell r="L54" t="str">
            <v>已提交</v>
          </cell>
          <cell r="M54" t="str">
            <v>16-8</v>
          </cell>
          <cell r="N54" t="str">
            <v>未提交</v>
          </cell>
          <cell r="O54" t="str">
            <v>16-14</v>
          </cell>
        </row>
        <row r="55">
          <cell r="B55">
            <v>310821162010</v>
          </cell>
          <cell r="C55" t="str">
            <v>高新研究项目（面向国家一、二类纵向预研项目）</v>
          </cell>
          <cell r="D55" t="str">
            <v>基于矿料颗粒体系的沥青混合料施工特性研究</v>
          </cell>
          <cell r="E55">
            <v>0</v>
          </cell>
          <cell r="F55" t="str">
            <v>栗培龙</v>
          </cell>
          <cell r="G55" t="str">
            <v>公路学院</v>
          </cell>
          <cell r="H55">
            <v>0</v>
          </cell>
          <cell r="I55">
            <v>0</v>
          </cell>
          <cell r="J55" t="str">
            <v>已提交</v>
          </cell>
          <cell r="K55" t="str">
            <v>16-2</v>
          </cell>
          <cell r="L55" t="str">
            <v>已提交</v>
          </cell>
          <cell r="M55" t="str">
            <v>16-8</v>
          </cell>
          <cell r="N55" t="str">
            <v>未提交</v>
          </cell>
          <cell r="O55" t="str">
            <v>16-14</v>
          </cell>
        </row>
        <row r="56">
          <cell r="B56">
            <v>310821162011</v>
          </cell>
          <cell r="C56" t="str">
            <v>高新研究项目（面向国家一、二类纵向预研项目）</v>
          </cell>
          <cell r="D56" t="str">
            <v>基于图像技术的矿质集料几何特性数学表达与评价方法研究</v>
          </cell>
          <cell r="E56">
            <v>0</v>
          </cell>
          <cell r="F56" t="str">
            <v>刘玉</v>
          </cell>
          <cell r="G56" t="str">
            <v>公路学院</v>
          </cell>
          <cell r="H56">
            <v>0</v>
          </cell>
          <cell r="I56">
            <v>0</v>
          </cell>
          <cell r="J56" t="str">
            <v>已提交</v>
          </cell>
          <cell r="K56" t="str">
            <v>16-2</v>
          </cell>
          <cell r="L56" t="str">
            <v>已提交</v>
          </cell>
          <cell r="M56" t="str">
            <v>16-8</v>
          </cell>
          <cell r="N56" t="str">
            <v>未提交</v>
          </cell>
          <cell r="O56" t="str">
            <v>16-14</v>
          </cell>
        </row>
        <row r="57">
          <cell r="B57">
            <v>310821162012</v>
          </cell>
          <cell r="C57" t="str">
            <v>高新研究项目（面向国家一、二类纵向预研项目）</v>
          </cell>
          <cell r="D57" t="str">
            <v>基于水力耦合机制的松散堆积体路基变形特性研究</v>
          </cell>
          <cell r="E57">
            <v>0</v>
          </cell>
          <cell r="F57" t="str">
            <v>毛雪松</v>
          </cell>
          <cell r="G57" t="str">
            <v>公路学院</v>
          </cell>
          <cell r="H57">
            <v>0</v>
          </cell>
          <cell r="I57">
            <v>0</v>
          </cell>
          <cell r="J57" t="str">
            <v>已提交</v>
          </cell>
          <cell r="K57" t="str">
            <v>16-2</v>
          </cell>
          <cell r="L57" t="str">
            <v>已提交</v>
          </cell>
          <cell r="M57" t="str">
            <v>16-8</v>
          </cell>
          <cell r="N57" t="str">
            <v>未提交</v>
          </cell>
          <cell r="O57" t="str">
            <v>16-14</v>
          </cell>
        </row>
        <row r="58">
          <cell r="B58">
            <v>310821162013</v>
          </cell>
          <cell r="C58" t="str">
            <v>高新研究项目（面向国家一、二类纵向预研项目）</v>
          </cell>
          <cell r="D58" t="str">
            <v>智能压电发电路面铺设优化及能量收集技术研究</v>
          </cell>
          <cell r="E58">
            <v>0</v>
          </cell>
          <cell r="F58" t="str">
            <v>王朝辉</v>
          </cell>
          <cell r="G58" t="str">
            <v>公路学院</v>
          </cell>
          <cell r="H58">
            <v>0</v>
          </cell>
          <cell r="I58">
            <v>0</v>
          </cell>
          <cell r="J58" t="str">
            <v>已提交</v>
          </cell>
          <cell r="K58" t="str">
            <v>16-2</v>
          </cell>
          <cell r="L58" t="str">
            <v>已提交</v>
          </cell>
          <cell r="M58" t="str">
            <v>16-8</v>
          </cell>
          <cell r="N58" t="str">
            <v>未提交</v>
          </cell>
          <cell r="O58" t="str">
            <v>16-14</v>
          </cell>
        </row>
        <row r="59">
          <cell r="B59">
            <v>310829162014</v>
          </cell>
          <cell r="C59" t="str">
            <v>高新研究项目（面向国家一、二类纵向预研项目）</v>
          </cell>
          <cell r="D59" t="str">
            <v>基于FexOy@炭微球草莓化表面结构的吸附-Fenton反应耦合效应及应用</v>
          </cell>
          <cell r="E59">
            <v>0</v>
          </cell>
          <cell r="F59" t="str">
            <v>白波</v>
          </cell>
          <cell r="G59" t="str">
            <v>环工学院</v>
          </cell>
          <cell r="H59">
            <v>0</v>
          </cell>
          <cell r="I59">
            <v>0</v>
          </cell>
          <cell r="J59" t="str">
            <v>已提交</v>
          </cell>
          <cell r="K59" t="str">
            <v>16-2</v>
          </cell>
          <cell r="L59" t="str">
            <v>已提交</v>
          </cell>
          <cell r="M59" t="str">
            <v>16-8</v>
          </cell>
          <cell r="N59" t="str">
            <v>未提交</v>
          </cell>
          <cell r="O59" t="str">
            <v>16-14</v>
          </cell>
        </row>
        <row r="60">
          <cell r="B60">
            <v>310829162015</v>
          </cell>
          <cell r="C60" t="str">
            <v>高新研究项目（面向国家一、二类纵向预研项目）</v>
          </cell>
          <cell r="D60" t="str">
            <v>点状入渗条件下层状沉积物中水分运动的毛细壁垒和穿透效应</v>
          </cell>
          <cell r="E60">
            <v>0</v>
          </cell>
          <cell r="F60" t="str">
            <v>程东会</v>
          </cell>
          <cell r="G60" t="str">
            <v>环工学院</v>
          </cell>
          <cell r="H60">
            <v>0</v>
          </cell>
          <cell r="I60">
            <v>0</v>
          </cell>
          <cell r="J60" t="str">
            <v>已提交</v>
          </cell>
          <cell r="K60" t="str">
            <v>16-2</v>
          </cell>
          <cell r="L60" t="str">
            <v>已提交</v>
          </cell>
          <cell r="M60" t="str">
            <v>16-8</v>
          </cell>
          <cell r="N60" t="str">
            <v>未提交</v>
          </cell>
          <cell r="O60" t="str">
            <v>16-14</v>
          </cell>
        </row>
        <row r="61">
          <cell r="B61">
            <v>310829162016</v>
          </cell>
          <cell r="C61" t="str">
            <v>高新研究项目（面向国家一、二类纵向预研项目）</v>
          </cell>
          <cell r="D61" t="str">
            <v>智能型磁性印迹复合光催化体系的设计及其可控性能研究</v>
          </cell>
          <cell r="E61">
            <v>0</v>
          </cell>
          <cell r="F61" t="str">
            <v>杨莉</v>
          </cell>
          <cell r="G61" t="str">
            <v>环工学院</v>
          </cell>
          <cell r="H61">
            <v>0</v>
          </cell>
          <cell r="I61">
            <v>0</v>
          </cell>
          <cell r="J61" t="str">
            <v>已提交</v>
          </cell>
          <cell r="K61" t="str">
            <v>16-2</v>
          </cell>
          <cell r="L61" t="str">
            <v>已提交</v>
          </cell>
          <cell r="M61" t="str">
            <v>16-8</v>
          </cell>
          <cell r="N61" t="str">
            <v>未提交</v>
          </cell>
          <cell r="O61" t="str">
            <v>16-14</v>
          </cell>
        </row>
        <row r="62">
          <cell r="B62">
            <v>310828162017</v>
          </cell>
          <cell r="C62" t="str">
            <v>高新研究项目（面向国家一、二类纵向预研项目）</v>
          </cell>
          <cell r="D62" t="str">
            <v>自复位中心支撑钢框架结构基于性能的抗震设计与评估方法研究</v>
          </cell>
          <cell r="E62">
            <v>0</v>
          </cell>
          <cell r="F62" t="str">
            <v>熊二刚</v>
          </cell>
          <cell r="G62" t="str">
            <v>建工学院</v>
          </cell>
          <cell r="H62">
            <v>0</v>
          </cell>
          <cell r="I62">
            <v>0</v>
          </cell>
          <cell r="J62" t="str">
            <v>已提交</v>
          </cell>
          <cell r="K62" t="str">
            <v>16-2</v>
          </cell>
          <cell r="L62" t="str">
            <v>已提交</v>
          </cell>
          <cell r="M62" t="str">
            <v>16-8</v>
          </cell>
          <cell r="N62" t="str">
            <v>未提交</v>
          </cell>
          <cell r="O62" t="str">
            <v>16-14</v>
          </cell>
        </row>
        <row r="63">
          <cell r="B63">
            <v>310822162018</v>
          </cell>
          <cell r="C63" t="str">
            <v>高新研究项目（面向国家一、二类纵向预研项目）</v>
          </cell>
          <cell r="D63" t="str">
            <v>基于车路协同的公路弯道危险预警建模及应用</v>
          </cell>
          <cell r="E63">
            <v>0</v>
          </cell>
          <cell r="F63" t="str">
            <v>陈涛</v>
          </cell>
          <cell r="G63" t="str">
            <v>汽车学院</v>
          </cell>
          <cell r="H63">
            <v>0</v>
          </cell>
          <cell r="I63">
            <v>0</v>
          </cell>
          <cell r="J63" t="str">
            <v>已提交</v>
          </cell>
          <cell r="K63" t="str">
            <v>16-2</v>
          </cell>
          <cell r="L63" t="str">
            <v>已提交</v>
          </cell>
          <cell r="M63" t="str">
            <v>16-8</v>
          </cell>
          <cell r="N63" t="str">
            <v>未提交</v>
          </cell>
          <cell r="O63" t="str">
            <v>16-14</v>
          </cell>
        </row>
        <row r="64">
          <cell r="B64">
            <v>310822162019</v>
          </cell>
          <cell r="C64" t="str">
            <v>高新研究项目（面向国家一、二类纵向预研项目）</v>
          </cell>
          <cell r="D64" t="str">
            <v>无人驾驶车辆职能测试方法研究</v>
          </cell>
          <cell r="E64">
            <v>0</v>
          </cell>
          <cell r="F64" t="str">
            <v>赵轩</v>
          </cell>
          <cell r="G64" t="str">
            <v>汽车学院</v>
          </cell>
          <cell r="H64">
            <v>0</v>
          </cell>
          <cell r="I64">
            <v>0</v>
          </cell>
          <cell r="J64" t="str">
            <v>已提交</v>
          </cell>
          <cell r="K64" t="str">
            <v>16-2</v>
          </cell>
          <cell r="L64" t="str">
            <v>已提交</v>
          </cell>
          <cell r="M64" t="str">
            <v>16-8</v>
          </cell>
          <cell r="N64" t="str">
            <v>未提交</v>
          </cell>
          <cell r="O64" t="str">
            <v>16-14</v>
          </cell>
        </row>
        <row r="65">
          <cell r="B65">
            <v>310850162020</v>
          </cell>
          <cell r="C65" t="str">
            <v>高新研究项目（面向国家一、二类纵向预研项目）</v>
          </cell>
          <cell r="D65" t="str">
            <v>专利编引挖掘及产业化研究</v>
          </cell>
          <cell r="E65">
            <v>0</v>
          </cell>
          <cell r="F65" t="str">
            <v>党栋</v>
          </cell>
          <cell r="G65" t="str">
            <v>校科协</v>
          </cell>
          <cell r="H65">
            <v>0</v>
          </cell>
          <cell r="I65">
            <v>0</v>
          </cell>
          <cell r="J65" t="str">
            <v>缺</v>
          </cell>
          <cell r="K65" t="str">
            <v>16-2</v>
          </cell>
          <cell r="L65" t="str">
            <v>未提交</v>
          </cell>
          <cell r="M65" t="str">
            <v>16-8</v>
          </cell>
          <cell r="N65" t="str">
            <v>未提交</v>
          </cell>
          <cell r="O65" t="str">
            <v>16-14</v>
          </cell>
        </row>
        <row r="66">
          <cell r="B66">
            <v>310824162021</v>
          </cell>
          <cell r="C66" t="str">
            <v>高新研究项目（面向国家一、二类纵向预研项目）</v>
          </cell>
          <cell r="D66" t="str">
            <v>城市路网中交叉口群关联度计算与信号协同控制研究</v>
          </cell>
          <cell r="E66">
            <v>0</v>
          </cell>
          <cell r="F66" t="str">
            <v>安毅生</v>
          </cell>
          <cell r="G66" t="str">
            <v>信息学院</v>
          </cell>
          <cell r="H66">
            <v>0</v>
          </cell>
          <cell r="I66">
            <v>0</v>
          </cell>
          <cell r="J66" t="str">
            <v>已提交</v>
          </cell>
          <cell r="K66" t="str">
            <v>16-2</v>
          </cell>
          <cell r="L66" t="str">
            <v>已提交</v>
          </cell>
          <cell r="M66" t="str">
            <v>16-8</v>
          </cell>
          <cell r="N66" t="str">
            <v>未提交</v>
          </cell>
          <cell r="O66" t="str">
            <v>16-14</v>
          </cell>
        </row>
        <row r="67">
          <cell r="B67">
            <v>310824162022</v>
          </cell>
          <cell r="C67" t="str">
            <v>高新研究项目（面向国家一、二类纵向预研项目）</v>
          </cell>
          <cell r="D67" t="str">
            <v>面向行车环境感知问题的模式识别与机器学习方法研究</v>
          </cell>
          <cell r="E67">
            <v>0</v>
          </cell>
          <cell r="F67" t="str">
            <v>宋青松</v>
          </cell>
          <cell r="G67" t="str">
            <v>信息学院</v>
          </cell>
          <cell r="H67">
            <v>0</v>
          </cell>
          <cell r="I67">
            <v>0</v>
          </cell>
          <cell r="J67" t="str">
            <v>已提交</v>
          </cell>
          <cell r="K67" t="str">
            <v>16-2</v>
          </cell>
          <cell r="L67" t="str">
            <v>已提交</v>
          </cell>
          <cell r="M67" t="str">
            <v>16-8</v>
          </cell>
          <cell r="N67" t="str">
            <v>未提交</v>
          </cell>
          <cell r="O67" t="str">
            <v>16-14</v>
          </cell>
        </row>
        <row r="68">
          <cell r="B68">
            <v>310827162023</v>
          </cell>
          <cell r="C68" t="str">
            <v>高新研究项目（面向国家一、二类纵向预研项目）</v>
          </cell>
          <cell r="D68" t="str">
            <v>秦岭秦王山辉长杂岩体地球化学和年代学</v>
          </cell>
          <cell r="E68">
            <v>0</v>
          </cell>
          <cell r="F68" t="str">
            <v>刘军锋</v>
          </cell>
          <cell r="G68" t="str">
            <v>资源学院</v>
          </cell>
          <cell r="H68">
            <v>0</v>
          </cell>
          <cell r="I68">
            <v>0</v>
          </cell>
          <cell r="J68" t="str">
            <v>已提交</v>
          </cell>
          <cell r="K68" t="str">
            <v>16-2</v>
          </cell>
          <cell r="L68" t="str">
            <v>已提交</v>
          </cell>
          <cell r="M68" t="str">
            <v>16-8</v>
          </cell>
          <cell r="N68" t="str">
            <v>未提交</v>
          </cell>
          <cell r="O68" t="str">
            <v>16-14</v>
          </cell>
        </row>
        <row r="69">
          <cell r="B69">
            <v>310827162024</v>
          </cell>
          <cell r="C69" t="str">
            <v>高新研究项目（面向国家一、二类纵向预研项目）</v>
          </cell>
          <cell r="D69" t="str">
            <v>岩石标本库的数字化研究与应用——以长安大学地学实验中心为例</v>
          </cell>
          <cell r="E69">
            <v>0</v>
          </cell>
          <cell r="F69" t="str">
            <v>汤艳</v>
          </cell>
          <cell r="G69" t="str">
            <v>资源学院</v>
          </cell>
          <cell r="H69">
            <v>0</v>
          </cell>
          <cell r="I69">
            <v>0</v>
          </cell>
          <cell r="J69" t="str">
            <v>已提交</v>
          </cell>
          <cell r="K69" t="str">
            <v>16-2</v>
          </cell>
          <cell r="L69" t="str">
            <v>已提交</v>
          </cell>
          <cell r="M69" t="str">
            <v>16-8</v>
          </cell>
          <cell r="N69" t="str">
            <v>未提交</v>
          </cell>
          <cell r="O69" t="str">
            <v>16-14</v>
          </cell>
        </row>
        <row r="70">
          <cell r="B70">
            <v>310827162025</v>
          </cell>
          <cell r="C70" t="str">
            <v>高新研究项目（面向国家一、二类纵向预研项目）</v>
          </cell>
          <cell r="D70" t="str">
            <v>西天山地区阿吾阿勒成矿带多金属矿床成矿预测</v>
          </cell>
          <cell r="E70">
            <v>0</v>
          </cell>
          <cell r="F70" t="str">
            <v>汪邦耀</v>
          </cell>
          <cell r="G70" t="str">
            <v>资源学院</v>
          </cell>
          <cell r="H70">
            <v>0</v>
          </cell>
          <cell r="I70">
            <v>0</v>
          </cell>
          <cell r="J70" t="str">
            <v>已提交</v>
          </cell>
          <cell r="K70" t="str">
            <v>16-2</v>
          </cell>
          <cell r="L70" t="str">
            <v>已提交</v>
          </cell>
          <cell r="M70" t="str">
            <v>16-8</v>
          </cell>
          <cell r="N70" t="str">
            <v>未提交</v>
          </cell>
          <cell r="O70" t="str">
            <v>16-14</v>
          </cell>
        </row>
        <row r="71">
          <cell r="B71">
            <v>310827162026</v>
          </cell>
          <cell r="C71" t="str">
            <v>高新研究项目（面向国家一、二类纵向预研项目）</v>
          </cell>
          <cell r="D71" t="str">
            <v>基于植被群落结构的流域土壤侵蚀遥感评价研究</v>
          </cell>
          <cell r="E71">
            <v>0</v>
          </cell>
          <cell r="F71" t="str">
            <v>王晓峰</v>
          </cell>
          <cell r="G71" t="str">
            <v>资源学院</v>
          </cell>
          <cell r="H71">
            <v>0</v>
          </cell>
          <cell r="I71">
            <v>0</v>
          </cell>
          <cell r="J71" t="str">
            <v>已提交</v>
          </cell>
          <cell r="K71" t="str">
            <v>16-2</v>
          </cell>
          <cell r="L71" t="str">
            <v>已提交</v>
          </cell>
          <cell r="M71" t="str">
            <v>16-8</v>
          </cell>
          <cell r="N71" t="str">
            <v>未提交</v>
          </cell>
          <cell r="O71" t="str">
            <v>16-14</v>
          </cell>
        </row>
        <row r="72">
          <cell r="B72">
            <v>310831163501</v>
          </cell>
          <cell r="C72" t="str">
            <v>卓越青年项目</v>
          </cell>
          <cell r="D72" t="str">
            <v>高寒地区公路建设与养护材料研发</v>
          </cell>
          <cell r="E72">
            <v>0</v>
          </cell>
          <cell r="F72" t="str">
            <v>陈华鑫</v>
          </cell>
          <cell r="G72" t="str">
            <v>材料学院</v>
          </cell>
          <cell r="H72">
            <v>0</v>
          </cell>
          <cell r="I72">
            <v>0</v>
          </cell>
          <cell r="J72" t="str">
            <v>已补交</v>
          </cell>
          <cell r="K72" t="str">
            <v>16-2</v>
          </cell>
          <cell r="L72" t="str">
            <v>未提交</v>
          </cell>
          <cell r="M72" t="str">
            <v>16-8</v>
          </cell>
          <cell r="N72" t="str">
            <v>未提交</v>
          </cell>
          <cell r="O72" t="str">
            <v>16-14</v>
          </cell>
        </row>
        <row r="73">
          <cell r="B73">
            <v>310821163502</v>
          </cell>
          <cell r="C73" t="str">
            <v>卓越青年项目I类</v>
          </cell>
          <cell r="D73" t="str">
            <v>融冰雪沥青路面盐分多机制动力迁移特性与性能衰变行为</v>
          </cell>
          <cell r="E73">
            <v>0</v>
          </cell>
          <cell r="F73" t="str">
            <v>郑木莲</v>
          </cell>
          <cell r="G73" t="str">
            <v>公路学院</v>
          </cell>
          <cell r="H73">
            <v>0</v>
          </cell>
          <cell r="I73">
            <v>0</v>
          </cell>
          <cell r="J73" t="str">
            <v>已补交</v>
          </cell>
          <cell r="K73" t="str">
            <v>16-2</v>
          </cell>
          <cell r="L73" t="str">
            <v>未提交</v>
          </cell>
          <cell r="M73" t="str">
            <v>16-8</v>
          </cell>
          <cell r="N73" t="str">
            <v>未提交</v>
          </cell>
          <cell r="O73" t="str">
            <v>16-14</v>
          </cell>
        </row>
        <row r="74">
          <cell r="B74">
            <v>310826163503</v>
          </cell>
          <cell r="C74" t="str">
            <v>卓越青年项目</v>
          </cell>
          <cell r="D74" t="str">
            <v>黄土滑坡转化泥流致灾机理研究</v>
          </cell>
          <cell r="E74">
            <v>0</v>
          </cell>
          <cell r="F74" t="str">
            <v>庄建琦</v>
          </cell>
          <cell r="G74" t="str">
            <v>地测学院</v>
          </cell>
          <cell r="H74">
            <v>0</v>
          </cell>
          <cell r="I74">
            <v>0</v>
          </cell>
          <cell r="J74" t="str">
            <v>缺</v>
          </cell>
          <cell r="K74" t="str">
            <v>16-2</v>
          </cell>
          <cell r="L74" t="str">
            <v>未提交</v>
          </cell>
          <cell r="M74" t="str">
            <v>16-8</v>
          </cell>
          <cell r="N74" t="str">
            <v>未提交</v>
          </cell>
          <cell r="O74" t="str">
            <v>16-14</v>
          </cell>
        </row>
        <row r="75">
          <cell r="B75">
            <v>310812163504</v>
          </cell>
          <cell r="C75" t="str">
            <v>卓越青年项目</v>
          </cell>
          <cell r="D75" t="str">
            <v>基于稀疏响应深度神经网络的图像变化检测研究</v>
          </cell>
          <cell r="E75">
            <v>0</v>
          </cell>
          <cell r="F75" t="str">
            <v>宋学力</v>
          </cell>
          <cell r="G75" t="str">
            <v>理学院</v>
          </cell>
          <cell r="H75">
            <v>0</v>
          </cell>
          <cell r="I75">
            <v>0</v>
          </cell>
          <cell r="J75" t="str">
            <v>缺</v>
          </cell>
          <cell r="K75" t="str">
            <v>16-2</v>
          </cell>
          <cell r="L75" t="str">
            <v>已提交</v>
          </cell>
          <cell r="M75" t="str">
            <v>16-8</v>
          </cell>
          <cell r="N75" t="str">
            <v>未提交</v>
          </cell>
          <cell r="O75" t="str">
            <v>16-14</v>
          </cell>
        </row>
        <row r="76">
          <cell r="B76">
            <v>310831163401</v>
          </cell>
          <cell r="C76" t="str">
            <v>创新团队培育项目</v>
          </cell>
          <cell r="D76" t="str">
            <v>材料表面强化</v>
          </cell>
          <cell r="E76">
            <v>0</v>
          </cell>
          <cell r="F76" t="str">
            <v>陈永楠</v>
          </cell>
          <cell r="G76" t="str">
            <v>材料学院</v>
          </cell>
          <cell r="H76">
            <v>0</v>
          </cell>
          <cell r="I76">
            <v>0</v>
          </cell>
          <cell r="J76" t="str">
            <v>已提交</v>
          </cell>
          <cell r="K76" t="str">
            <v>16-3</v>
          </cell>
          <cell r="L76" t="str">
            <v>已提交</v>
          </cell>
          <cell r="M76" t="str">
            <v>16-9</v>
          </cell>
          <cell r="N76" t="str">
            <v>未提交</v>
          </cell>
          <cell r="O76" t="str">
            <v>16-15</v>
          </cell>
        </row>
        <row r="77">
          <cell r="B77">
            <v>310832163402</v>
          </cell>
          <cell r="C77" t="str">
            <v>创新团队培育项目</v>
          </cell>
          <cell r="D77" t="str">
            <v>城市轨道交通电客车制动能量回收系统研究与设计</v>
          </cell>
          <cell r="E77">
            <v>0</v>
          </cell>
          <cell r="F77" t="str">
            <v>惠萌</v>
          </cell>
          <cell r="G77" t="str">
            <v>电控学院</v>
          </cell>
          <cell r="H77">
            <v>0</v>
          </cell>
          <cell r="I77">
            <v>0</v>
          </cell>
          <cell r="J77" t="str">
            <v>已提交</v>
          </cell>
          <cell r="K77" t="str">
            <v>16-3</v>
          </cell>
          <cell r="L77" t="str">
            <v>已提交</v>
          </cell>
          <cell r="M77" t="str">
            <v>16-9</v>
          </cell>
          <cell r="N77" t="str">
            <v>未提交</v>
          </cell>
          <cell r="O77" t="str">
            <v>16-15</v>
          </cell>
        </row>
        <row r="78">
          <cell r="B78">
            <v>310832163403</v>
          </cell>
          <cell r="C78" t="str">
            <v>创新团队培育项目</v>
          </cell>
          <cell r="D78" t="str">
            <v>交通信息物理融合系统的体系架构及关键技术研究</v>
          </cell>
          <cell r="E78">
            <v>0</v>
          </cell>
          <cell r="F78" t="str">
            <v>李雪</v>
          </cell>
          <cell r="G78" t="str">
            <v>电控学院</v>
          </cell>
          <cell r="H78">
            <v>0</v>
          </cell>
          <cell r="I78">
            <v>0</v>
          </cell>
          <cell r="J78" t="str">
            <v>已提交</v>
          </cell>
          <cell r="K78" t="str">
            <v>16-3</v>
          </cell>
          <cell r="L78" t="str">
            <v>已提交</v>
          </cell>
          <cell r="M78" t="str">
            <v>16-9</v>
          </cell>
          <cell r="N78" t="str">
            <v>未提交</v>
          </cell>
          <cell r="O78" t="str">
            <v>16-15</v>
          </cell>
        </row>
        <row r="79">
          <cell r="B79">
            <v>310821163404</v>
          </cell>
          <cell r="C79" t="str">
            <v>创新团队培育项目</v>
          </cell>
          <cell r="D79" t="str">
            <v>废弃机油再生沥青关键技术研究</v>
          </cell>
          <cell r="E79">
            <v>0</v>
          </cell>
          <cell r="F79" t="str">
            <v>李新军</v>
          </cell>
          <cell r="G79" t="str">
            <v>公路学院</v>
          </cell>
          <cell r="H79">
            <v>0</v>
          </cell>
          <cell r="I79">
            <v>0</v>
          </cell>
          <cell r="J79" t="str">
            <v>已提交</v>
          </cell>
          <cell r="K79" t="str">
            <v>16-3</v>
          </cell>
          <cell r="L79" t="str">
            <v>已提交</v>
          </cell>
          <cell r="M79" t="str">
            <v>16-9</v>
          </cell>
          <cell r="N79" t="str">
            <v>未提交</v>
          </cell>
          <cell r="O79" t="str">
            <v>16-15</v>
          </cell>
        </row>
        <row r="80">
          <cell r="B80">
            <v>310829163405</v>
          </cell>
          <cell r="C80" t="str">
            <v>创新团队培育项目</v>
          </cell>
          <cell r="D80" t="str">
            <v>干旱半干旱地区地下水-汽二相运移机制</v>
          </cell>
          <cell r="E80">
            <v>0</v>
          </cell>
          <cell r="F80" t="str">
            <v>贺屹</v>
          </cell>
          <cell r="G80" t="str">
            <v>环工学院</v>
          </cell>
          <cell r="H80">
            <v>0</v>
          </cell>
          <cell r="I80">
            <v>0</v>
          </cell>
          <cell r="J80" t="str">
            <v>已提交</v>
          </cell>
          <cell r="K80" t="str">
            <v>16-3</v>
          </cell>
          <cell r="L80" t="str">
            <v>已提交</v>
          </cell>
          <cell r="M80" t="str">
            <v>16-9</v>
          </cell>
          <cell r="N80" t="str">
            <v>未提交</v>
          </cell>
          <cell r="O80" t="str">
            <v>16-15</v>
          </cell>
        </row>
        <row r="81">
          <cell r="B81">
            <v>310829163406</v>
          </cell>
          <cell r="C81" t="str">
            <v>创新团队培育项目</v>
          </cell>
          <cell r="D81" t="str">
            <v>绿色浮选理论及其能源化应用</v>
          </cell>
          <cell r="E81">
            <v>0</v>
          </cell>
          <cell r="F81" t="str">
            <v>孟庆龙</v>
          </cell>
          <cell r="G81" t="str">
            <v>环工学院</v>
          </cell>
          <cell r="H81">
            <v>0</v>
          </cell>
          <cell r="I81">
            <v>0</v>
          </cell>
          <cell r="J81" t="str">
            <v>已提交</v>
          </cell>
          <cell r="K81" t="str">
            <v>16-3</v>
          </cell>
          <cell r="L81" t="str">
            <v>已提交</v>
          </cell>
          <cell r="M81" t="str">
            <v>16-9</v>
          </cell>
          <cell r="N81" t="str">
            <v>未提交</v>
          </cell>
          <cell r="O81" t="str">
            <v>16-15</v>
          </cell>
        </row>
        <row r="82">
          <cell r="B82">
            <v>310825163407</v>
          </cell>
          <cell r="C82" t="str">
            <v>创新团队培育项目</v>
          </cell>
          <cell r="D82" t="str">
            <v>工程机械疲劳可靠性</v>
          </cell>
          <cell r="E82">
            <v>0</v>
          </cell>
          <cell r="F82" t="str">
            <v>王斌华</v>
          </cell>
          <cell r="G82" t="str">
            <v>机械学院</v>
          </cell>
          <cell r="H82">
            <v>0</v>
          </cell>
          <cell r="I82">
            <v>0</v>
          </cell>
          <cell r="J82" t="str">
            <v>已提交</v>
          </cell>
          <cell r="K82" t="str">
            <v>16-3</v>
          </cell>
          <cell r="L82" t="str">
            <v>未提交</v>
          </cell>
          <cell r="M82" t="str">
            <v>16-9</v>
          </cell>
          <cell r="N82" t="str">
            <v>未提交</v>
          </cell>
          <cell r="O82" t="str">
            <v>16-15</v>
          </cell>
        </row>
        <row r="83">
          <cell r="B83">
            <v>310825163408</v>
          </cell>
          <cell r="C83" t="str">
            <v>创新团队培育项目</v>
          </cell>
          <cell r="D83" t="str">
            <v>面向半刚性基层裂缝抑制的双频合成振动压实关键技术研究</v>
          </cell>
          <cell r="E83">
            <v>0</v>
          </cell>
          <cell r="F83" t="str">
            <v>姚运仕</v>
          </cell>
          <cell r="G83" t="str">
            <v>机械学院</v>
          </cell>
          <cell r="H83">
            <v>0</v>
          </cell>
          <cell r="I83">
            <v>0</v>
          </cell>
          <cell r="J83" t="str">
            <v>已提交</v>
          </cell>
          <cell r="K83" t="str">
            <v>16-3</v>
          </cell>
          <cell r="L83" t="str">
            <v>已提交</v>
          </cell>
          <cell r="M83" t="str">
            <v>16-9</v>
          </cell>
          <cell r="N83" t="str">
            <v>未提交</v>
          </cell>
          <cell r="O83" t="str">
            <v>16-15</v>
          </cell>
        </row>
        <row r="84">
          <cell r="B84">
            <v>310828163409</v>
          </cell>
          <cell r="C84" t="str">
            <v>创新团队培育项目</v>
          </cell>
          <cell r="D84" t="str">
            <v>地裂缝环境下地下结构的动力灾变及控制</v>
          </cell>
          <cell r="E84">
            <v>0</v>
          </cell>
          <cell r="F84" t="str">
            <v>王启耀</v>
          </cell>
          <cell r="G84" t="str">
            <v>建工学院</v>
          </cell>
          <cell r="H84">
            <v>0</v>
          </cell>
          <cell r="I84">
            <v>0</v>
          </cell>
          <cell r="J84" t="str">
            <v>已提交</v>
          </cell>
          <cell r="K84" t="str">
            <v>16-3</v>
          </cell>
          <cell r="L84" t="str">
            <v>已提交</v>
          </cell>
          <cell r="M84" t="str">
            <v>16-9</v>
          </cell>
          <cell r="N84" t="str">
            <v>未提交</v>
          </cell>
          <cell r="O84" t="str">
            <v>16-15</v>
          </cell>
        </row>
        <row r="85">
          <cell r="B85">
            <v>310828163410</v>
          </cell>
          <cell r="C85" t="str">
            <v>创新团队培育项目</v>
          </cell>
          <cell r="D85" t="str">
            <v>混凝土结构抗震与灾变</v>
          </cell>
          <cell r="E85">
            <v>0</v>
          </cell>
          <cell r="F85" t="str">
            <v>吴涛</v>
          </cell>
          <cell r="G85" t="str">
            <v>建工学院</v>
          </cell>
          <cell r="H85">
            <v>0</v>
          </cell>
          <cell r="I85">
            <v>0</v>
          </cell>
          <cell r="J85" t="str">
            <v>已提交</v>
          </cell>
          <cell r="K85" t="str">
            <v>16-3</v>
          </cell>
          <cell r="L85" t="str">
            <v>已提交</v>
          </cell>
          <cell r="M85" t="str">
            <v>16-9</v>
          </cell>
          <cell r="N85" t="str">
            <v>未提交</v>
          </cell>
          <cell r="O85" t="str">
            <v>16-15</v>
          </cell>
        </row>
        <row r="86">
          <cell r="B86">
            <v>310824163411</v>
          </cell>
          <cell r="C86" t="str">
            <v>创新团队培育项目</v>
          </cell>
          <cell r="D86" t="str">
            <v>基于机器视觉感知与车路交互的主动交通安全技术研究</v>
          </cell>
          <cell r="E86">
            <v>0</v>
          </cell>
          <cell r="F86" t="str">
            <v>崔华</v>
          </cell>
          <cell r="G86" t="str">
            <v>信息学院</v>
          </cell>
          <cell r="H86">
            <v>0</v>
          </cell>
          <cell r="I86">
            <v>0</v>
          </cell>
          <cell r="J86" t="str">
            <v>已补交</v>
          </cell>
          <cell r="K86" t="str">
            <v>16-3</v>
          </cell>
          <cell r="L86" t="str">
            <v>已提交</v>
          </cell>
          <cell r="M86" t="str">
            <v>16-9</v>
          </cell>
          <cell r="N86" t="str">
            <v>已补交</v>
          </cell>
          <cell r="O86" t="str">
            <v>16-15</v>
          </cell>
        </row>
        <row r="87">
          <cell r="B87">
            <v>310827163412</v>
          </cell>
          <cell r="C87" t="str">
            <v>创新团队培育项目</v>
          </cell>
          <cell r="D87" t="str">
            <v>地球化学动力学与资源成矿</v>
          </cell>
          <cell r="E87">
            <v>0</v>
          </cell>
          <cell r="F87" t="str">
            <v>王选策</v>
          </cell>
          <cell r="G87" t="str">
            <v>资源学院</v>
          </cell>
          <cell r="H87">
            <v>0</v>
          </cell>
          <cell r="I87">
            <v>0</v>
          </cell>
          <cell r="J87" t="str">
            <v>已提交</v>
          </cell>
          <cell r="K87" t="str">
            <v>16-3</v>
          </cell>
          <cell r="L87" t="str">
            <v>未提交</v>
          </cell>
          <cell r="M87" t="str">
            <v>16-9</v>
          </cell>
          <cell r="N87" t="str">
            <v>未提交</v>
          </cell>
          <cell r="O87" t="str">
            <v>16-15</v>
          </cell>
        </row>
        <row r="88">
          <cell r="B88">
            <v>310831163113</v>
          </cell>
          <cell r="C88" t="str">
            <v>创新团队支持项目</v>
          </cell>
          <cell r="D88" t="str">
            <v>典型路面集料特征分析及其沥青混合料优化设计</v>
          </cell>
          <cell r="E88">
            <v>0</v>
          </cell>
          <cell r="F88" t="str">
            <v>王振军</v>
          </cell>
          <cell r="G88" t="str">
            <v>材料学院</v>
          </cell>
          <cell r="H88">
            <v>0</v>
          </cell>
          <cell r="I88">
            <v>0</v>
          </cell>
          <cell r="J88" t="str">
            <v>已提交</v>
          </cell>
          <cell r="K88" t="str">
            <v>16-3</v>
          </cell>
          <cell r="L88" t="str">
            <v>已提交</v>
          </cell>
          <cell r="M88" t="str">
            <v>16-9</v>
          </cell>
          <cell r="N88" t="str">
            <v>未提交</v>
          </cell>
          <cell r="O88" t="str">
            <v>16-15</v>
          </cell>
        </row>
        <row r="89">
          <cell r="B89">
            <v>310826163114</v>
          </cell>
          <cell r="C89" t="str">
            <v>创新团队支持项目</v>
          </cell>
          <cell r="D89" t="str">
            <v>基于光纤测量技术的地裂缝形成及发育机理研究</v>
          </cell>
          <cell r="E89">
            <v>0</v>
          </cell>
          <cell r="F89" t="str">
            <v>朱兴华</v>
          </cell>
          <cell r="G89" t="str">
            <v>地测学院</v>
          </cell>
          <cell r="H89">
            <v>0</v>
          </cell>
          <cell r="I89">
            <v>0</v>
          </cell>
          <cell r="J89" t="str">
            <v>已提交</v>
          </cell>
          <cell r="K89" t="str">
            <v>16-3</v>
          </cell>
          <cell r="L89" t="str">
            <v>已提交</v>
          </cell>
          <cell r="M89" t="str">
            <v>16-9</v>
          </cell>
          <cell r="N89" t="str">
            <v>未提交</v>
          </cell>
          <cell r="O89" t="str">
            <v>16-15</v>
          </cell>
        </row>
        <row r="90">
          <cell r="B90">
            <v>310821163115</v>
          </cell>
          <cell r="C90" t="str">
            <v>创新团队支持项目</v>
          </cell>
          <cell r="D90" t="str">
            <v>软弱围岩隧道施工过程变形机理及荷载释放特性研究</v>
          </cell>
          <cell r="E90">
            <v>0</v>
          </cell>
          <cell r="F90" t="str">
            <v>刘钦</v>
          </cell>
          <cell r="G90" t="str">
            <v>公路学院</v>
          </cell>
          <cell r="H90">
            <v>0</v>
          </cell>
          <cell r="I90">
            <v>0</v>
          </cell>
          <cell r="J90" t="str">
            <v>已提交</v>
          </cell>
          <cell r="K90" t="str">
            <v>16-3</v>
          </cell>
          <cell r="L90" t="str">
            <v>未提交</v>
          </cell>
          <cell r="M90" t="str">
            <v>16-9</v>
          </cell>
          <cell r="N90" t="str">
            <v>未提交</v>
          </cell>
          <cell r="O90" t="str">
            <v>16-15</v>
          </cell>
        </row>
        <row r="91">
          <cell r="B91">
            <v>310821163116</v>
          </cell>
          <cell r="C91" t="str">
            <v>创新团队支持项目</v>
          </cell>
          <cell r="D91" t="str">
            <v>大跨度公路隧道洞口段关键技术应用研究</v>
          </cell>
          <cell r="E91">
            <v>0</v>
          </cell>
          <cell r="F91" t="str">
            <v>罗彦斌</v>
          </cell>
          <cell r="G91" t="str">
            <v>公路学院</v>
          </cell>
          <cell r="H91">
            <v>0</v>
          </cell>
          <cell r="I91">
            <v>0</v>
          </cell>
          <cell r="J91" t="str">
            <v>已提交</v>
          </cell>
          <cell r="K91" t="str">
            <v>16-3</v>
          </cell>
          <cell r="L91" t="str">
            <v>未提交</v>
          </cell>
          <cell r="M91" t="str">
            <v>16-9</v>
          </cell>
          <cell r="N91" t="str">
            <v>未提交</v>
          </cell>
          <cell r="O91" t="str">
            <v>16-15</v>
          </cell>
        </row>
        <row r="92">
          <cell r="B92">
            <v>310824163117</v>
          </cell>
          <cell r="C92" t="str">
            <v>创新团队支持项目</v>
          </cell>
          <cell r="D92" t="str">
            <v>车路协同典型应用场景现场测试技术研究</v>
          </cell>
          <cell r="E92">
            <v>0</v>
          </cell>
          <cell r="F92" t="str">
            <v>安毅生</v>
          </cell>
          <cell r="G92" t="str">
            <v>信息学院</v>
          </cell>
          <cell r="H92">
            <v>0</v>
          </cell>
          <cell r="I92">
            <v>0</v>
          </cell>
          <cell r="J92" t="str">
            <v>已提交</v>
          </cell>
          <cell r="K92" t="str">
            <v>16-3</v>
          </cell>
          <cell r="L92" t="str">
            <v>已提交</v>
          </cell>
          <cell r="M92" t="str">
            <v>16-9</v>
          </cell>
          <cell r="N92" t="str">
            <v>未提交</v>
          </cell>
          <cell r="O92" t="str">
            <v>16-15</v>
          </cell>
        </row>
        <row r="93">
          <cell r="B93">
            <v>310826164001</v>
          </cell>
          <cell r="C93" t="str">
            <v>省部级科学技术奖成果提升支持项目</v>
          </cell>
          <cell r="D93" t="str">
            <v>基于无人机航拍技术的灾难性黄土滑坡潜在判识研究</v>
          </cell>
          <cell r="E93">
            <v>0</v>
          </cell>
          <cell r="F93" t="str">
            <v>黄强兵</v>
          </cell>
          <cell r="G93" t="str">
            <v>地测学院</v>
          </cell>
          <cell r="H93">
            <v>0</v>
          </cell>
          <cell r="I93">
            <v>0</v>
          </cell>
          <cell r="J93" t="str">
            <v>已提交</v>
          </cell>
          <cell r="K93" t="str">
            <v>16-3</v>
          </cell>
          <cell r="L93" t="str">
            <v>未提交</v>
          </cell>
          <cell r="M93" t="str">
            <v>16-9</v>
          </cell>
          <cell r="N93" t="str">
            <v>未提交</v>
          </cell>
          <cell r="O93" t="str">
            <v>16-15</v>
          </cell>
        </row>
        <row r="94">
          <cell r="B94">
            <v>310821164002</v>
          </cell>
          <cell r="C94" t="str">
            <v>省部级科学技术奖成果提升支持项目</v>
          </cell>
          <cell r="D94" t="str">
            <v>沥青路面建设过程能耗与碳排放评价技术研究</v>
          </cell>
          <cell r="E94">
            <v>0</v>
          </cell>
          <cell r="F94" t="str">
            <v>马峰</v>
          </cell>
          <cell r="G94" t="str">
            <v>公路学院</v>
          </cell>
          <cell r="H94">
            <v>0</v>
          </cell>
          <cell r="I94">
            <v>0</v>
          </cell>
          <cell r="J94" t="str">
            <v>已提交</v>
          </cell>
          <cell r="K94" t="str">
            <v>16-3</v>
          </cell>
          <cell r="L94" t="str">
            <v>已提交</v>
          </cell>
          <cell r="M94" t="str">
            <v>16-9</v>
          </cell>
          <cell r="N94" t="str">
            <v>未提交</v>
          </cell>
          <cell r="O94" t="str">
            <v>16-15</v>
          </cell>
        </row>
        <row r="95">
          <cell r="B95">
            <v>310822164003</v>
          </cell>
          <cell r="C95" t="str">
            <v>省部级科学技术奖成果提升支持项目</v>
          </cell>
          <cell r="D95" t="str">
            <v>营运客车安全监测系统开发测试</v>
          </cell>
          <cell r="E95">
            <v>0</v>
          </cell>
          <cell r="F95" t="str">
            <v>郭应时</v>
          </cell>
          <cell r="G95" t="str">
            <v>汽车学院</v>
          </cell>
          <cell r="H95">
            <v>0</v>
          </cell>
          <cell r="I95">
            <v>0</v>
          </cell>
          <cell r="J95" t="str">
            <v>已补交</v>
          </cell>
          <cell r="K95" t="str">
            <v>16-3</v>
          </cell>
          <cell r="L95" t="str">
            <v>已提交</v>
          </cell>
          <cell r="M95" t="str">
            <v>16-9</v>
          </cell>
          <cell r="N95" t="str">
            <v>缺</v>
          </cell>
          <cell r="O95" t="str">
            <v>16-15</v>
          </cell>
        </row>
        <row r="96">
          <cell r="B96">
            <v>310824164004</v>
          </cell>
          <cell r="C96" t="str">
            <v>省部级科学技术奖成果提升支持项目</v>
          </cell>
          <cell r="D96" t="str">
            <v>基于信息融合的交通状态感知与拥堵缓解策略研究</v>
          </cell>
          <cell r="E96">
            <v>0</v>
          </cell>
          <cell r="F96" t="str">
            <v>郝茹茹</v>
          </cell>
          <cell r="G96" t="str">
            <v>信息学院</v>
          </cell>
          <cell r="H96">
            <v>0</v>
          </cell>
          <cell r="I96">
            <v>0</v>
          </cell>
          <cell r="J96" t="str">
            <v>已提交</v>
          </cell>
          <cell r="K96" t="str">
            <v>16-3</v>
          </cell>
          <cell r="L96" t="str">
            <v>已提交</v>
          </cell>
          <cell r="M96" t="str">
            <v>16-9</v>
          </cell>
          <cell r="N96" t="str">
            <v>未提交</v>
          </cell>
          <cell r="O96" t="str">
            <v>16-15</v>
          </cell>
        </row>
        <row r="97">
          <cell r="B97">
            <v>310824164005</v>
          </cell>
          <cell r="C97" t="str">
            <v>省部级科学技术奖成果提升支持项目</v>
          </cell>
          <cell r="D97" t="str">
            <v>车联网环境下移动数据多载波传输处理方法研究</v>
          </cell>
          <cell r="E97">
            <v>0</v>
          </cell>
          <cell r="F97" t="str">
            <v>惠飞</v>
          </cell>
          <cell r="G97" t="str">
            <v>信息学院</v>
          </cell>
          <cell r="H97">
            <v>0</v>
          </cell>
          <cell r="I97">
            <v>0</v>
          </cell>
          <cell r="J97" t="str">
            <v>已提交</v>
          </cell>
          <cell r="K97" t="str">
            <v>16-3</v>
          </cell>
          <cell r="L97" t="str">
            <v>已提交</v>
          </cell>
          <cell r="M97" t="str">
            <v>16-9</v>
          </cell>
          <cell r="N97" t="str">
            <v>未提交</v>
          </cell>
          <cell r="O97" t="str">
            <v>16-15</v>
          </cell>
        </row>
        <row r="98">
          <cell r="B98">
            <v>310824164006</v>
          </cell>
          <cell r="C98" t="str">
            <v>省部级科学技术奖成果提升支持项目</v>
          </cell>
          <cell r="D98" t="str">
            <v>基于机器视觉与3D激光雷达的智能车自动防撞预警技术</v>
          </cell>
          <cell r="E98">
            <v>0</v>
          </cell>
          <cell r="F98" t="str">
            <v>徐志刚</v>
          </cell>
          <cell r="G98" t="str">
            <v>信息学院</v>
          </cell>
          <cell r="H98">
            <v>0</v>
          </cell>
          <cell r="I98">
            <v>0</v>
          </cell>
          <cell r="J98" t="str">
            <v>已提交</v>
          </cell>
          <cell r="K98" t="str">
            <v>16-3</v>
          </cell>
          <cell r="L98" t="str">
            <v>已提交</v>
          </cell>
          <cell r="M98" t="str">
            <v>16-9</v>
          </cell>
          <cell r="N98" t="str">
            <v>未提交</v>
          </cell>
          <cell r="O98" t="str">
            <v>16-15</v>
          </cell>
        </row>
        <row r="99">
          <cell r="B99">
            <v>310824164007</v>
          </cell>
          <cell r="C99" t="str">
            <v>省部级科学技术奖成果提升支持项目</v>
          </cell>
          <cell r="D99" t="str">
            <v>车联网环境下运动车辆行为检测分析方法研究</v>
          </cell>
          <cell r="E99">
            <v>0</v>
          </cell>
          <cell r="F99" t="str">
            <v>杨澜</v>
          </cell>
          <cell r="G99" t="str">
            <v>信息学院</v>
          </cell>
          <cell r="H99">
            <v>0</v>
          </cell>
          <cell r="I99">
            <v>0</v>
          </cell>
          <cell r="J99" t="str">
            <v>已提交</v>
          </cell>
          <cell r="K99" t="str">
            <v>16-3</v>
          </cell>
          <cell r="L99" t="str">
            <v>已提交</v>
          </cell>
          <cell r="M99" t="str">
            <v>16-9</v>
          </cell>
          <cell r="N99" t="str">
            <v>未提交</v>
          </cell>
          <cell r="O99" t="str">
            <v>16-15</v>
          </cell>
        </row>
        <row r="100">
          <cell r="B100">
            <v>310841161001</v>
          </cell>
          <cell r="C100" t="str">
            <v>基础研究项目（面向国家自然科学基金预研项目）</v>
          </cell>
          <cell r="D100" t="str">
            <v>基于CSS理念下西安城市“风景道”+“遗产廊道”耦合模式道路景观设计与评价方法研究</v>
          </cell>
          <cell r="E100">
            <v>0</v>
          </cell>
          <cell r="F100" t="str">
            <v>白骅</v>
          </cell>
          <cell r="G100" t="str">
            <v>建筑学院</v>
          </cell>
          <cell r="H100">
            <v>0</v>
          </cell>
          <cell r="I100">
            <v>0</v>
          </cell>
          <cell r="J100" t="str">
            <v>已提交</v>
          </cell>
          <cell r="K100" t="str">
            <v>16-4</v>
          </cell>
          <cell r="L100" t="str">
            <v>已提交</v>
          </cell>
          <cell r="M100" t="str">
            <v>16-10</v>
          </cell>
          <cell r="N100" t="str">
            <v>未提交</v>
          </cell>
          <cell r="O100" t="str">
            <v>16-16</v>
          </cell>
        </row>
        <row r="101">
          <cell r="B101">
            <v>310841161002</v>
          </cell>
          <cell r="C101" t="str">
            <v>基础研究项目（面向国家自然科学基金预研项目）</v>
          </cell>
          <cell r="D101" t="str">
            <v>清代陕西古迹保护研究</v>
          </cell>
          <cell r="E101">
            <v>0</v>
          </cell>
          <cell r="F101" t="str">
            <v>陈斯亮</v>
          </cell>
          <cell r="G101" t="str">
            <v>建筑学院</v>
          </cell>
          <cell r="H101">
            <v>0</v>
          </cell>
          <cell r="I101">
            <v>0</v>
          </cell>
          <cell r="J101" t="str">
            <v>已提交</v>
          </cell>
          <cell r="K101" t="str">
            <v>16-4</v>
          </cell>
          <cell r="L101" t="str">
            <v>已提交</v>
          </cell>
          <cell r="M101" t="str">
            <v>16-10</v>
          </cell>
          <cell r="N101" t="str">
            <v>未提交</v>
          </cell>
          <cell r="O101" t="str">
            <v>16-16</v>
          </cell>
        </row>
        <row r="102">
          <cell r="B102">
            <v>310841161003</v>
          </cell>
          <cell r="C102" t="str">
            <v>基础研究项目（面向国家自然科学基金预研项目）</v>
          </cell>
          <cell r="D102" t="str">
            <v>陕南秦岭地区城乡空间统筹布局的适宜性评价及优化路径研究</v>
          </cell>
          <cell r="E102">
            <v>0</v>
          </cell>
          <cell r="F102" t="str">
            <v>余侃华</v>
          </cell>
          <cell r="G102" t="str">
            <v>建筑学院</v>
          </cell>
          <cell r="H102">
            <v>0</v>
          </cell>
          <cell r="I102">
            <v>0</v>
          </cell>
          <cell r="J102" t="str">
            <v>已提交</v>
          </cell>
          <cell r="K102" t="str">
            <v>16-4</v>
          </cell>
          <cell r="L102" t="str">
            <v>未提交</v>
          </cell>
          <cell r="M102" t="str">
            <v>16-10</v>
          </cell>
          <cell r="N102" t="str">
            <v>未提交</v>
          </cell>
          <cell r="O102" t="str">
            <v>16-16</v>
          </cell>
        </row>
        <row r="103">
          <cell r="B103">
            <v>310823161001</v>
          </cell>
          <cell r="C103" t="str">
            <v>基础研究项目（面向国家自然科学基金预研项目）</v>
          </cell>
          <cell r="D103" t="str">
            <v>物流通道网络体系规划的关键技术研究</v>
          </cell>
          <cell r="E103">
            <v>0</v>
          </cell>
          <cell r="F103" t="str">
            <v>付鑫</v>
          </cell>
          <cell r="G103" t="str">
            <v>经管学院</v>
          </cell>
          <cell r="H103">
            <v>0</v>
          </cell>
          <cell r="I103">
            <v>0</v>
          </cell>
          <cell r="J103" t="str">
            <v>已提交</v>
          </cell>
          <cell r="K103" t="str">
            <v>16-4</v>
          </cell>
          <cell r="L103" t="str">
            <v>未提交</v>
          </cell>
          <cell r="M103" t="str">
            <v>16-10</v>
          </cell>
          <cell r="N103" t="str">
            <v>未提交</v>
          </cell>
          <cell r="O103" t="str">
            <v>16-16</v>
          </cell>
        </row>
        <row r="104">
          <cell r="B104">
            <v>310812161001</v>
          </cell>
          <cell r="C104" t="str">
            <v>基础研究项目（面向国家自然科学基金预研项目）</v>
          </cell>
          <cell r="D104" t="str">
            <v>微波介质陶瓷纳米粉体的制备及介电性能研究</v>
          </cell>
          <cell r="E104">
            <v>0</v>
          </cell>
          <cell r="F104" t="str">
            <v>程琳</v>
          </cell>
          <cell r="G104" t="str">
            <v>理学院</v>
          </cell>
          <cell r="H104">
            <v>0</v>
          </cell>
          <cell r="I104">
            <v>0</v>
          </cell>
          <cell r="J104" t="str">
            <v>已提交</v>
          </cell>
          <cell r="K104" t="str">
            <v>16-4</v>
          </cell>
          <cell r="L104" t="str">
            <v>已提交</v>
          </cell>
          <cell r="M104" t="str">
            <v>16-10</v>
          </cell>
          <cell r="N104" t="str">
            <v>未提交</v>
          </cell>
          <cell r="O104" t="str">
            <v>16-16</v>
          </cell>
        </row>
        <row r="105">
          <cell r="B105">
            <v>310812161002</v>
          </cell>
          <cell r="C105" t="str">
            <v>基础研究项目（面向国家自然科学基金预研项目）</v>
          </cell>
          <cell r="D105" t="str">
            <v>半刚性骨架功能配位聚合物的构筑及性能研究</v>
          </cell>
          <cell r="E105">
            <v>0</v>
          </cell>
          <cell r="F105" t="str">
            <v>崔林</v>
          </cell>
          <cell r="G105" t="str">
            <v>理学院</v>
          </cell>
          <cell r="H105">
            <v>0</v>
          </cell>
          <cell r="I105">
            <v>0</v>
          </cell>
          <cell r="J105" t="str">
            <v>已提交</v>
          </cell>
          <cell r="K105" t="str">
            <v>16-4</v>
          </cell>
          <cell r="L105" t="str">
            <v>已提交</v>
          </cell>
          <cell r="M105" t="str">
            <v>16-10</v>
          </cell>
          <cell r="N105" t="str">
            <v>未提交</v>
          </cell>
          <cell r="O105" t="str">
            <v>16-16</v>
          </cell>
        </row>
        <row r="106">
          <cell r="B106">
            <v>310812161003</v>
          </cell>
          <cell r="C106" t="str">
            <v>基础研究项目（面向国家自然科学基金预研项目）</v>
          </cell>
          <cell r="D106" t="str">
            <v>移动荷载作用下粘弹性微梁在力-热-磁环境中的非线性振动分析</v>
          </cell>
          <cell r="E106">
            <v>0</v>
          </cell>
          <cell r="F106" t="str">
            <v>邓庆田</v>
          </cell>
          <cell r="G106" t="str">
            <v>理学院</v>
          </cell>
          <cell r="H106">
            <v>0</v>
          </cell>
          <cell r="I106">
            <v>0</v>
          </cell>
          <cell r="J106" t="str">
            <v>已提交</v>
          </cell>
          <cell r="K106" t="str">
            <v>16-4</v>
          </cell>
          <cell r="L106" t="str">
            <v>已提交</v>
          </cell>
          <cell r="M106" t="str">
            <v>16-10</v>
          </cell>
          <cell r="N106" t="str">
            <v>未提交</v>
          </cell>
          <cell r="O106" t="str">
            <v>16-16</v>
          </cell>
        </row>
        <row r="107">
          <cell r="B107">
            <v>310812161004</v>
          </cell>
          <cell r="C107" t="str">
            <v>基础研究项目（面向国家自然科学基金预研项目）</v>
          </cell>
          <cell r="D107" t="str">
            <v>基于非线性弹性波谱的混凝土微损伤识别</v>
          </cell>
          <cell r="E107">
            <v>0</v>
          </cell>
          <cell r="F107" t="str">
            <v>贺燕飞</v>
          </cell>
          <cell r="G107" t="str">
            <v>理学院</v>
          </cell>
          <cell r="H107">
            <v>0</v>
          </cell>
          <cell r="I107">
            <v>0</v>
          </cell>
          <cell r="J107" t="str">
            <v>已提交</v>
          </cell>
          <cell r="K107" t="str">
            <v>16-4</v>
          </cell>
          <cell r="L107" t="str">
            <v>已提交</v>
          </cell>
          <cell r="M107" t="str">
            <v>16-10</v>
          </cell>
          <cell r="N107" t="str">
            <v>未提交</v>
          </cell>
          <cell r="O107" t="str">
            <v>16-16</v>
          </cell>
        </row>
        <row r="108">
          <cell r="B108">
            <v>310812161005</v>
          </cell>
          <cell r="C108" t="str">
            <v>基础研究项目（面向国家自然科学基金预研项目）</v>
          </cell>
          <cell r="D108" t="str">
            <v>逐层限制编码长度的多层信息处理算法研究</v>
          </cell>
          <cell r="E108">
            <v>0</v>
          </cell>
          <cell r="F108" t="str">
            <v>姬楠楠</v>
          </cell>
          <cell r="G108" t="str">
            <v>理学院</v>
          </cell>
          <cell r="H108">
            <v>0</v>
          </cell>
          <cell r="I108">
            <v>0</v>
          </cell>
          <cell r="J108" t="str">
            <v>已提交</v>
          </cell>
          <cell r="K108" t="str">
            <v>16-4</v>
          </cell>
          <cell r="L108" t="str">
            <v>已提交</v>
          </cell>
          <cell r="M108" t="str">
            <v>16-10</v>
          </cell>
          <cell r="N108" t="str">
            <v>未提交</v>
          </cell>
          <cell r="O108" t="str">
            <v>16-16</v>
          </cell>
        </row>
        <row r="109">
          <cell r="B109">
            <v>310812161006</v>
          </cell>
          <cell r="C109" t="str">
            <v>基础研究项目（面向国家自然科学基金预研项目）</v>
          </cell>
          <cell r="D109" t="str">
            <v>图谱与图中路和圈的计数问题研究</v>
          </cell>
          <cell r="E109">
            <v>0</v>
          </cell>
          <cell r="F109" t="str">
            <v>刘奋进</v>
          </cell>
          <cell r="G109" t="str">
            <v>理学院</v>
          </cell>
          <cell r="H109">
            <v>0</v>
          </cell>
          <cell r="I109">
            <v>0</v>
          </cell>
          <cell r="J109" t="str">
            <v>已提交</v>
          </cell>
          <cell r="K109" t="str">
            <v>16-4</v>
          </cell>
          <cell r="L109" t="str">
            <v>已提交</v>
          </cell>
          <cell r="M109" t="str">
            <v>16-10</v>
          </cell>
          <cell r="N109" t="str">
            <v>未提交</v>
          </cell>
          <cell r="O109" t="str">
            <v>16-16</v>
          </cell>
        </row>
        <row r="110">
          <cell r="B110">
            <v>310812161007</v>
          </cell>
          <cell r="C110" t="str">
            <v>基础研究项目（面向国家自然科学基金预研项目）</v>
          </cell>
          <cell r="D110" t="str">
            <v>干旱半干旱地区土壤水分运动规律研究</v>
          </cell>
          <cell r="E110">
            <v>0</v>
          </cell>
          <cell r="F110" t="str">
            <v>潘红霞</v>
          </cell>
          <cell r="G110" t="str">
            <v>理学院</v>
          </cell>
          <cell r="H110">
            <v>0</v>
          </cell>
          <cell r="I110">
            <v>0</v>
          </cell>
          <cell r="J110" t="str">
            <v>已提交</v>
          </cell>
          <cell r="K110" t="str">
            <v>16-4</v>
          </cell>
          <cell r="L110" t="str">
            <v>已提交</v>
          </cell>
          <cell r="M110" t="str">
            <v>16-10</v>
          </cell>
          <cell r="N110" t="str">
            <v>未提交</v>
          </cell>
          <cell r="O110" t="str">
            <v>16-16</v>
          </cell>
        </row>
        <row r="111">
          <cell r="B111">
            <v>310812161008</v>
          </cell>
          <cell r="C111" t="str">
            <v>基础研究项目（面向国家自然科学基金预研项目）</v>
          </cell>
          <cell r="D111" t="str">
            <v>连续体结构可靠性拓扑优化的元胞自动机方法</v>
          </cell>
          <cell r="E111">
            <v>0</v>
          </cell>
          <cell r="F111" t="str">
            <v>王慧</v>
          </cell>
          <cell r="G111" t="str">
            <v>理学院</v>
          </cell>
          <cell r="H111">
            <v>0</v>
          </cell>
          <cell r="I111">
            <v>0</v>
          </cell>
          <cell r="J111" t="str">
            <v>已提交</v>
          </cell>
          <cell r="K111" t="str">
            <v>16-4</v>
          </cell>
          <cell r="L111" t="str">
            <v>已提交</v>
          </cell>
          <cell r="M111" t="str">
            <v>16-10</v>
          </cell>
          <cell r="N111" t="str">
            <v>未提交</v>
          </cell>
          <cell r="O111" t="str">
            <v>16-16</v>
          </cell>
        </row>
        <row r="112">
          <cell r="B112">
            <v>310812161009</v>
          </cell>
          <cell r="C112" t="str">
            <v>基础研究项目（面向国家自然科学基金预研项目）</v>
          </cell>
          <cell r="D112" t="str">
            <v>长杆弹侵彻有界靶的动力学研究</v>
          </cell>
          <cell r="E112">
            <v>0</v>
          </cell>
          <cell r="F112" t="str">
            <v>王娟</v>
          </cell>
          <cell r="G112" t="str">
            <v>理学院</v>
          </cell>
          <cell r="H112">
            <v>0</v>
          </cell>
          <cell r="I112">
            <v>0</v>
          </cell>
          <cell r="J112" t="str">
            <v>已提交</v>
          </cell>
          <cell r="K112" t="str">
            <v>16-4</v>
          </cell>
          <cell r="L112" t="str">
            <v>已提交</v>
          </cell>
          <cell r="M112" t="str">
            <v>16-10</v>
          </cell>
          <cell r="N112" t="str">
            <v>未提交</v>
          </cell>
          <cell r="O112" t="str">
            <v>16-16</v>
          </cell>
        </row>
        <row r="113">
          <cell r="B113">
            <v>310812161010</v>
          </cell>
          <cell r="C113" t="str">
            <v>基础研究项目（面向国家自然科学基金预研项目）</v>
          </cell>
          <cell r="D113" t="str">
            <v>基于高分辨率遥感的西咸新区地表覆盖精细制图研究</v>
          </cell>
          <cell r="E113">
            <v>0</v>
          </cell>
          <cell r="F113" t="str">
            <v>吴田军</v>
          </cell>
          <cell r="G113" t="str">
            <v>理学院</v>
          </cell>
          <cell r="H113">
            <v>0</v>
          </cell>
          <cell r="I113">
            <v>0</v>
          </cell>
          <cell r="J113" t="str">
            <v>已提交</v>
          </cell>
          <cell r="K113" t="str">
            <v>16-4</v>
          </cell>
          <cell r="L113" t="str">
            <v>已提交</v>
          </cell>
          <cell r="M113" t="str">
            <v>16-10</v>
          </cell>
          <cell r="N113" t="str">
            <v>未提交</v>
          </cell>
          <cell r="O113" t="str">
            <v>16-16</v>
          </cell>
        </row>
        <row r="114">
          <cell r="B114">
            <v>310812161011</v>
          </cell>
          <cell r="C114" t="str">
            <v>基础研究项目（面向国家自然科学基金预研项目）</v>
          </cell>
          <cell r="D114" t="str">
            <v>西安地区水源热泵抽灌井热渗耦合模型研究</v>
          </cell>
          <cell r="E114">
            <v>0</v>
          </cell>
          <cell r="F114" t="str">
            <v>闫峭</v>
          </cell>
          <cell r="G114" t="str">
            <v>理学院</v>
          </cell>
          <cell r="H114">
            <v>0</v>
          </cell>
          <cell r="I114">
            <v>0</v>
          </cell>
          <cell r="J114" t="str">
            <v>已提交</v>
          </cell>
          <cell r="K114" t="str">
            <v>16-4</v>
          </cell>
          <cell r="L114" t="str">
            <v>已提交</v>
          </cell>
          <cell r="M114" t="str">
            <v>16-10</v>
          </cell>
          <cell r="N114" t="str">
            <v>未提交</v>
          </cell>
          <cell r="O114" t="str">
            <v>16-16</v>
          </cell>
        </row>
        <row r="115">
          <cell r="B115">
            <v>310812161012</v>
          </cell>
          <cell r="C115" t="str">
            <v>基础研究项目（面向国家自然科学基金预研项目）</v>
          </cell>
          <cell r="D115" t="str">
            <v>罐式车辆道路运输危险气体泄漏扩散模型与仿真</v>
          </cell>
          <cell r="E115">
            <v>0</v>
          </cell>
          <cell r="F115" t="str">
            <v>张锦荣</v>
          </cell>
          <cell r="G115" t="str">
            <v>理学院</v>
          </cell>
          <cell r="H115">
            <v>0</v>
          </cell>
          <cell r="I115">
            <v>0</v>
          </cell>
          <cell r="J115" t="str">
            <v>已提交</v>
          </cell>
          <cell r="K115" t="str">
            <v>16-4</v>
          </cell>
          <cell r="L115" t="str">
            <v>已提交</v>
          </cell>
          <cell r="M115" t="str">
            <v>16-10</v>
          </cell>
          <cell r="N115" t="str">
            <v>未提交</v>
          </cell>
          <cell r="O115" t="str">
            <v>16-16</v>
          </cell>
        </row>
        <row r="116">
          <cell r="B116">
            <v>310812161013</v>
          </cell>
          <cell r="C116" t="str">
            <v>基础研究项目（面向国家自然科学基金预研项目）</v>
          </cell>
          <cell r="D116" t="str">
            <v>广义及多层广义模糊可靠性模型理论研究及应用</v>
          </cell>
          <cell r="E116">
            <v>0</v>
          </cell>
          <cell r="F116" t="str">
            <v>张萌</v>
          </cell>
          <cell r="G116" t="str">
            <v>理学院</v>
          </cell>
          <cell r="H116">
            <v>0</v>
          </cell>
          <cell r="I116">
            <v>0</v>
          </cell>
          <cell r="J116" t="str">
            <v>已提交</v>
          </cell>
          <cell r="K116" t="str">
            <v>16-4</v>
          </cell>
          <cell r="L116" t="str">
            <v>已提交</v>
          </cell>
          <cell r="M116" t="str">
            <v>16-10</v>
          </cell>
          <cell r="N116" t="str">
            <v>未提交</v>
          </cell>
          <cell r="O116" t="str">
            <v>16-16</v>
          </cell>
        </row>
        <row r="117">
          <cell r="B117">
            <v>310822161001</v>
          </cell>
          <cell r="C117" t="str">
            <v>基础研究项目（面向国家自然科学基金预研项目）</v>
          </cell>
          <cell r="D117" t="str">
            <v>物联网驱动的仓储物流实时状态监控研究</v>
          </cell>
          <cell r="E117">
            <v>0</v>
          </cell>
          <cell r="F117" t="str">
            <v>付颖斌</v>
          </cell>
          <cell r="G117" t="str">
            <v>汽车学院</v>
          </cell>
          <cell r="H117">
            <v>0</v>
          </cell>
          <cell r="I117">
            <v>0</v>
          </cell>
          <cell r="J117" t="str">
            <v>已提交</v>
          </cell>
          <cell r="K117" t="str">
            <v>16-4</v>
          </cell>
          <cell r="L117" t="str">
            <v>已提交</v>
          </cell>
          <cell r="M117" t="str">
            <v>16-10</v>
          </cell>
          <cell r="N117" t="str">
            <v>未提交</v>
          </cell>
          <cell r="O117" t="str">
            <v>16-16</v>
          </cell>
        </row>
        <row r="118">
          <cell r="B118">
            <v>310822161002</v>
          </cell>
          <cell r="C118" t="str">
            <v>基础研究项目（面向国家自然科学基金预研项目）</v>
          </cell>
          <cell r="D118" t="str">
            <v>基于工况识别的纯电动汽车复合电源自适应能量管理算法与优化控制策略研究</v>
          </cell>
          <cell r="E118">
            <v>0</v>
          </cell>
          <cell r="F118" t="str">
            <v>贺伊琳</v>
          </cell>
          <cell r="G118" t="str">
            <v>汽车学院</v>
          </cell>
          <cell r="H118">
            <v>0</v>
          </cell>
          <cell r="I118">
            <v>0</v>
          </cell>
          <cell r="J118" t="str">
            <v>已提交</v>
          </cell>
          <cell r="K118" t="str">
            <v>16-4</v>
          </cell>
          <cell r="L118" t="str">
            <v>已提交</v>
          </cell>
          <cell r="M118" t="str">
            <v>16-10</v>
          </cell>
          <cell r="N118" t="str">
            <v>未提交</v>
          </cell>
          <cell r="O118" t="str">
            <v>16-16</v>
          </cell>
        </row>
        <row r="119">
          <cell r="B119">
            <v>310822161003</v>
          </cell>
          <cell r="C119" t="str">
            <v>基础研究项目（面向国家自然科学基金预研项目）</v>
          </cell>
          <cell r="D119" t="str">
            <v>货车驾驶员坐姿脚部受振试验及其评价方法</v>
          </cell>
          <cell r="E119">
            <v>0</v>
          </cell>
          <cell r="F119" t="str">
            <v>李彬</v>
          </cell>
          <cell r="G119" t="str">
            <v>汽车学院</v>
          </cell>
          <cell r="H119">
            <v>0</v>
          </cell>
          <cell r="I119">
            <v>0</v>
          </cell>
          <cell r="J119" t="str">
            <v>已提交</v>
          </cell>
          <cell r="K119" t="str">
            <v>16-4</v>
          </cell>
          <cell r="L119" t="str">
            <v>已提交</v>
          </cell>
          <cell r="M119" t="str">
            <v>16-10</v>
          </cell>
          <cell r="N119" t="str">
            <v>未提交</v>
          </cell>
          <cell r="O119" t="str">
            <v>16-16</v>
          </cell>
        </row>
        <row r="120">
          <cell r="B120">
            <v>310822161004</v>
          </cell>
          <cell r="C120" t="str">
            <v>基础研究项目（面向国家自然科学基金预研项目）</v>
          </cell>
          <cell r="D120" t="str">
            <v>需求驱动型供应链系统协同仿生建模与优化设计</v>
          </cell>
          <cell r="E120">
            <v>0</v>
          </cell>
          <cell r="F120" t="str">
            <v>李博</v>
          </cell>
          <cell r="G120" t="str">
            <v>汽车学院</v>
          </cell>
          <cell r="H120">
            <v>0</v>
          </cell>
          <cell r="I120">
            <v>0</v>
          </cell>
          <cell r="J120" t="str">
            <v>已提交</v>
          </cell>
          <cell r="K120" t="str">
            <v>16-4</v>
          </cell>
          <cell r="L120" t="str">
            <v>已提交</v>
          </cell>
          <cell r="M120" t="str">
            <v>16-10</v>
          </cell>
          <cell r="N120" t="str">
            <v>未提交</v>
          </cell>
          <cell r="O120" t="str">
            <v>16-16</v>
          </cell>
        </row>
        <row r="121">
          <cell r="B121">
            <v>310822161005</v>
          </cell>
          <cell r="C121" t="str">
            <v>基础研究项目（面向国家自然科学基金预研项目）</v>
          </cell>
          <cell r="D121" t="str">
            <v>高海拔地区公路运输车辆油耗统计模型与综合控制策略</v>
          </cell>
          <cell r="E121">
            <v>0</v>
          </cell>
          <cell r="F121" t="str">
            <v>刘伟</v>
          </cell>
          <cell r="G121" t="str">
            <v>汽车学院</v>
          </cell>
          <cell r="H121">
            <v>0</v>
          </cell>
          <cell r="I121">
            <v>0</v>
          </cell>
          <cell r="J121" t="str">
            <v>已提交</v>
          </cell>
          <cell r="K121" t="str">
            <v>16-4</v>
          </cell>
          <cell r="L121" t="str">
            <v>已提交</v>
          </cell>
          <cell r="M121" t="str">
            <v>16-10</v>
          </cell>
          <cell r="N121" t="str">
            <v>未提交</v>
          </cell>
          <cell r="O121" t="str">
            <v>16-16</v>
          </cell>
        </row>
        <row r="122">
          <cell r="B122">
            <v>310822161006</v>
          </cell>
          <cell r="C122" t="str">
            <v>基础研究项目（面向国家自然科学基金预研项目）</v>
          </cell>
          <cell r="D122" t="str">
            <v>基于车辆运行状态偏离监测的驾驶人认知分心状态检测方法研究</v>
          </cell>
          <cell r="E122">
            <v>0</v>
          </cell>
          <cell r="F122" t="str">
            <v>马勇</v>
          </cell>
          <cell r="G122" t="str">
            <v>汽车学院</v>
          </cell>
          <cell r="H122">
            <v>0</v>
          </cell>
          <cell r="I122">
            <v>0</v>
          </cell>
          <cell r="J122" t="str">
            <v>已提交</v>
          </cell>
          <cell r="K122" t="str">
            <v>16-4</v>
          </cell>
          <cell r="L122" t="str">
            <v>已提交</v>
          </cell>
          <cell r="M122" t="str">
            <v>16-10</v>
          </cell>
          <cell r="N122" t="str">
            <v>未提交</v>
          </cell>
          <cell r="O122" t="str">
            <v>16-16</v>
          </cell>
        </row>
        <row r="123">
          <cell r="B123">
            <v>310822161007</v>
          </cell>
          <cell r="C123" t="str">
            <v>基础研究项目（面向国家自然科学基金预研项目）</v>
          </cell>
          <cell r="D123" t="str">
            <v>苛刻条件下脂润滑汽车轮毂轴承摩擦磨损机理及润滑特性研究</v>
          </cell>
          <cell r="E123">
            <v>0</v>
          </cell>
          <cell r="F123" t="str">
            <v>彭朝林</v>
          </cell>
          <cell r="G123" t="str">
            <v>汽车学院</v>
          </cell>
          <cell r="H123">
            <v>0</v>
          </cell>
          <cell r="I123">
            <v>0</v>
          </cell>
          <cell r="J123" t="str">
            <v>已提交</v>
          </cell>
          <cell r="K123" t="str">
            <v>16-4</v>
          </cell>
          <cell r="L123" t="str">
            <v>已提交</v>
          </cell>
          <cell r="M123" t="str">
            <v>16-10</v>
          </cell>
          <cell r="N123" t="str">
            <v>未提交</v>
          </cell>
          <cell r="O123" t="str">
            <v>16-16</v>
          </cell>
        </row>
        <row r="124">
          <cell r="B124">
            <v>310822161008</v>
          </cell>
          <cell r="C124" t="str">
            <v>基础研究项目（面向国家自然科学基金预研项目）</v>
          </cell>
          <cell r="D124" t="str">
            <v>基于全量理论的客车侧翻多步碰撞快速算法研究</v>
          </cell>
          <cell r="E124">
            <v>0</v>
          </cell>
          <cell r="F124" t="str">
            <v>王童</v>
          </cell>
          <cell r="G124" t="str">
            <v>汽车学院</v>
          </cell>
          <cell r="H124">
            <v>0</v>
          </cell>
          <cell r="I124">
            <v>0</v>
          </cell>
          <cell r="J124" t="str">
            <v>已提交</v>
          </cell>
          <cell r="K124" t="str">
            <v>16-4</v>
          </cell>
          <cell r="L124" t="str">
            <v>已提交</v>
          </cell>
          <cell r="M124" t="str">
            <v>16-10</v>
          </cell>
          <cell r="N124" t="str">
            <v>未提交</v>
          </cell>
          <cell r="O124" t="str">
            <v>16-16</v>
          </cell>
        </row>
        <row r="125">
          <cell r="B125">
            <v>310822161009</v>
          </cell>
          <cell r="C125" t="str">
            <v>基础研究项目（面向国家自然科学基金预研项目）</v>
          </cell>
          <cell r="D125" t="str">
            <v>基于多传感器技术的危险驾驶状态辨识</v>
          </cell>
          <cell r="E125">
            <v>0</v>
          </cell>
          <cell r="F125" t="str">
            <v>吴付威</v>
          </cell>
          <cell r="G125" t="str">
            <v>汽车学院</v>
          </cell>
          <cell r="H125">
            <v>0</v>
          </cell>
          <cell r="I125">
            <v>0</v>
          </cell>
          <cell r="J125" t="str">
            <v>已提交</v>
          </cell>
          <cell r="K125" t="str">
            <v>16-4</v>
          </cell>
          <cell r="L125" t="str">
            <v>已提交</v>
          </cell>
          <cell r="M125" t="str">
            <v>16-10</v>
          </cell>
          <cell r="N125" t="str">
            <v>未提交</v>
          </cell>
          <cell r="O125" t="str">
            <v>16-16</v>
          </cell>
        </row>
        <row r="126">
          <cell r="B126">
            <v>310822161010</v>
          </cell>
          <cell r="C126" t="str">
            <v>基础研究项目（面向国家自然科学基金预研项目）</v>
          </cell>
          <cell r="D126" t="str">
            <v>基于视频提取技术的道路景观单调性对驾驶安全的影响机理研究</v>
          </cell>
          <cell r="E126">
            <v>0</v>
          </cell>
          <cell r="F126" t="str">
            <v>徐婷</v>
          </cell>
          <cell r="G126" t="str">
            <v>汽车学院</v>
          </cell>
          <cell r="H126">
            <v>0</v>
          </cell>
          <cell r="I126">
            <v>0</v>
          </cell>
          <cell r="J126" t="str">
            <v>已提交</v>
          </cell>
          <cell r="K126" t="str">
            <v>16-4</v>
          </cell>
          <cell r="L126" t="str">
            <v>已提交</v>
          </cell>
          <cell r="M126" t="str">
            <v>16-10</v>
          </cell>
          <cell r="N126" t="str">
            <v>未提交</v>
          </cell>
          <cell r="O126" t="str">
            <v>16-16</v>
          </cell>
        </row>
        <row r="127">
          <cell r="B127">
            <v>310822161011</v>
          </cell>
          <cell r="C127" t="str">
            <v>基础研究项目（面向国家自然科学基金预研项目）</v>
          </cell>
          <cell r="D127" t="str">
            <v>山地与平原城市公交客车AMT适应性分析</v>
          </cell>
          <cell r="E127">
            <v>0</v>
          </cell>
          <cell r="F127" t="str">
            <v>闫晟煜</v>
          </cell>
          <cell r="G127" t="str">
            <v>汽车学院</v>
          </cell>
          <cell r="H127">
            <v>0</v>
          </cell>
          <cell r="I127">
            <v>0</v>
          </cell>
          <cell r="J127" t="str">
            <v>已提交</v>
          </cell>
          <cell r="K127" t="str">
            <v>16-4</v>
          </cell>
          <cell r="L127" t="str">
            <v>已提交</v>
          </cell>
          <cell r="M127" t="str">
            <v>16-10</v>
          </cell>
          <cell r="N127" t="str">
            <v>未提交</v>
          </cell>
          <cell r="O127" t="str">
            <v>16-16</v>
          </cell>
        </row>
        <row r="128">
          <cell r="B128">
            <v>310822161012</v>
          </cell>
          <cell r="C128" t="str">
            <v>基础研究项目（面向国家自然科学基金预研项目）</v>
          </cell>
          <cell r="D128" t="str">
            <v>供应商与分销商间关系嵌入的形成机制及作用效果研究——基于我国乘用车市场的样本</v>
          </cell>
          <cell r="E128">
            <v>0</v>
          </cell>
          <cell r="F128" t="str">
            <v>杨伟</v>
          </cell>
          <cell r="G128" t="str">
            <v>汽车学院</v>
          </cell>
          <cell r="H128">
            <v>0</v>
          </cell>
          <cell r="I128">
            <v>0</v>
          </cell>
          <cell r="J128" t="str">
            <v>已提交</v>
          </cell>
          <cell r="K128" t="str">
            <v>16-4</v>
          </cell>
          <cell r="L128" t="str">
            <v>已提交</v>
          </cell>
          <cell r="M128" t="str">
            <v>16-10</v>
          </cell>
          <cell r="N128" t="str">
            <v>未提交</v>
          </cell>
          <cell r="O128" t="str">
            <v>16-16</v>
          </cell>
        </row>
        <row r="129">
          <cell r="B129">
            <v>310822161013</v>
          </cell>
          <cell r="C129" t="str">
            <v>基础研究项目（面向国家自然科学基金预研项目）</v>
          </cell>
          <cell r="D129" t="str">
            <v>基于路面湿滑状态辨识的车辆纵向碰撞危险态势预测模式</v>
          </cell>
          <cell r="E129">
            <v>0</v>
          </cell>
          <cell r="F129" t="str">
            <v>杨炜</v>
          </cell>
          <cell r="G129" t="str">
            <v>汽车学院</v>
          </cell>
          <cell r="H129">
            <v>0</v>
          </cell>
          <cell r="I129">
            <v>0</v>
          </cell>
          <cell r="J129" t="str">
            <v>已提交</v>
          </cell>
          <cell r="K129" t="str">
            <v>16-4</v>
          </cell>
          <cell r="L129" t="str">
            <v>已提交</v>
          </cell>
          <cell r="M129" t="str">
            <v>16-10</v>
          </cell>
          <cell r="N129" t="str">
            <v>未提交</v>
          </cell>
          <cell r="O129" t="str">
            <v>16-16</v>
          </cell>
        </row>
        <row r="130">
          <cell r="B130">
            <v>310822161014</v>
          </cell>
          <cell r="C130" t="str">
            <v>基础研究项目（面向国家自然科学基金预研项目）</v>
          </cell>
          <cell r="D130" t="str">
            <v>曲柄销轴承流体动力润滑特性与曲轴扭振的耦合分析研究</v>
          </cell>
          <cell r="E130">
            <v>0</v>
          </cell>
          <cell r="F130" t="str">
            <v>余宾宴</v>
          </cell>
          <cell r="G130" t="str">
            <v>汽车学院</v>
          </cell>
          <cell r="H130">
            <v>0</v>
          </cell>
          <cell r="I130">
            <v>0</v>
          </cell>
          <cell r="J130" t="str">
            <v>已提交</v>
          </cell>
          <cell r="K130" t="str">
            <v>16-4</v>
          </cell>
          <cell r="L130" t="str">
            <v>已提交</v>
          </cell>
          <cell r="M130" t="str">
            <v>16-10</v>
          </cell>
          <cell r="N130" t="str">
            <v>未提交</v>
          </cell>
          <cell r="O130" t="str">
            <v>16-16</v>
          </cell>
        </row>
        <row r="131">
          <cell r="B131">
            <v>310822161015</v>
          </cell>
          <cell r="C131" t="str">
            <v>基础研究项目（面向国家自然科学基金预研项目）</v>
          </cell>
          <cell r="D131" t="str">
            <v>微观交通环境下的无人驾驶智能车辆运动控制研究</v>
          </cell>
          <cell r="E131">
            <v>0</v>
          </cell>
          <cell r="F131" t="str">
            <v>张硕</v>
          </cell>
          <cell r="G131" t="str">
            <v>汽车学院</v>
          </cell>
          <cell r="H131">
            <v>0</v>
          </cell>
          <cell r="I131">
            <v>0</v>
          </cell>
          <cell r="J131" t="str">
            <v>已提交</v>
          </cell>
          <cell r="K131" t="str">
            <v>16-4</v>
          </cell>
          <cell r="L131" t="str">
            <v>已提交</v>
          </cell>
          <cell r="M131" t="str">
            <v>16-10</v>
          </cell>
          <cell r="N131" t="str">
            <v>未提交</v>
          </cell>
          <cell r="O131" t="str">
            <v>16-16</v>
          </cell>
        </row>
        <row r="132">
          <cell r="B132">
            <v>310822161016</v>
          </cell>
          <cell r="C132" t="str">
            <v>基础研究项目（面向国家自然科学基金预研项目）</v>
          </cell>
          <cell r="D132" t="str">
            <v>集装箱多式联运网络优化研究</v>
          </cell>
          <cell r="E132">
            <v>0</v>
          </cell>
          <cell r="F132" t="str">
            <v>赵姣</v>
          </cell>
          <cell r="G132" t="str">
            <v>汽车学院</v>
          </cell>
          <cell r="H132">
            <v>0</v>
          </cell>
          <cell r="I132">
            <v>0</v>
          </cell>
          <cell r="J132" t="str">
            <v>已提交</v>
          </cell>
          <cell r="K132" t="str">
            <v>16-4</v>
          </cell>
          <cell r="L132" t="str">
            <v>已提交</v>
          </cell>
          <cell r="M132" t="str">
            <v>16-10</v>
          </cell>
          <cell r="N132" t="str">
            <v>未提交</v>
          </cell>
          <cell r="O132" t="str">
            <v>16-16</v>
          </cell>
        </row>
        <row r="133">
          <cell r="B133">
            <v>310824161001</v>
          </cell>
          <cell r="C133" t="str">
            <v>基础研究项目（面向国家自然科学基金预研项目）</v>
          </cell>
          <cell r="D133" t="str">
            <v>基于模型的智能车辆传感器故障估计研究</v>
          </cell>
          <cell r="E133">
            <v>0</v>
          </cell>
          <cell r="F133" t="str">
            <v>冯笑然</v>
          </cell>
          <cell r="G133" t="str">
            <v>信息学院</v>
          </cell>
          <cell r="H133">
            <v>0</v>
          </cell>
          <cell r="I133">
            <v>0</v>
          </cell>
          <cell r="J133" t="str">
            <v>已提交</v>
          </cell>
          <cell r="K133" t="str">
            <v>16-4</v>
          </cell>
          <cell r="L133" t="str">
            <v>已提交</v>
          </cell>
          <cell r="M133" t="str">
            <v>16-10</v>
          </cell>
          <cell r="N133" t="str">
            <v>未提交</v>
          </cell>
          <cell r="O133" t="str">
            <v>16-16</v>
          </cell>
        </row>
        <row r="134">
          <cell r="B134">
            <v>310824161002</v>
          </cell>
          <cell r="C134" t="str">
            <v>基础研究项目（面向国家自然科学基金预研项目）</v>
          </cell>
          <cell r="D134" t="str">
            <v>致密岩频散介电特征研究及测量</v>
          </cell>
          <cell r="E134">
            <v>0</v>
          </cell>
          <cell r="F134" t="str">
            <v>郭晨</v>
          </cell>
          <cell r="G134" t="str">
            <v>信息学院</v>
          </cell>
          <cell r="H134">
            <v>0</v>
          </cell>
          <cell r="I134">
            <v>0</v>
          </cell>
          <cell r="J134" t="str">
            <v>已提交</v>
          </cell>
          <cell r="K134" t="str">
            <v>16-4</v>
          </cell>
          <cell r="L134" t="str">
            <v>已提交</v>
          </cell>
          <cell r="M134" t="str">
            <v>16-10</v>
          </cell>
          <cell r="N134" t="str">
            <v>未提交</v>
          </cell>
          <cell r="O134" t="str">
            <v>16-16</v>
          </cell>
        </row>
        <row r="135">
          <cell r="B135">
            <v>310824161003</v>
          </cell>
          <cell r="C135" t="str">
            <v>基础研究项目（面向国家自然科学基金预研项目）</v>
          </cell>
          <cell r="D135" t="str">
            <v>基于GiD的FDTD-FVTD混合方法研究</v>
          </cell>
          <cell r="E135">
            <v>0</v>
          </cell>
          <cell r="F135" t="str">
            <v>贺之莉</v>
          </cell>
          <cell r="G135" t="str">
            <v>信息学院</v>
          </cell>
          <cell r="H135">
            <v>0</v>
          </cell>
          <cell r="I135">
            <v>0</v>
          </cell>
          <cell r="J135" t="str">
            <v>已提交</v>
          </cell>
          <cell r="K135" t="str">
            <v>16-4</v>
          </cell>
          <cell r="L135" t="str">
            <v>已提交</v>
          </cell>
          <cell r="M135" t="str">
            <v>16-10</v>
          </cell>
          <cell r="N135" t="str">
            <v>未提交</v>
          </cell>
          <cell r="O135" t="str">
            <v>16-16</v>
          </cell>
        </row>
        <row r="136">
          <cell r="B136">
            <v>310824161004</v>
          </cell>
          <cell r="C136" t="str">
            <v>基础研究项目（面向国家自然科学基金预研项目）</v>
          </cell>
          <cell r="D136" t="str">
            <v>带移位运算的定点数据通路的形式验证方法研究</v>
          </cell>
          <cell r="E136">
            <v>0</v>
          </cell>
          <cell r="F136" t="str">
            <v>李东海</v>
          </cell>
          <cell r="G136" t="str">
            <v>信息学院</v>
          </cell>
          <cell r="H136">
            <v>0</v>
          </cell>
          <cell r="I136">
            <v>0</v>
          </cell>
          <cell r="J136" t="str">
            <v>已提交</v>
          </cell>
          <cell r="K136" t="str">
            <v>16-4</v>
          </cell>
          <cell r="L136" t="str">
            <v>已提交</v>
          </cell>
          <cell r="M136" t="str">
            <v>16-10</v>
          </cell>
          <cell r="N136" t="str">
            <v>未提交</v>
          </cell>
          <cell r="O136" t="str">
            <v>16-16</v>
          </cell>
        </row>
        <row r="137">
          <cell r="B137">
            <v>310824161005</v>
          </cell>
          <cell r="C137" t="str">
            <v>基础研究项目（面向国家自然科学基金预研项目）</v>
          </cell>
          <cell r="D137" t="str">
            <v>基于层状结构的探地雷达检测正反演研究</v>
          </cell>
          <cell r="E137">
            <v>0</v>
          </cell>
          <cell r="F137" t="str">
            <v>李婷</v>
          </cell>
          <cell r="G137" t="str">
            <v>信息学院</v>
          </cell>
          <cell r="H137">
            <v>0</v>
          </cell>
          <cell r="I137">
            <v>0</v>
          </cell>
          <cell r="J137" t="str">
            <v>已提交</v>
          </cell>
          <cell r="K137" t="str">
            <v>16-4</v>
          </cell>
          <cell r="L137" t="str">
            <v>已提交</v>
          </cell>
          <cell r="M137" t="str">
            <v>16-10</v>
          </cell>
          <cell r="N137" t="str">
            <v>未提交</v>
          </cell>
          <cell r="O137" t="str">
            <v>16-16</v>
          </cell>
        </row>
        <row r="138">
          <cell r="B138">
            <v>310824161006</v>
          </cell>
          <cell r="C138" t="str">
            <v>基础研究项目（面向国家自然科学基金预研项目）</v>
          </cell>
          <cell r="D138" t="str">
            <v>基于空谱联合约束优化的压缩高光谱遥感图像快速重建</v>
          </cell>
          <cell r="E138">
            <v>0</v>
          </cell>
          <cell r="F138" t="str">
            <v>刘海英</v>
          </cell>
          <cell r="G138" t="str">
            <v>信息学院</v>
          </cell>
          <cell r="H138">
            <v>0</v>
          </cell>
          <cell r="I138">
            <v>0</v>
          </cell>
          <cell r="J138" t="str">
            <v>已提交</v>
          </cell>
          <cell r="K138" t="str">
            <v>16-4</v>
          </cell>
          <cell r="L138" t="str">
            <v>已提交</v>
          </cell>
          <cell r="M138" t="str">
            <v>16-10</v>
          </cell>
          <cell r="N138" t="str">
            <v>未提交</v>
          </cell>
          <cell r="O138" t="str">
            <v>16-16</v>
          </cell>
        </row>
        <row r="139">
          <cell r="B139">
            <v>310824161007</v>
          </cell>
          <cell r="C139" t="str">
            <v>基础研究项目（面向国家自然科学基金预研项目）</v>
          </cell>
          <cell r="D139" t="str">
            <v>一种超高清3D数字电视拼接墙画面分割器的方案设计与研究</v>
          </cell>
          <cell r="E139">
            <v>0</v>
          </cell>
          <cell r="F139" t="str">
            <v>刘晓春</v>
          </cell>
          <cell r="G139" t="str">
            <v>信息学院</v>
          </cell>
          <cell r="H139">
            <v>0</v>
          </cell>
          <cell r="I139">
            <v>0</v>
          </cell>
          <cell r="J139" t="str">
            <v>已提交</v>
          </cell>
          <cell r="K139" t="str">
            <v>16-4</v>
          </cell>
          <cell r="L139" t="str">
            <v>已提交</v>
          </cell>
          <cell r="M139" t="str">
            <v>16-10</v>
          </cell>
          <cell r="N139" t="str">
            <v>未提交</v>
          </cell>
          <cell r="O139" t="str">
            <v>16-16</v>
          </cell>
        </row>
        <row r="140">
          <cell r="B140">
            <v>310824161008</v>
          </cell>
          <cell r="C140" t="str">
            <v>基础研究项目（面向国家自然科学基金预研项目）</v>
          </cell>
          <cell r="D140" t="str">
            <v>基于认知检测技术的物联网传输性能分析</v>
          </cell>
          <cell r="E140">
            <v>0</v>
          </cell>
          <cell r="F140" t="str">
            <v>刘鑫一</v>
          </cell>
          <cell r="G140" t="str">
            <v>信息学院</v>
          </cell>
          <cell r="H140">
            <v>0</v>
          </cell>
          <cell r="I140">
            <v>0</v>
          </cell>
          <cell r="J140" t="str">
            <v>已提交</v>
          </cell>
          <cell r="K140" t="str">
            <v>16-4</v>
          </cell>
          <cell r="L140" t="str">
            <v>已提交</v>
          </cell>
          <cell r="M140" t="str">
            <v>16-10</v>
          </cell>
          <cell r="N140" t="str">
            <v>未提交</v>
          </cell>
          <cell r="O140" t="str">
            <v>16-16</v>
          </cell>
        </row>
        <row r="141">
          <cell r="B141">
            <v>310824161009</v>
          </cell>
          <cell r="C141" t="str">
            <v>基础研究项目（面向国家自然科学基金预研项目）</v>
          </cell>
          <cell r="D141" t="str">
            <v>复杂城市环境下GPS非视距多径智能实时抑制方法研究</v>
          </cell>
          <cell r="E141">
            <v>0</v>
          </cell>
          <cell r="F141" t="str">
            <v>王江安</v>
          </cell>
          <cell r="G141" t="str">
            <v>信息学院</v>
          </cell>
          <cell r="H141">
            <v>0</v>
          </cell>
          <cell r="I141">
            <v>0</v>
          </cell>
          <cell r="J141" t="str">
            <v>已提交</v>
          </cell>
          <cell r="K141" t="str">
            <v>16-4</v>
          </cell>
          <cell r="L141" t="str">
            <v>已提交</v>
          </cell>
          <cell r="M141" t="str">
            <v>16-10</v>
          </cell>
          <cell r="N141" t="str">
            <v>未提交</v>
          </cell>
          <cell r="O141" t="str">
            <v>16-16</v>
          </cell>
        </row>
        <row r="142">
          <cell r="B142">
            <v>310824161010</v>
          </cell>
          <cell r="C142" t="str">
            <v>基础研究项目（面向国家自然科学基金预研项目）</v>
          </cell>
          <cell r="D142" t="str">
            <v>顺层岩质边坡模型滑坡多姿态数据测量研究</v>
          </cell>
          <cell r="E142">
            <v>0</v>
          </cell>
          <cell r="F142" t="str">
            <v>王伟</v>
          </cell>
          <cell r="G142" t="str">
            <v>信息学院</v>
          </cell>
          <cell r="H142">
            <v>0</v>
          </cell>
          <cell r="I142">
            <v>0</v>
          </cell>
          <cell r="J142" t="str">
            <v>已提交</v>
          </cell>
          <cell r="K142" t="str">
            <v>16-4</v>
          </cell>
          <cell r="L142" t="str">
            <v>已提交</v>
          </cell>
          <cell r="M142" t="str">
            <v>16-10</v>
          </cell>
          <cell r="N142" t="str">
            <v>未提交</v>
          </cell>
          <cell r="O142" t="str">
            <v>16-16</v>
          </cell>
        </row>
        <row r="143">
          <cell r="B143">
            <v>310824161011</v>
          </cell>
          <cell r="C143" t="str">
            <v>基础研究项目（面向国家自然科学基金预研项目）</v>
          </cell>
          <cell r="D143" t="str">
            <v>基于图像标记的条件随机场关键技术研究</v>
          </cell>
          <cell r="E143">
            <v>0</v>
          </cell>
          <cell r="F143" t="str">
            <v>徐丽</v>
          </cell>
          <cell r="G143" t="str">
            <v>信息学院</v>
          </cell>
          <cell r="H143">
            <v>0</v>
          </cell>
          <cell r="I143">
            <v>0</v>
          </cell>
          <cell r="J143" t="str">
            <v>已提交</v>
          </cell>
          <cell r="K143" t="str">
            <v>16-4</v>
          </cell>
          <cell r="L143" t="str">
            <v>已提交</v>
          </cell>
          <cell r="M143" t="str">
            <v>16-10</v>
          </cell>
          <cell r="N143" t="str">
            <v>未提交</v>
          </cell>
          <cell r="O143" t="str">
            <v>16-16</v>
          </cell>
        </row>
        <row r="144">
          <cell r="B144">
            <v>310824161012</v>
          </cell>
          <cell r="C144" t="str">
            <v>基础研究项目（面向国家自然科学基金预研项目）</v>
          </cell>
          <cell r="D144" t="str">
            <v>以人为本的流式服务模型对用户出行帮助机制的研究</v>
          </cell>
          <cell r="E144">
            <v>0</v>
          </cell>
          <cell r="F144" t="str">
            <v>朱依水</v>
          </cell>
          <cell r="G144" t="str">
            <v>信息学院</v>
          </cell>
          <cell r="H144">
            <v>0</v>
          </cell>
          <cell r="I144">
            <v>0</v>
          </cell>
          <cell r="J144" t="str">
            <v>已提交</v>
          </cell>
          <cell r="K144" t="str">
            <v>16-4</v>
          </cell>
          <cell r="L144" t="str">
            <v>已提交</v>
          </cell>
          <cell r="M144" t="str">
            <v>16-10</v>
          </cell>
          <cell r="N144" t="str">
            <v>未提交</v>
          </cell>
          <cell r="O144" t="str">
            <v>16-16</v>
          </cell>
        </row>
        <row r="145">
          <cell r="B145">
            <v>310827161001</v>
          </cell>
          <cell r="C145" t="str">
            <v>基础研究项目（面向国家自然科学基金预研项目）</v>
          </cell>
          <cell r="D145" t="str">
            <v>火山岩-侵入岩成因联系：以闽浙沿海云山火山-侵入杂岩为例</v>
          </cell>
          <cell r="E145">
            <v>0</v>
          </cell>
          <cell r="F145" t="str">
            <v>陈璟元</v>
          </cell>
          <cell r="G145" t="str">
            <v>资源学院</v>
          </cell>
          <cell r="H145">
            <v>0</v>
          </cell>
          <cell r="I145">
            <v>0</v>
          </cell>
          <cell r="J145" t="str">
            <v>已提交</v>
          </cell>
          <cell r="K145" t="str">
            <v>16-4</v>
          </cell>
          <cell r="L145" t="str">
            <v>已提交</v>
          </cell>
          <cell r="M145" t="str">
            <v>16-10</v>
          </cell>
          <cell r="N145" t="str">
            <v>未提交</v>
          </cell>
          <cell r="O145" t="str">
            <v>16-16</v>
          </cell>
        </row>
        <row r="146">
          <cell r="B146">
            <v>310827161002</v>
          </cell>
          <cell r="C146" t="str">
            <v>基础研究项目（面向国家自然科学基金预研项目）</v>
          </cell>
          <cell r="D146" t="str">
            <v>东昆仑东段新元古代花岗质片麻岩年代学及构造属性研究</v>
          </cell>
          <cell r="E146">
            <v>0</v>
          </cell>
          <cell r="F146" t="str">
            <v>陈有炘</v>
          </cell>
          <cell r="G146" t="str">
            <v>资源学院</v>
          </cell>
          <cell r="H146">
            <v>0</v>
          </cell>
          <cell r="I146">
            <v>0</v>
          </cell>
          <cell r="J146" t="str">
            <v>已提交</v>
          </cell>
          <cell r="K146" t="str">
            <v>16-4</v>
          </cell>
          <cell r="L146" t="str">
            <v>已提交</v>
          </cell>
          <cell r="M146" t="str">
            <v>16-10</v>
          </cell>
          <cell r="N146" t="str">
            <v>未提交</v>
          </cell>
          <cell r="O146" t="str">
            <v>16-16</v>
          </cell>
        </row>
        <row r="147">
          <cell r="B147">
            <v>310827161003</v>
          </cell>
          <cell r="C147" t="str">
            <v>基础研究项目（面向国家自然科学基金预研项目）</v>
          </cell>
          <cell r="D147" t="str">
            <v>煤层碳封存中CO2-水-煤相互作用研究</v>
          </cell>
          <cell r="E147">
            <v>0</v>
          </cell>
          <cell r="F147" t="str">
            <v>高莎莎</v>
          </cell>
          <cell r="G147" t="str">
            <v>资源学院</v>
          </cell>
          <cell r="H147">
            <v>0</v>
          </cell>
          <cell r="I147">
            <v>0</v>
          </cell>
          <cell r="J147" t="str">
            <v>已提交</v>
          </cell>
          <cell r="K147" t="str">
            <v>16-4</v>
          </cell>
          <cell r="L147" t="str">
            <v>已提交</v>
          </cell>
          <cell r="M147" t="str">
            <v>16-10</v>
          </cell>
          <cell r="N147" t="str">
            <v>未提交</v>
          </cell>
          <cell r="O147" t="str">
            <v>16-16</v>
          </cell>
        </row>
        <row r="148">
          <cell r="B148">
            <v>310827161004</v>
          </cell>
          <cell r="C148" t="str">
            <v>基础研究项目（面向国家自然科学基金预研项目）</v>
          </cell>
          <cell r="D148" t="str">
            <v>智慧城市中开放性公共场所人群数目识别及预警系统研究</v>
          </cell>
          <cell r="E148">
            <v>0</v>
          </cell>
          <cell r="F148" t="str">
            <v>韩磊</v>
          </cell>
          <cell r="G148" t="str">
            <v>资源学院</v>
          </cell>
          <cell r="H148">
            <v>0</v>
          </cell>
          <cell r="I148">
            <v>0</v>
          </cell>
          <cell r="J148" t="str">
            <v>已提交</v>
          </cell>
          <cell r="K148" t="str">
            <v>16-4</v>
          </cell>
          <cell r="L148" t="str">
            <v>已提交</v>
          </cell>
          <cell r="M148" t="str">
            <v>16-10</v>
          </cell>
          <cell r="N148" t="str">
            <v>未提交</v>
          </cell>
          <cell r="O148" t="str">
            <v>16-16</v>
          </cell>
        </row>
        <row r="149">
          <cell r="B149">
            <v>310827161005</v>
          </cell>
          <cell r="C149" t="str">
            <v>基础研究项目（面向国家自然科学基金预研项目）</v>
          </cell>
          <cell r="D149" t="str">
            <v>安徽铜陵狮子山矿田三维地球化学结构与深部找矿预测研究</v>
          </cell>
          <cell r="E149">
            <v>0</v>
          </cell>
          <cell r="F149" t="str">
            <v>林鑫</v>
          </cell>
          <cell r="G149" t="str">
            <v>资源学院</v>
          </cell>
          <cell r="H149">
            <v>0</v>
          </cell>
          <cell r="I149">
            <v>0</v>
          </cell>
          <cell r="J149" t="str">
            <v>已提交</v>
          </cell>
          <cell r="K149" t="str">
            <v>16-4</v>
          </cell>
          <cell r="L149" t="str">
            <v>已提交</v>
          </cell>
          <cell r="M149" t="str">
            <v>16-10</v>
          </cell>
          <cell r="N149" t="str">
            <v>未提交</v>
          </cell>
          <cell r="O149" t="str">
            <v>16-16</v>
          </cell>
        </row>
        <row r="150">
          <cell r="B150">
            <v>310827161006</v>
          </cell>
          <cell r="C150" t="str">
            <v>基础研究项目（面向国家自然科学基金预研项目）</v>
          </cell>
          <cell r="D150" t="str">
            <v>西昆仑麻扎—康西瓦构造带构造属性及向西延展研究</v>
          </cell>
          <cell r="E150">
            <v>0</v>
          </cell>
          <cell r="F150" t="str">
            <v>刘成军</v>
          </cell>
          <cell r="G150" t="str">
            <v>资源学院</v>
          </cell>
          <cell r="H150">
            <v>0</v>
          </cell>
          <cell r="I150">
            <v>0</v>
          </cell>
          <cell r="J150" t="str">
            <v>已提交</v>
          </cell>
          <cell r="K150" t="str">
            <v>16-4</v>
          </cell>
          <cell r="L150" t="str">
            <v>已提交</v>
          </cell>
          <cell r="M150" t="str">
            <v>16-10</v>
          </cell>
          <cell r="N150" t="str">
            <v>未提交</v>
          </cell>
          <cell r="O150" t="str">
            <v>16-16</v>
          </cell>
        </row>
        <row r="151">
          <cell r="B151">
            <v>310827161007</v>
          </cell>
          <cell r="C151" t="str">
            <v>基础研究项目（面向国家自然科学基金预研项目）</v>
          </cell>
          <cell r="D151" t="str">
            <v>四川红格层状岩体中硫化物-金属氧化物包裹体研究</v>
          </cell>
          <cell r="E151">
            <v>0</v>
          </cell>
          <cell r="F151" t="str">
            <v>栾燕</v>
          </cell>
          <cell r="G151" t="str">
            <v>资源学院</v>
          </cell>
          <cell r="H151">
            <v>0</v>
          </cell>
          <cell r="I151">
            <v>0</v>
          </cell>
          <cell r="J151" t="str">
            <v>已提交</v>
          </cell>
          <cell r="K151" t="str">
            <v>16-4</v>
          </cell>
          <cell r="L151" t="str">
            <v>已提交</v>
          </cell>
          <cell r="M151" t="str">
            <v>16-10</v>
          </cell>
          <cell r="N151" t="str">
            <v>未提交</v>
          </cell>
          <cell r="O151" t="str">
            <v>16-16</v>
          </cell>
        </row>
        <row r="152">
          <cell r="B152">
            <v>310827161008</v>
          </cell>
          <cell r="C152" t="str">
            <v>基础研究项目（面向国家自然科学基金预研项目）</v>
          </cell>
          <cell r="D152" t="str">
            <v>地质样品单次溶样Sr-Nd同位素全岩分析方法研究及应用</v>
          </cell>
          <cell r="E152">
            <v>0</v>
          </cell>
          <cell r="F152" t="str">
            <v>谭细娟</v>
          </cell>
          <cell r="G152" t="str">
            <v>资源学院</v>
          </cell>
          <cell r="H152">
            <v>0</v>
          </cell>
          <cell r="I152">
            <v>0</v>
          </cell>
          <cell r="J152" t="str">
            <v>已提交</v>
          </cell>
          <cell r="K152" t="str">
            <v>16-4</v>
          </cell>
          <cell r="L152" t="str">
            <v>已提交</v>
          </cell>
          <cell r="M152" t="str">
            <v>16-10</v>
          </cell>
          <cell r="N152" t="str">
            <v>未提交</v>
          </cell>
          <cell r="O152" t="str">
            <v>16-16</v>
          </cell>
        </row>
        <row r="153">
          <cell r="B153">
            <v>310827161009</v>
          </cell>
          <cell r="C153" t="str">
            <v>基础研究项目（面向国家自然科学基金预研项目）</v>
          </cell>
          <cell r="D153" t="str">
            <v>很低级变泥质岩的成岩-变质演化特征及其研究意义</v>
          </cell>
          <cell r="E153">
            <v>0</v>
          </cell>
          <cell r="F153" t="str">
            <v>汤艳</v>
          </cell>
          <cell r="G153" t="str">
            <v>资源学院</v>
          </cell>
          <cell r="H153">
            <v>0</v>
          </cell>
          <cell r="I153">
            <v>0</v>
          </cell>
          <cell r="J153" t="str">
            <v>已提交</v>
          </cell>
          <cell r="K153" t="str">
            <v>16-4</v>
          </cell>
          <cell r="L153" t="str">
            <v>已提交</v>
          </cell>
          <cell r="M153" t="str">
            <v>16-10</v>
          </cell>
          <cell r="N153" t="str">
            <v>未提交</v>
          </cell>
          <cell r="O153" t="str">
            <v>16-16</v>
          </cell>
        </row>
        <row r="154">
          <cell r="B154">
            <v>310827161010</v>
          </cell>
          <cell r="C154" t="str">
            <v>基础研究项目（面向国家自然科学基金预研项目）</v>
          </cell>
          <cell r="D154" t="str">
            <v>伊犁地块北缘古生代岩浆作用对北天山洋盆演化的制约</v>
          </cell>
          <cell r="E154">
            <v>0</v>
          </cell>
          <cell r="F154" t="str">
            <v>王盟</v>
          </cell>
          <cell r="G154" t="str">
            <v>资源学院</v>
          </cell>
          <cell r="H154">
            <v>0</v>
          </cell>
          <cell r="I154">
            <v>0</v>
          </cell>
          <cell r="J154" t="str">
            <v>已提交</v>
          </cell>
          <cell r="K154" t="str">
            <v>16-4</v>
          </cell>
          <cell r="L154" t="str">
            <v>已提交</v>
          </cell>
          <cell r="M154" t="str">
            <v>16-10</v>
          </cell>
          <cell r="N154" t="str">
            <v>未提交</v>
          </cell>
          <cell r="O154" t="str">
            <v>16-16</v>
          </cell>
        </row>
        <row r="155">
          <cell r="B155">
            <v>310827161011</v>
          </cell>
          <cell r="C155" t="str">
            <v>基础研究项目（面向国家自然科学基金预研项目）</v>
          </cell>
          <cell r="D155" t="str">
            <v>延边赤卫沟金矿碳酸质成矿流体研究</v>
          </cell>
          <cell r="E155">
            <v>0</v>
          </cell>
          <cell r="F155" t="str">
            <v>王硕</v>
          </cell>
          <cell r="G155" t="str">
            <v>资源学院</v>
          </cell>
          <cell r="H155">
            <v>0</v>
          </cell>
          <cell r="I155">
            <v>0</v>
          </cell>
          <cell r="J155" t="str">
            <v>已提交</v>
          </cell>
          <cell r="K155" t="str">
            <v>16-4</v>
          </cell>
          <cell r="L155" t="str">
            <v>已提交</v>
          </cell>
          <cell r="M155" t="str">
            <v>16-10</v>
          </cell>
          <cell r="N155" t="str">
            <v>未提交</v>
          </cell>
          <cell r="O155" t="str">
            <v>16-16</v>
          </cell>
        </row>
        <row r="156">
          <cell r="B156">
            <v>310827161012</v>
          </cell>
          <cell r="C156" t="str">
            <v>基础研究项目（面向国家自然科学基金预研项目）</v>
          </cell>
          <cell r="D156" t="str">
            <v>河南巩义铝土矿工艺矿物学研究</v>
          </cell>
          <cell r="E156">
            <v>0</v>
          </cell>
          <cell r="F156" t="str">
            <v>王燕</v>
          </cell>
          <cell r="G156" t="str">
            <v>资源学院</v>
          </cell>
          <cell r="H156">
            <v>0</v>
          </cell>
          <cell r="I156">
            <v>0</v>
          </cell>
          <cell r="J156" t="str">
            <v>已补交</v>
          </cell>
          <cell r="K156" t="str">
            <v>16-4</v>
          </cell>
          <cell r="L156" t="str">
            <v>已提交</v>
          </cell>
          <cell r="M156" t="str">
            <v>16-10</v>
          </cell>
          <cell r="N156" t="str">
            <v>已补交</v>
          </cell>
          <cell r="O156" t="str">
            <v>16-16</v>
          </cell>
        </row>
        <row r="157">
          <cell r="B157">
            <v>310827161013</v>
          </cell>
          <cell r="C157" t="str">
            <v>基础研究项目（面向国家自然科学基金预研项目）</v>
          </cell>
          <cell r="D157" t="str">
            <v>鄂尔多斯盆地巨大构造与油气富集规律研究</v>
          </cell>
          <cell r="E157">
            <v>0</v>
          </cell>
          <cell r="F157" t="str">
            <v>王震</v>
          </cell>
          <cell r="G157" t="str">
            <v>资源学院</v>
          </cell>
          <cell r="H157">
            <v>0</v>
          </cell>
          <cell r="I157">
            <v>0</v>
          </cell>
          <cell r="J157" t="str">
            <v>已提交</v>
          </cell>
          <cell r="K157" t="str">
            <v>16-4</v>
          </cell>
          <cell r="L157" t="str">
            <v>已提交</v>
          </cell>
          <cell r="M157" t="str">
            <v>16-10</v>
          </cell>
          <cell r="N157" t="str">
            <v>未提交</v>
          </cell>
          <cell r="O157" t="str">
            <v>16-16</v>
          </cell>
        </row>
        <row r="158">
          <cell r="B158">
            <v>310827161014</v>
          </cell>
          <cell r="C158" t="str">
            <v>基础研究项目（面向国家自然科学基金预研项目）</v>
          </cell>
          <cell r="D158" t="str">
            <v>基于ArcHydro的数字流域特征提取及水文网络构建研究</v>
          </cell>
          <cell r="E158">
            <v>0</v>
          </cell>
          <cell r="F158" t="str">
            <v>徐翠玲</v>
          </cell>
          <cell r="G158" t="str">
            <v>资源学院</v>
          </cell>
          <cell r="H158">
            <v>0</v>
          </cell>
          <cell r="I158">
            <v>0</v>
          </cell>
          <cell r="J158" t="str">
            <v>已提交</v>
          </cell>
          <cell r="K158" t="str">
            <v>16-4</v>
          </cell>
          <cell r="L158" t="str">
            <v>已提交</v>
          </cell>
          <cell r="M158" t="str">
            <v>16-10</v>
          </cell>
          <cell r="N158" t="str">
            <v>未提交</v>
          </cell>
          <cell r="O158" t="str">
            <v>16-16</v>
          </cell>
        </row>
        <row r="159">
          <cell r="B159">
            <v>310827161015</v>
          </cell>
          <cell r="C159" t="str">
            <v>基础研究项目（面向国家自然科学基金预研项目）</v>
          </cell>
          <cell r="D159" t="str">
            <v>甘肃北山地区黑山矿床外围镁铁质—超镁铁质岩体岩石成因研究</v>
          </cell>
          <cell r="E159">
            <v>0</v>
          </cell>
          <cell r="F159" t="str">
            <v>徐刚</v>
          </cell>
          <cell r="G159" t="str">
            <v>资源学院</v>
          </cell>
          <cell r="H159">
            <v>0</v>
          </cell>
          <cell r="I159">
            <v>0</v>
          </cell>
          <cell r="J159" t="str">
            <v>已提交</v>
          </cell>
          <cell r="K159" t="str">
            <v>16-4</v>
          </cell>
          <cell r="L159" t="str">
            <v>已提交</v>
          </cell>
          <cell r="M159" t="str">
            <v>16-10</v>
          </cell>
          <cell r="N159" t="str">
            <v>未提交</v>
          </cell>
          <cell r="O159" t="str">
            <v>16-16</v>
          </cell>
        </row>
        <row r="160">
          <cell r="B160">
            <v>310827161016</v>
          </cell>
          <cell r="C160" t="str">
            <v>基础研究项目（面向国家自然科学基金预研项目）</v>
          </cell>
          <cell r="D160" t="str">
            <v>华南中-新生代构造过程的热年代学记录</v>
          </cell>
          <cell r="E160">
            <v>0</v>
          </cell>
          <cell r="F160" t="str">
            <v>闫颖转陶霓</v>
          </cell>
          <cell r="G160" t="str">
            <v>资源学院</v>
          </cell>
          <cell r="H160">
            <v>0</v>
          </cell>
          <cell r="I160">
            <v>0</v>
          </cell>
          <cell r="J160" t="str">
            <v>已提交</v>
          </cell>
          <cell r="K160" t="str">
            <v>16-4</v>
          </cell>
          <cell r="L160" t="str">
            <v>已提交</v>
          </cell>
          <cell r="M160" t="str">
            <v>16-10</v>
          </cell>
          <cell r="N160" t="str">
            <v>未提交</v>
          </cell>
          <cell r="O160" t="str">
            <v>16-16</v>
          </cell>
        </row>
        <row r="161">
          <cell r="B161">
            <v>310827161017</v>
          </cell>
          <cell r="C161" t="str">
            <v>基础研究项目（面向国家自然科学基金预研项目）</v>
          </cell>
          <cell r="D161" t="str">
            <v>鄂尔多斯盆地西南缘丹霞地貌形成机制研究</v>
          </cell>
          <cell r="E161">
            <v>0</v>
          </cell>
          <cell r="F161" t="str">
            <v>杨望暾</v>
          </cell>
          <cell r="G161" t="str">
            <v>资源学院</v>
          </cell>
          <cell r="H161">
            <v>0</v>
          </cell>
          <cell r="I161">
            <v>0</v>
          </cell>
          <cell r="J161" t="str">
            <v>已提交</v>
          </cell>
          <cell r="K161" t="str">
            <v>16-4</v>
          </cell>
          <cell r="L161" t="str">
            <v>已提交</v>
          </cell>
          <cell r="M161" t="str">
            <v>16-10</v>
          </cell>
          <cell r="N161" t="str">
            <v>未提交</v>
          </cell>
          <cell r="O161" t="str">
            <v>16-16</v>
          </cell>
        </row>
        <row r="162">
          <cell r="B162">
            <v>310827161018</v>
          </cell>
          <cell r="C162" t="str">
            <v>基础研究项目（面向国家自然科学基金预研项目）</v>
          </cell>
          <cell r="D162" t="str">
            <v>陕西能源植物黄连木规模化利用的温室气体减排潜力研究</v>
          </cell>
          <cell r="E162">
            <v>0</v>
          </cell>
          <cell r="F162" t="str">
            <v>尹芳</v>
          </cell>
          <cell r="G162" t="str">
            <v>资源学院</v>
          </cell>
          <cell r="H162">
            <v>0</v>
          </cell>
          <cell r="I162">
            <v>0</v>
          </cell>
          <cell r="J162" t="str">
            <v>已提交</v>
          </cell>
          <cell r="K162" t="str">
            <v>16-4</v>
          </cell>
          <cell r="L162" t="str">
            <v>已提交</v>
          </cell>
          <cell r="M162" t="str">
            <v>16-10</v>
          </cell>
          <cell r="N162" t="str">
            <v>未提交</v>
          </cell>
          <cell r="O162" t="str">
            <v>16-16</v>
          </cell>
        </row>
        <row r="163">
          <cell r="B163">
            <v>310827161019</v>
          </cell>
          <cell r="C163" t="str">
            <v>基础研究项目（面向国家自然科学基金预研项目）</v>
          </cell>
          <cell r="D163" t="str">
            <v>陕西省土地市场动态变化分析及对策研究</v>
          </cell>
          <cell r="E163">
            <v>0</v>
          </cell>
          <cell r="F163" t="str">
            <v>员学锋</v>
          </cell>
          <cell r="G163" t="str">
            <v>资源学院</v>
          </cell>
          <cell r="H163">
            <v>0</v>
          </cell>
          <cell r="I163">
            <v>0</v>
          </cell>
          <cell r="J163" t="str">
            <v>已提交</v>
          </cell>
          <cell r="K163" t="str">
            <v>16-4</v>
          </cell>
          <cell r="L163" t="str">
            <v>已提交</v>
          </cell>
          <cell r="M163" t="str">
            <v>16-10</v>
          </cell>
          <cell r="N163" t="str">
            <v>未提交</v>
          </cell>
          <cell r="O163" t="str">
            <v>16-16</v>
          </cell>
        </row>
        <row r="164">
          <cell r="B164">
            <v>310827161020</v>
          </cell>
          <cell r="C164" t="str">
            <v>基础研究项目（面向国家自然科学基金预研项目）</v>
          </cell>
          <cell r="D164" t="str">
            <v>新疆萨尔托海蛇绿岩地幔橄榄岩铂族元素研究</v>
          </cell>
          <cell r="E164">
            <v>0</v>
          </cell>
          <cell r="F164" t="str">
            <v>张丽敏</v>
          </cell>
          <cell r="G164" t="str">
            <v>资源学院</v>
          </cell>
          <cell r="H164">
            <v>0</v>
          </cell>
          <cell r="I164">
            <v>0</v>
          </cell>
          <cell r="J164" t="str">
            <v>已提交</v>
          </cell>
          <cell r="K164" t="str">
            <v>16-4</v>
          </cell>
          <cell r="L164" t="str">
            <v>已提交</v>
          </cell>
          <cell r="M164" t="str">
            <v>16-10</v>
          </cell>
          <cell r="N164" t="str">
            <v>未提交</v>
          </cell>
          <cell r="O164" t="str">
            <v>16-16</v>
          </cell>
        </row>
        <row r="165">
          <cell r="B165">
            <v>310827161021</v>
          </cell>
          <cell r="C165" t="str">
            <v>基础研究项目（面向国家自然科学基金预研项目）</v>
          </cell>
          <cell r="D165" t="str">
            <v>渭河盆地多成因天然气气体来源研究</v>
          </cell>
          <cell r="E165">
            <v>0</v>
          </cell>
          <cell r="F165" t="str">
            <v>张雪</v>
          </cell>
          <cell r="G165" t="str">
            <v>资源学院</v>
          </cell>
          <cell r="H165">
            <v>0</v>
          </cell>
          <cell r="I165">
            <v>0</v>
          </cell>
          <cell r="J165" t="str">
            <v>已提交</v>
          </cell>
          <cell r="K165" t="str">
            <v>16-4</v>
          </cell>
          <cell r="L165" t="str">
            <v>已提交</v>
          </cell>
          <cell r="M165" t="str">
            <v>16-10</v>
          </cell>
          <cell r="N165" t="str">
            <v>未提交</v>
          </cell>
          <cell r="O165" t="str">
            <v>16-16</v>
          </cell>
        </row>
        <row r="166">
          <cell r="B166">
            <v>310827161022</v>
          </cell>
          <cell r="C166" t="str">
            <v>基础研究项目（面向国家自然科学基金预研项目）</v>
          </cell>
          <cell r="D166" t="str">
            <v>华北克拉通中生代岩石圈深部作用过程——来自鲁西地区早白垩世辉石岩捕掳体成因的制约</v>
          </cell>
          <cell r="E166">
            <v>0</v>
          </cell>
          <cell r="F166" t="str">
            <v>周群君</v>
          </cell>
          <cell r="G166" t="str">
            <v>资源学院</v>
          </cell>
          <cell r="H166">
            <v>0</v>
          </cell>
          <cell r="I166">
            <v>0</v>
          </cell>
          <cell r="J166" t="str">
            <v>已提交</v>
          </cell>
          <cell r="K166" t="str">
            <v>16-4</v>
          </cell>
          <cell r="L166" t="str">
            <v>已提交</v>
          </cell>
          <cell r="M166" t="str">
            <v>16-10</v>
          </cell>
          <cell r="N166" t="str">
            <v>未提交</v>
          </cell>
          <cell r="O166" t="str">
            <v>16-16</v>
          </cell>
        </row>
        <row r="167">
          <cell r="B167">
            <v>310827161023</v>
          </cell>
          <cell r="C167" t="str">
            <v>基础研究项目（面向国家自然科学基金预研项目）</v>
          </cell>
          <cell r="D167" t="str">
            <v>铅锌矿浮选废水回水利用基础研究</v>
          </cell>
          <cell r="E167">
            <v>0</v>
          </cell>
          <cell r="F167" t="str">
            <v>左可胜</v>
          </cell>
          <cell r="G167" t="str">
            <v>资源学院</v>
          </cell>
          <cell r="H167">
            <v>0</v>
          </cell>
          <cell r="I167">
            <v>0</v>
          </cell>
          <cell r="J167" t="str">
            <v>已提交</v>
          </cell>
          <cell r="K167" t="str">
            <v>16-4</v>
          </cell>
          <cell r="L167" t="str">
            <v>已提交</v>
          </cell>
          <cell r="M167" t="str">
            <v>16-10</v>
          </cell>
          <cell r="N167" t="str">
            <v>未提交</v>
          </cell>
          <cell r="O167" t="str">
            <v>16-16</v>
          </cell>
        </row>
        <row r="168">
          <cell r="B168">
            <v>310821161001</v>
          </cell>
          <cell r="C168" t="str">
            <v>基础研究项目（面向国家自然科学基金预研项目）</v>
          </cell>
          <cell r="D168" t="str">
            <v>基于生命周期成本车辆分担技术的高速公路养护管理费费率的研究</v>
          </cell>
          <cell r="E168">
            <v>0</v>
          </cell>
          <cell r="F168" t="str">
            <v>柏强</v>
          </cell>
          <cell r="G168" t="str">
            <v>公路学院</v>
          </cell>
          <cell r="H168">
            <v>0</v>
          </cell>
          <cell r="I168">
            <v>0</v>
          </cell>
          <cell r="J168" t="str">
            <v>已提交</v>
          </cell>
          <cell r="K168" t="str">
            <v>16-5</v>
          </cell>
          <cell r="L168" t="str">
            <v>已提交</v>
          </cell>
          <cell r="M168" t="str">
            <v>16-11</v>
          </cell>
          <cell r="N168" t="str">
            <v>未提交</v>
          </cell>
          <cell r="O168" t="str">
            <v>16-17</v>
          </cell>
        </row>
        <row r="169">
          <cell r="B169">
            <v>310821161002</v>
          </cell>
          <cell r="C169" t="str">
            <v>基础研究项目（面向国家自然科学基金预研项目）</v>
          </cell>
          <cell r="D169" t="str">
            <v>“绿色水泥”加固软土路基的研究与应用</v>
          </cell>
          <cell r="E169">
            <v>0</v>
          </cell>
          <cell r="F169" t="str">
            <v>陈锐</v>
          </cell>
          <cell r="G169" t="str">
            <v>公路学院</v>
          </cell>
          <cell r="H169">
            <v>0</v>
          </cell>
          <cell r="I169">
            <v>0</v>
          </cell>
          <cell r="J169" t="str">
            <v>已提交</v>
          </cell>
          <cell r="K169" t="str">
            <v>16-5</v>
          </cell>
          <cell r="L169" t="str">
            <v>已提交</v>
          </cell>
          <cell r="M169" t="str">
            <v>16-11</v>
          </cell>
          <cell r="N169" t="str">
            <v>未提交</v>
          </cell>
          <cell r="O169" t="str">
            <v>16-17</v>
          </cell>
        </row>
        <row r="170">
          <cell r="B170">
            <v>310821161003</v>
          </cell>
          <cell r="C170" t="str">
            <v>基础研究项目（面向国家自然科学基金预研项目）</v>
          </cell>
          <cell r="D170" t="str">
            <v>网格状城市路网信号灯多目标优化系统</v>
          </cell>
          <cell r="E170">
            <v>0</v>
          </cell>
          <cell r="F170" t="str">
            <v>陈笑</v>
          </cell>
          <cell r="G170" t="str">
            <v>公路学院</v>
          </cell>
          <cell r="H170">
            <v>0</v>
          </cell>
          <cell r="I170">
            <v>0</v>
          </cell>
          <cell r="J170" t="str">
            <v>已提交</v>
          </cell>
          <cell r="K170" t="str">
            <v>16-5</v>
          </cell>
          <cell r="L170" t="str">
            <v>已提交</v>
          </cell>
          <cell r="M170" t="str">
            <v>16-11</v>
          </cell>
          <cell r="N170" t="str">
            <v>未提交</v>
          </cell>
          <cell r="O170" t="str">
            <v>16-17</v>
          </cell>
        </row>
        <row r="171">
          <cell r="B171">
            <v>310821161004</v>
          </cell>
          <cell r="C171" t="str">
            <v>基础研究项目（面向国家自然科学基金预研项目）</v>
          </cell>
          <cell r="D171" t="str">
            <v>矩形钢管高强混凝土桁架组合梁极限承载力试验与理论研究</v>
          </cell>
          <cell r="E171">
            <v>0</v>
          </cell>
          <cell r="F171" t="str">
            <v>程高</v>
          </cell>
          <cell r="G171" t="str">
            <v>公路学院</v>
          </cell>
          <cell r="H171">
            <v>0</v>
          </cell>
          <cell r="I171">
            <v>0</v>
          </cell>
          <cell r="J171" t="str">
            <v>已提交</v>
          </cell>
          <cell r="K171" t="str">
            <v>16-5</v>
          </cell>
          <cell r="L171" t="str">
            <v>已提交</v>
          </cell>
          <cell r="M171" t="str">
            <v>16-11</v>
          </cell>
          <cell r="N171" t="str">
            <v>未提交</v>
          </cell>
          <cell r="O171" t="str">
            <v>16-17</v>
          </cell>
        </row>
        <row r="172">
          <cell r="B172">
            <v>310821161005</v>
          </cell>
          <cell r="C172" t="str">
            <v>基础研究项目（面向国家自然科学基金预研项目）</v>
          </cell>
          <cell r="D172" t="str">
            <v>基于移动通信数据的城市居民活动及出行特征提取方法研究</v>
          </cell>
          <cell r="E172">
            <v>0</v>
          </cell>
          <cell r="F172" t="str">
            <v>程小云</v>
          </cell>
          <cell r="G172" t="str">
            <v>公路学院</v>
          </cell>
          <cell r="H172">
            <v>0</v>
          </cell>
          <cell r="I172">
            <v>0</v>
          </cell>
          <cell r="J172" t="str">
            <v>已提交</v>
          </cell>
          <cell r="K172" t="str">
            <v>16-5</v>
          </cell>
          <cell r="L172" t="str">
            <v>已提交</v>
          </cell>
          <cell r="M172" t="str">
            <v>16-11</v>
          </cell>
          <cell r="N172" t="str">
            <v>未提交</v>
          </cell>
          <cell r="O172" t="str">
            <v>16-17</v>
          </cell>
        </row>
        <row r="173">
          <cell r="B173">
            <v>310821161006</v>
          </cell>
          <cell r="C173" t="str">
            <v>基础研究项目（面向国家自然科学基金预研项目）</v>
          </cell>
          <cell r="D173" t="str">
            <v>基于行为理论的城市群商务公务旅客出行方式偏好及服务需求研究</v>
          </cell>
          <cell r="E173">
            <v>0</v>
          </cell>
          <cell r="F173" t="str">
            <v>董治</v>
          </cell>
          <cell r="G173" t="str">
            <v>公路学院</v>
          </cell>
          <cell r="H173">
            <v>0</v>
          </cell>
          <cell r="I173">
            <v>0</v>
          </cell>
          <cell r="J173" t="str">
            <v>已提交</v>
          </cell>
          <cell r="K173" t="str">
            <v>16-5</v>
          </cell>
          <cell r="L173" t="str">
            <v>已提交</v>
          </cell>
          <cell r="M173" t="str">
            <v>16-11</v>
          </cell>
          <cell r="N173" t="str">
            <v>未提交</v>
          </cell>
          <cell r="O173" t="str">
            <v>16-17</v>
          </cell>
        </row>
        <row r="174">
          <cell r="B174">
            <v>310821161007</v>
          </cell>
          <cell r="C174" t="str">
            <v>基础研究项目（面向国家自然科学基金预研项目）</v>
          </cell>
          <cell r="D174" t="str">
            <v>水泥沥青胶浆界面的稳定方法与作用机理</v>
          </cell>
          <cell r="E174">
            <v>0</v>
          </cell>
          <cell r="F174" t="str">
            <v>杜少文</v>
          </cell>
          <cell r="G174" t="str">
            <v>公路学院</v>
          </cell>
          <cell r="H174">
            <v>0</v>
          </cell>
          <cell r="I174">
            <v>0</v>
          </cell>
          <cell r="J174" t="str">
            <v>已提交</v>
          </cell>
          <cell r="K174" t="str">
            <v>16-5</v>
          </cell>
          <cell r="L174" t="str">
            <v>已提交</v>
          </cell>
          <cell r="M174" t="str">
            <v>16-11</v>
          </cell>
          <cell r="N174" t="str">
            <v>未提交</v>
          </cell>
          <cell r="O174" t="str">
            <v>16-17</v>
          </cell>
        </row>
        <row r="175">
          <cell r="B175">
            <v>310821161008</v>
          </cell>
          <cell r="C175" t="str">
            <v>基础研究项目（面向国家自然科学基金预研项目）</v>
          </cell>
          <cell r="D175" t="str">
            <v>基于岩石节理剪切过程微凸体损伤的声发射特征研究</v>
          </cell>
          <cell r="E175">
            <v>0</v>
          </cell>
          <cell r="F175" t="str">
            <v>范祥</v>
          </cell>
          <cell r="G175" t="str">
            <v>公路学院</v>
          </cell>
          <cell r="H175">
            <v>0</v>
          </cell>
          <cell r="I175">
            <v>0</v>
          </cell>
          <cell r="J175" t="str">
            <v>已提交</v>
          </cell>
          <cell r="K175" t="str">
            <v>16-5</v>
          </cell>
          <cell r="L175" t="str">
            <v>已提交</v>
          </cell>
          <cell r="M175" t="str">
            <v>16-11</v>
          </cell>
          <cell r="N175" t="str">
            <v>未提交</v>
          </cell>
          <cell r="O175" t="str">
            <v>16-17</v>
          </cell>
        </row>
        <row r="176">
          <cell r="B176">
            <v>310821161009</v>
          </cell>
          <cell r="C176" t="str">
            <v>基础研究项目（面向国家自然科学基金预研项目）</v>
          </cell>
          <cell r="D176" t="str">
            <v>过火PC梁桥剩余承载能力评价方法研究</v>
          </cell>
          <cell r="E176">
            <v>0</v>
          </cell>
          <cell r="F176" t="str">
            <v>侯炜</v>
          </cell>
          <cell r="G176" t="str">
            <v>公路学院</v>
          </cell>
          <cell r="H176">
            <v>0</v>
          </cell>
          <cell r="I176">
            <v>0</v>
          </cell>
          <cell r="J176" t="str">
            <v>已提交</v>
          </cell>
          <cell r="K176" t="str">
            <v>16-5</v>
          </cell>
          <cell r="L176" t="str">
            <v>已提交</v>
          </cell>
          <cell r="M176" t="str">
            <v>16-11</v>
          </cell>
          <cell r="N176" t="str">
            <v>未提交</v>
          </cell>
          <cell r="O176" t="str">
            <v>16-17</v>
          </cell>
        </row>
        <row r="177">
          <cell r="B177">
            <v>310821161010</v>
          </cell>
          <cell r="C177" t="str">
            <v>基础研究项目（面向国家自然科学基金预研项目）</v>
          </cell>
          <cell r="D177" t="str">
            <v>基于可变限速控制的城市快速路通行能力与安全性改善研究</v>
          </cell>
          <cell r="E177">
            <v>0</v>
          </cell>
          <cell r="F177" t="str">
            <v>李多</v>
          </cell>
          <cell r="G177" t="str">
            <v>公路学院</v>
          </cell>
          <cell r="H177">
            <v>0</v>
          </cell>
          <cell r="I177">
            <v>0</v>
          </cell>
          <cell r="J177" t="str">
            <v>已提交</v>
          </cell>
          <cell r="K177" t="str">
            <v>16-5</v>
          </cell>
          <cell r="L177" t="str">
            <v>已提交</v>
          </cell>
          <cell r="M177" t="str">
            <v>16-11</v>
          </cell>
          <cell r="N177" t="str">
            <v>未提交</v>
          </cell>
          <cell r="O177" t="str">
            <v>16-17</v>
          </cell>
        </row>
        <row r="178">
          <cell r="B178">
            <v>310821161011</v>
          </cell>
          <cell r="C178" t="str">
            <v>基础研究项目（面向国家自然科学基金预研项目）</v>
          </cell>
          <cell r="D178" t="str">
            <v>多元混合交通流环境下交叉口群交通设计及管控优化方法研究</v>
          </cell>
          <cell r="E178">
            <v>0</v>
          </cell>
          <cell r="F178" t="str">
            <v>李岩</v>
          </cell>
          <cell r="G178" t="str">
            <v>公路学院</v>
          </cell>
          <cell r="H178">
            <v>0</v>
          </cell>
          <cell r="I178">
            <v>0</v>
          </cell>
          <cell r="J178" t="str">
            <v>已提交</v>
          </cell>
          <cell r="K178" t="str">
            <v>16-5</v>
          </cell>
          <cell r="L178" t="str">
            <v>已提交</v>
          </cell>
          <cell r="M178" t="str">
            <v>16-11</v>
          </cell>
          <cell r="N178" t="str">
            <v>未提交</v>
          </cell>
          <cell r="O178" t="str">
            <v>16-17</v>
          </cell>
        </row>
        <row r="179">
          <cell r="B179">
            <v>310821161012</v>
          </cell>
          <cell r="C179" t="str">
            <v>基础研究项目（面向国家自然科学基金预研项目）</v>
          </cell>
          <cell r="D179" t="str">
            <v>服役PC刚构桥时变位移精细计算方法</v>
          </cell>
          <cell r="E179">
            <v>0</v>
          </cell>
          <cell r="F179" t="str">
            <v>李源</v>
          </cell>
          <cell r="G179" t="str">
            <v>公路学院</v>
          </cell>
          <cell r="H179">
            <v>0</v>
          </cell>
          <cell r="I179">
            <v>0</v>
          </cell>
          <cell r="J179" t="str">
            <v>已提交</v>
          </cell>
          <cell r="K179" t="str">
            <v>16-5</v>
          </cell>
          <cell r="L179" t="str">
            <v>已提交</v>
          </cell>
          <cell r="M179" t="str">
            <v>16-11</v>
          </cell>
          <cell r="N179" t="str">
            <v>未提交</v>
          </cell>
          <cell r="O179" t="str">
            <v>16-17</v>
          </cell>
        </row>
        <row r="180">
          <cell r="B180">
            <v>310821161013</v>
          </cell>
          <cell r="C180" t="str">
            <v>基础研究项目（面向国家自然科学基金预研项目）</v>
          </cell>
          <cell r="D180" t="str">
            <v>高海拔高辐射山区悬索桥桥塔温度场计算模式</v>
          </cell>
          <cell r="E180">
            <v>0</v>
          </cell>
          <cell r="F180" t="str">
            <v>牛艳伟</v>
          </cell>
          <cell r="G180" t="str">
            <v>公路学院</v>
          </cell>
          <cell r="H180">
            <v>0</v>
          </cell>
          <cell r="I180">
            <v>0</v>
          </cell>
          <cell r="J180" t="str">
            <v>已提交</v>
          </cell>
          <cell r="K180" t="str">
            <v>16-5</v>
          </cell>
          <cell r="L180" t="str">
            <v>已提交</v>
          </cell>
          <cell r="M180" t="str">
            <v>16-11</v>
          </cell>
          <cell r="N180" t="str">
            <v>未提交</v>
          </cell>
          <cell r="O180" t="str">
            <v>16-17</v>
          </cell>
        </row>
        <row r="181">
          <cell r="B181">
            <v>310821161014</v>
          </cell>
          <cell r="C181" t="str">
            <v>基础研究项目（面向国家自然科学基金预研项目）</v>
          </cell>
          <cell r="D181" t="str">
            <v>山区公路纵向桥墩冲刷特征</v>
          </cell>
          <cell r="E181">
            <v>0</v>
          </cell>
          <cell r="F181" t="str">
            <v>齐洪亮</v>
          </cell>
          <cell r="G181" t="str">
            <v>公路学院</v>
          </cell>
          <cell r="H181">
            <v>0</v>
          </cell>
          <cell r="I181">
            <v>0</v>
          </cell>
          <cell r="J181" t="str">
            <v>已提交</v>
          </cell>
          <cell r="K181" t="str">
            <v>16-5</v>
          </cell>
          <cell r="L181" t="str">
            <v>已提交</v>
          </cell>
          <cell r="M181" t="str">
            <v>16-11</v>
          </cell>
          <cell r="N181" t="str">
            <v>未提交</v>
          </cell>
          <cell r="O181" t="str">
            <v>16-17</v>
          </cell>
        </row>
        <row r="182">
          <cell r="B182">
            <v>310821161015</v>
          </cell>
          <cell r="C182" t="str">
            <v>基础研究项目（面向国家自然科学基金预研项目）</v>
          </cell>
          <cell r="D182" t="str">
            <v>青藏高原寒冷地区冻融作用参数量化与预估研究</v>
          </cell>
          <cell r="E182">
            <v>0</v>
          </cell>
          <cell r="F182" t="str">
            <v>司伟</v>
          </cell>
          <cell r="G182" t="str">
            <v>公路学院</v>
          </cell>
          <cell r="H182">
            <v>0</v>
          </cell>
          <cell r="I182">
            <v>0</v>
          </cell>
          <cell r="J182" t="str">
            <v>已提交</v>
          </cell>
          <cell r="K182" t="str">
            <v>16-5</v>
          </cell>
          <cell r="L182" t="str">
            <v>已提交</v>
          </cell>
          <cell r="M182" t="str">
            <v>16-11</v>
          </cell>
          <cell r="N182" t="str">
            <v>未提交</v>
          </cell>
          <cell r="O182" t="str">
            <v>16-17</v>
          </cell>
        </row>
        <row r="183">
          <cell r="B183">
            <v>310821161016</v>
          </cell>
          <cell r="C183" t="str">
            <v>基础研究项目（面向国家自然科学基金预研项目）</v>
          </cell>
          <cell r="D183" t="str">
            <v>颗粒材料基层力学及变形的多尺度关联</v>
          </cell>
          <cell r="E183">
            <v>0</v>
          </cell>
          <cell r="F183" t="str">
            <v>涂帅</v>
          </cell>
          <cell r="G183" t="str">
            <v>公路学院</v>
          </cell>
          <cell r="H183">
            <v>0</v>
          </cell>
          <cell r="I183">
            <v>0</v>
          </cell>
          <cell r="J183" t="str">
            <v>已提交</v>
          </cell>
          <cell r="K183" t="str">
            <v>16-5</v>
          </cell>
          <cell r="L183" t="str">
            <v>未提交</v>
          </cell>
          <cell r="M183" t="str">
            <v>16-11</v>
          </cell>
          <cell r="N183" t="str">
            <v>未提交</v>
          </cell>
          <cell r="O183" t="str">
            <v>16-17</v>
          </cell>
        </row>
        <row r="184">
          <cell r="B184">
            <v>310821161017</v>
          </cell>
          <cell r="C184" t="str">
            <v>基础研究项目（面向国家自然科学基金预研项目）</v>
          </cell>
          <cell r="D184" t="str">
            <v>多车道高速公路互通群交通特性及协同优化设计研究</v>
          </cell>
          <cell r="E184">
            <v>0</v>
          </cell>
          <cell r="F184" t="str">
            <v>汪帆</v>
          </cell>
          <cell r="G184" t="str">
            <v>公路学院</v>
          </cell>
          <cell r="H184">
            <v>0</v>
          </cell>
          <cell r="I184">
            <v>0</v>
          </cell>
          <cell r="J184" t="str">
            <v>已提交</v>
          </cell>
          <cell r="K184" t="str">
            <v>16-5</v>
          </cell>
          <cell r="L184" t="str">
            <v>已提交</v>
          </cell>
          <cell r="M184" t="str">
            <v>16-11</v>
          </cell>
          <cell r="N184" t="str">
            <v>未提交</v>
          </cell>
          <cell r="O184" t="str">
            <v>16-17</v>
          </cell>
        </row>
        <row r="185">
          <cell r="B185">
            <v>310821161018</v>
          </cell>
          <cell r="C185" t="str">
            <v>基础研究项目（面向国家自然科学基金预研项目）</v>
          </cell>
          <cell r="D185" t="str">
            <v>温拌沥青混合料流变特性研究</v>
          </cell>
          <cell r="E185">
            <v>0</v>
          </cell>
          <cell r="F185" t="str">
            <v>王春</v>
          </cell>
          <cell r="G185" t="str">
            <v>公路学院</v>
          </cell>
          <cell r="H185">
            <v>0</v>
          </cell>
          <cell r="I185">
            <v>0</v>
          </cell>
          <cell r="J185" t="str">
            <v>已提交</v>
          </cell>
          <cell r="K185" t="str">
            <v>16-5</v>
          </cell>
          <cell r="L185" t="str">
            <v>已提交</v>
          </cell>
          <cell r="M185" t="str">
            <v>16-11</v>
          </cell>
          <cell r="N185" t="str">
            <v>未提交</v>
          </cell>
          <cell r="O185" t="str">
            <v>16-17</v>
          </cell>
        </row>
        <row r="186">
          <cell r="B186">
            <v>310821161019</v>
          </cell>
          <cell r="C186" t="str">
            <v>基础研究项目（面向国家自然科学基金预研项目）</v>
          </cell>
          <cell r="D186" t="str">
            <v>基于风洞试验的脚手架等效风荷载研究</v>
          </cell>
          <cell r="E186">
            <v>0</v>
          </cell>
          <cell r="F186" t="str">
            <v>王峰</v>
          </cell>
          <cell r="G186" t="str">
            <v>公路学院</v>
          </cell>
          <cell r="H186">
            <v>0</v>
          </cell>
          <cell r="I186">
            <v>0</v>
          </cell>
          <cell r="J186" t="str">
            <v>已提交</v>
          </cell>
          <cell r="K186" t="str">
            <v>16-5</v>
          </cell>
          <cell r="L186" t="str">
            <v>已提交</v>
          </cell>
          <cell r="M186" t="str">
            <v>16-11</v>
          </cell>
          <cell r="N186" t="str">
            <v>未提交</v>
          </cell>
          <cell r="O186" t="str">
            <v>16-17</v>
          </cell>
        </row>
        <row r="187">
          <cell r="B187">
            <v>310821161020</v>
          </cell>
          <cell r="C187" t="str">
            <v>基础研究项目（面向国家自然科学基金预研项目）</v>
          </cell>
          <cell r="D187" t="str">
            <v>基于TsunamiSquares方法的滑坡-碎屑流灾害三维运动过程数值模拟研究</v>
          </cell>
          <cell r="E187">
            <v>0</v>
          </cell>
          <cell r="F187" t="str">
            <v>王佳佳</v>
          </cell>
          <cell r="G187" t="str">
            <v>公路学院</v>
          </cell>
          <cell r="H187">
            <v>0</v>
          </cell>
          <cell r="I187">
            <v>0</v>
          </cell>
          <cell r="J187" t="str">
            <v>已提交</v>
          </cell>
          <cell r="K187" t="str">
            <v>16-5</v>
          </cell>
          <cell r="L187" t="str">
            <v>已提交</v>
          </cell>
          <cell r="M187" t="str">
            <v>16-11</v>
          </cell>
          <cell r="N187" t="str">
            <v>未提交</v>
          </cell>
          <cell r="O187" t="str">
            <v>16-17</v>
          </cell>
        </row>
        <row r="188">
          <cell r="B188">
            <v>310821161021</v>
          </cell>
          <cell r="C188" t="str">
            <v>基础研究项目（面向国家自然科学基金预研项目）</v>
          </cell>
          <cell r="D188" t="str">
            <v>既有混凝土箱梁桥承载力评估及合理加固方法研究</v>
          </cell>
          <cell r="E188">
            <v>0</v>
          </cell>
          <cell r="F188" t="str">
            <v>王茜</v>
          </cell>
          <cell r="G188" t="str">
            <v>公路学院</v>
          </cell>
          <cell r="H188">
            <v>0</v>
          </cell>
          <cell r="I188">
            <v>0</v>
          </cell>
          <cell r="J188" t="str">
            <v>已提交</v>
          </cell>
          <cell r="K188" t="str">
            <v>16-5</v>
          </cell>
          <cell r="L188" t="str">
            <v>已提交</v>
          </cell>
          <cell r="M188" t="str">
            <v>16-11</v>
          </cell>
          <cell r="N188" t="str">
            <v>未提交</v>
          </cell>
          <cell r="O188" t="str">
            <v>16-17</v>
          </cell>
        </row>
        <row r="189">
          <cell r="B189">
            <v>310821161022</v>
          </cell>
          <cell r="C189" t="str">
            <v>基础研究项目（面向国家自然科学基金预研项目）</v>
          </cell>
          <cell r="D189" t="str">
            <v>高压旋喷成桩引起土体变形的机理与预测模型研究</v>
          </cell>
          <cell r="E189">
            <v>0</v>
          </cell>
          <cell r="F189" t="str">
            <v>王志丰</v>
          </cell>
          <cell r="G189" t="str">
            <v>公路学院</v>
          </cell>
          <cell r="H189">
            <v>0</v>
          </cell>
          <cell r="I189">
            <v>0</v>
          </cell>
          <cell r="J189" t="str">
            <v>已提交</v>
          </cell>
          <cell r="K189" t="str">
            <v>16-5</v>
          </cell>
          <cell r="L189" t="str">
            <v>已提交</v>
          </cell>
          <cell r="M189" t="str">
            <v>16-11</v>
          </cell>
          <cell r="N189" t="str">
            <v>未提交</v>
          </cell>
          <cell r="O189" t="str">
            <v>16-17</v>
          </cell>
        </row>
        <row r="190">
          <cell r="B190">
            <v>310821161023</v>
          </cell>
          <cell r="C190" t="str">
            <v>基础研究项目（面向国家自然科学基金预研项目）</v>
          </cell>
          <cell r="D190" t="str">
            <v>黄土中结合水对其力学特性的影响机制研究</v>
          </cell>
          <cell r="E190">
            <v>0</v>
          </cell>
          <cell r="F190" t="str">
            <v>吴谦</v>
          </cell>
          <cell r="G190" t="str">
            <v>公路学院</v>
          </cell>
          <cell r="H190">
            <v>0</v>
          </cell>
          <cell r="I190">
            <v>0</v>
          </cell>
          <cell r="J190" t="str">
            <v>已提交</v>
          </cell>
          <cell r="K190" t="str">
            <v>16-5</v>
          </cell>
          <cell r="L190" t="str">
            <v>已提交</v>
          </cell>
          <cell r="M190" t="str">
            <v>16-11</v>
          </cell>
          <cell r="N190" t="str">
            <v>未提交</v>
          </cell>
          <cell r="O190" t="str">
            <v>16-17</v>
          </cell>
        </row>
        <row r="191">
          <cell r="B191">
            <v>310821161024</v>
          </cell>
          <cell r="C191" t="str">
            <v>基础研究项目（面向国家自然科学基金预研项目）</v>
          </cell>
          <cell r="D191" t="str">
            <v>库岸滑坡诱发涌浪灾害的数值模拟研究</v>
          </cell>
          <cell r="E191">
            <v>0</v>
          </cell>
          <cell r="F191" t="str">
            <v>肖莉丽</v>
          </cell>
          <cell r="G191" t="str">
            <v>公路学院</v>
          </cell>
          <cell r="H191">
            <v>0</v>
          </cell>
          <cell r="I191">
            <v>0</v>
          </cell>
          <cell r="J191" t="str">
            <v>已提交</v>
          </cell>
          <cell r="K191" t="str">
            <v>16-5</v>
          </cell>
          <cell r="L191" t="str">
            <v>已提交</v>
          </cell>
          <cell r="M191" t="str">
            <v>16-11</v>
          </cell>
          <cell r="N191" t="str">
            <v>未提交</v>
          </cell>
          <cell r="O191" t="str">
            <v>16-17</v>
          </cell>
        </row>
        <row r="192">
          <cell r="B192">
            <v>310821161025</v>
          </cell>
          <cell r="C192" t="str">
            <v>基础研究项目（面向国家自然科学基金预研项目）</v>
          </cell>
          <cell r="D192" t="str">
            <v>固体壳有限单元的无穿透列式研究和其在织物悬垂性模拟和布料动态仿真中的应用</v>
          </cell>
          <cell r="E192">
            <v>0</v>
          </cell>
          <cell r="F192" t="str">
            <v>谢青</v>
          </cell>
          <cell r="G192" t="str">
            <v>公路学院</v>
          </cell>
          <cell r="H192">
            <v>0</v>
          </cell>
          <cell r="I192">
            <v>0</v>
          </cell>
          <cell r="J192" t="str">
            <v>已提交</v>
          </cell>
          <cell r="K192" t="str">
            <v>16-5</v>
          </cell>
          <cell r="L192" t="str">
            <v>已提交</v>
          </cell>
          <cell r="M192" t="str">
            <v>16-11</v>
          </cell>
          <cell r="N192" t="str">
            <v>未提交</v>
          </cell>
          <cell r="O192" t="str">
            <v>16-17</v>
          </cell>
        </row>
        <row r="193">
          <cell r="B193">
            <v>310821161026</v>
          </cell>
          <cell r="C193" t="str">
            <v>基础研究项目（面向国家自然科学基金预研项目）</v>
          </cell>
          <cell r="D193" t="str">
            <v>基于废胶粉复合改性的温拌沥青混合料其细观机理与性能研究</v>
          </cell>
          <cell r="E193">
            <v>0</v>
          </cell>
          <cell r="F193" t="str">
            <v>徐玮</v>
          </cell>
          <cell r="G193" t="str">
            <v>公路学院</v>
          </cell>
          <cell r="H193">
            <v>0</v>
          </cell>
          <cell r="I193">
            <v>0</v>
          </cell>
          <cell r="J193" t="str">
            <v>已提交</v>
          </cell>
          <cell r="K193" t="str">
            <v>16-5</v>
          </cell>
          <cell r="L193" t="str">
            <v>已提交</v>
          </cell>
          <cell r="M193" t="str">
            <v>16-11</v>
          </cell>
          <cell r="N193" t="str">
            <v>未提交</v>
          </cell>
          <cell r="O193" t="str">
            <v>16-17</v>
          </cell>
        </row>
        <row r="194">
          <cell r="B194">
            <v>310821161027</v>
          </cell>
          <cell r="C194" t="str">
            <v>基础研究项目（面向国家自然科学基金预研项目）</v>
          </cell>
          <cell r="D194" t="str">
            <v>离散链式结构的多尺度力学研究</v>
          </cell>
          <cell r="E194">
            <v>0</v>
          </cell>
          <cell r="F194" t="str">
            <v>徐晓建</v>
          </cell>
          <cell r="G194" t="str">
            <v>公路学院</v>
          </cell>
          <cell r="H194">
            <v>0</v>
          </cell>
          <cell r="I194">
            <v>0</v>
          </cell>
          <cell r="J194" t="str">
            <v>已提交</v>
          </cell>
          <cell r="K194" t="str">
            <v>16-5</v>
          </cell>
          <cell r="L194" t="str">
            <v>已提交</v>
          </cell>
          <cell r="M194" t="str">
            <v>16-11</v>
          </cell>
          <cell r="N194" t="str">
            <v>未提交</v>
          </cell>
          <cell r="O194" t="str">
            <v>16-17</v>
          </cell>
        </row>
        <row r="195">
          <cell r="B195">
            <v>310821161028</v>
          </cell>
          <cell r="C195" t="str">
            <v>基础研究项目（面向国家自然科学基金预研项目）</v>
          </cell>
          <cell r="D195" t="str">
            <v>千枚岩动力破裂机理研究</v>
          </cell>
          <cell r="E195">
            <v>0</v>
          </cell>
          <cell r="F195" t="str">
            <v>许江波</v>
          </cell>
          <cell r="G195" t="str">
            <v>公路学院</v>
          </cell>
          <cell r="H195">
            <v>0</v>
          </cell>
          <cell r="I195">
            <v>0</v>
          </cell>
          <cell r="J195" t="str">
            <v>已提交</v>
          </cell>
          <cell r="K195" t="str">
            <v>16-5</v>
          </cell>
          <cell r="L195" t="str">
            <v>已提交</v>
          </cell>
          <cell r="M195" t="str">
            <v>16-11</v>
          </cell>
          <cell r="N195" t="str">
            <v>未提交</v>
          </cell>
          <cell r="O195" t="str">
            <v>16-17</v>
          </cell>
        </row>
        <row r="196">
          <cell r="B196">
            <v>310821161029</v>
          </cell>
          <cell r="C196" t="str">
            <v>基础研究项目（面向国家自然科学基金预研项目）</v>
          </cell>
          <cell r="D196" t="str">
            <v>贝叶斯时间-空间模型对路面基础设施可靠性的动态研究</v>
          </cell>
          <cell r="E196">
            <v>0</v>
          </cell>
          <cell r="F196" t="str">
            <v>易慧</v>
          </cell>
          <cell r="G196" t="str">
            <v>公路学院</v>
          </cell>
          <cell r="H196">
            <v>0</v>
          </cell>
          <cell r="I196">
            <v>0</v>
          </cell>
          <cell r="J196" t="str">
            <v>已提交</v>
          </cell>
          <cell r="K196" t="str">
            <v>16-5</v>
          </cell>
          <cell r="L196" t="str">
            <v>已提交</v>
          </cell>
          <cell r="M196" t="str">
            <v>16-11</v>
          </cell>
          <cell r="N196" t="str">
            <v>未提交</v>
          </cell>
          <cell r="O196" t="str">
            <v>16-17</v>
          </cell>
        </row>
        <row r="197">
          <cell r="B197">
            <v>310821161030</v>
          </cell>
          <cell r="C197" t="str">
            <v>基础研究项目（面向国家自然科学基金预研项目）</v>
          </cell>
          <cell r="D197" t="str">
            <v>三维无压渗流问题的弱形式求积元分析</v>
          </cell>
          <cell r="E197">
            <v>0</v>
          </cell>
          <cell r="F197" t="str">
            <v>袁帅</v>
          </cell>
          <cell r="G197" t="str">
            <v>公路学院</v>
          </cell>
          <cell r="H197">
            <v>0</v>
          </cell>
          <cell r="I197">
            <v>0</v>
          </cell>
          <cell r="J197" t="str">
            <v>已提交</v>
          </cell>
          <cell r="K197" t="str">
            <v>16-5</v>
          </cell>
          <cell r="L197" t="str">
            <v>已提交</v>
          </cell>
          <cell r="M197" t="str">
            <v>16-11</v>
          </cell>
          <cell r="N197" t="str">
            <v>未提交</v>
          </cell>
          <cell r="O197" t="str">
            <v>16-17</v>
          </cell>
        </row>
        <row r="198">
          <cell r="B198">
            <v>310821161031</v>
          </cell>
          <cell r="C198" t="str">
            <v>基础研究项目（面向国家自然科学基金预研项目）</v>
          </cell>
          <cell r="D198" t="str">
            <v>行车荷载作用下湿软路基变形机理研究</v>
          </cell>
          <cell r="E198">
            <v>0</v>
          </cell>
          <cell r="F198" t="str">
            <v>张海霞</v>
          </cell>
          <cell r="G198" t="str">
            <v>公路学院</v>
          </cell>
          <cell r="H198">
            <v>0</v>
          </cell>
          <cell r="I198">
            <v>0</v>
          </cell>
          <cell r="J198" t="str">
            <v>已提交</v>
          </cell>
          <cell r="K198" t="str">
            <v>16-5</v>
          </cell>
          <cell r="L198" t="str">
            <v>已提交</v>
          </cell>
          <cell r="M198" t="str">
            <v>16-11</v>
          </cell>
          <cell r="N198" t="str">
            <v>未提交</v>
          </cell>
          <cell r="O198" t="str">
            <v>16-17</v>
          </cell>
        </row>
        <row r="199">
          <cell r="B199">
            <v>310829161001</v>
          </cell>
          <cell r="C199" t="str">
            <v>基础研究项目（面向国家自然科学基金预研项目）</v>
          </cell>
          <cell r="D199" t="str">
            <v>渭河河流-地下水交互带中多环芳烃的迁移转化规律研究</v>
          </cell>
          <cell r="E199">
            <v>0</v>
          </cell>
          <cell r="F199" t="str">
            <v>陈宇云</v>
          </cell>
          <cell r="G199" t="str">
            <v>环工学院</v>
          </cell>
          <cell r="H199">
            <v>0</v>
          </cell>
          <cell r="I199">
            <v>0</v>
          </cell>
          <cell r="J199" t="str">
            <v>已提交</v>
          </cell>
          <cell r="K199" t="str">
            <v>16-5</v>
          </cell>
          <cell r="L199" t="str">
            <v>已提交</v>
          </cell>
          <cell r="M199" t="str">
            <v>16-11</v>
          </cell>
          <cell r="N199" t="str">
            <v>未提交</v>
          </cell>
          <cell r="O199" t="str">
            <v>16-17</v>
          </cell>
        </row>
        <row r="200">
          <cell r="B200">
            <v>310829161002</v>
          </cell>
          <cell r="C200" t="str">
            <v>基础研究项目（面向国家自然科学基金预研项目）</v>
          </cell>
          <cell r="D200" t="str">
            <v>影响住宅室内邻苯二甲酸酯人群暴露评估准确性的关键参数不确定性研究</v>
          </cell>
          <cell r="E200">
            <v>0</v>
          </cell>
          <cell r="F200" t="str">
            <v>黄立辉</v>
          </cell>
          <cell r="G200" t="str">
            <v>环工学院</v>
          </cell>
          <cell r="H200">
            <v>0</v>
          </cell>
          <cell r="I200">
            <v>0</v>
          </cell>
          <cell r="J200" t="str">
            <v>已提交</v>
          </cell>
          <cell r="K200" t="str">
            <v>16-5</v>
          </cell>
          <cell r="L200" t="str">
            <v>已提交</v>
          </cell>
          <cell r="M200" t="str">
            <v>16-11</v>
          </cell>
          <cell r="N200" t="str">
            <v>未提交</v>
          </cell>
          <cell r="O200" t="str">
            <v>16-17</v>
          </cell>
        </row>
        <row r="201">
          <cell r="B201">
            <v>310829161003</v>
          </cell>
          <cell r="C201" t="str">
            <v>基础研究项目（面向国家自然科学基金预研项目）</v>
          </cell>
          <cell r="D201" t="str">
            <v>半干旱黄土区土壤凝结水的形成机制研究</v>
          </cell>
          <cell r="E201">
            <v>0</v>
          </cell>
          <cell r="F201" t="str">
            <v>贾志峰</v>
          </cell>
          <cell r="G201" t="str">
            <v>环工学院</v>
          </cell>
          <cell r="H201">
            <v>0</v>
          </cell>
          <cell r="I201">
            <v>0</v>
          </cell>
          <cell r="J201" t="str">
            <v>已提交</v>
          </cell>
          <cell r="K201" t="str">
            <v>16-5</v>
          </cell>
          <cell r="L201" t="str">
            <v>已提交</v>
          </cell>
          <cell r="M201" t="str">
            <v>16-11</v>
          </cell>
          <cell r="N201" t="str">
            <v>未提交</v>
          </cell>
          <cell r="O201" t="str">
            <v>16-17</v>
          </cell>
        </row>
        <row r="202">
          <cell r="B202">
            <v>310829161004</v>
          </cell>
          <cell r="C202" t="str">
            <v>基础研究项目（面向国家自然科学基金预研项目）</v>
          </cell>
          <cell r="D202" t="str">
            <v>黄芪黄酮类化合物抗骨质疏松作用机制研究</v>
          </cell>
          <cell r="E202">
            <v>0</v>
          </cell>
          <cell r="F202" t="str">
            <v>孔祥鹤</v>
          </cell>
          <cell r="G202" t="str">
            <v>环工学院</v>
          </cell>
          <cell r="H202">
            <v>0</v>
          </cell>
          <cell r="I202">
            <v>0</v>
          </cell>
          <cell r="J202" t="str">
            <v>已提交</v>
          </cell>
          <cell r="K202" t="str">
            <v>16-5</v>
          </cell>
          <cell r="L202" t="str">
            <v>已提交</v>
          </cell>
          <cell r="M202" t="str">
            <v>16-11</v>
          </cell>
          <cell r="N202" t="str">
            <v>未提交</v>
          </cell>
          <cell r="O202" t="str">
            <v>16-17</v>
          </cell>
        </row>
        <row r="203">
          <cell r="B203">
            <v>310829161005</v>
          </cell>
          <cell r="C203" t="str">
            <v>基础研究项目（面向国家自然科学基金预研项目）</v>
          </cell>
          <cell r="D203" t="str">
            <v>黄土台塬灌区水文生态系统中生源要素C、N、P驱动机理研究</v>
          </cell>
          <cell r="E203">
            <v>0</v>
          </cell>
          <cell r="F203" t="str">
            <v>李军媛</v>
          </cell>
          <cell r="G203" t="str">
            <v>环工学院</v>
          </cell>
          <cell r="H203">
            <v>0</v>
          </cell>
          <cell r="I203">
            <v>0</v>
          </cell>
          <cell r="J203" t="str">
            <v>已提交</v>
          </cell>
          <cell r="K203" t="str">
            <v>16-5</v>
          </cell>
          <cell r="L203" t="str">
            <v>已提交</v>
          </cell>
          <cell r="M203" t="str">
            <v>16-11</v>
          </cell>
          <cell r="N203" t="str">
            <v>未提交</v>
          </cell>
          <cell r="O203" t="str">
            <v>16-17</v>
          </cell>
        </row>
        <row r="204">
          <cell r="B204">
            <v>310829161006</v>
          </cell>
          <cell r="C204" t="str">
            <v>基础研究项目（面向国家自然科学基金预研项目）</v>
          </cell>
          <cell r="D204" t="str">
            <v>多重驱动下城市型河流与地下水关系及适应性对策</v>
          </cell>
          <cell r="E204">
            <v>0</v>
          </cell>
          <cell r="F204" t="str">
            <v>吕继强</v>
          </cell>
          <cell r="G204" t="str">
            <v>环工学院</v>
          </cell>
          <cell r="H204">
            <v>0</v>
          </cell>
          <cell r="I204">
            <v>0</v>
          </cell>
          <cell r="J204" t="str">
            <v>已提交</v>
          </cell>
          <cell r="K204" t="str">
            <v>16-5</v>
          </cell>
          <cell r="L204" t="str">
            <v>已提交</v>
          </cell>
          <cell r="M204" t="str">
            <v>16-11</v>
          </cell>
          <cell r="N204" t="str">
            <v>未提交</v>
          </cell>
          <cell r="O204" t="str">
            <v>16-17</v>
          </cell>
        </row>
        <row r="205">
          <cell r="B205">
            <v>310829161007</v>
          </cell>
          <cell r="C205" t="str">
            <v>基础研究项目（面向国家自然科学基金预研项目）</v>
          </cell>
          <cell r="D205" t="str">
            <v>城市轨道交通外部效益指标体系构建及测度研究——以西安市为例</v>
          </cell>
          <cell r="E205">
            <v>0</v>
          </cell>
          <cell r="F205" t="str">
            <v>宋赪</v>
          </cell>
          <cell r="G205" t="str">
            <v>环工学院</v>
          </cell>
          <cell r="H205">
            <v>0</v>
          </cell>
          <cell r="I205">
            <v>0</v>
          </cell>
          <cell r="J205" t="str">
            <v>已提交</v>
          </cell>
          <cell r="K205" t="str">
            <v>16-5</v>
          </cell>
          <cell r="L205" t="str">
            <v>已提交</v>
          </cell>
          <cell r="M205" t="str">
            <v>16-11</v>
          </cell>
          <cell r="N205" t="str">
            <v>未提交</v>
          </cell>
          <cell r="O205" t="str">
            <v>16-17</v>
          </cell>
        </row>
        <row r="206">
          <cell r="B206">
            <v>310829161008</v>
          </cell>
          <cell r="C206" t="str">
            <v>基础研究项目（面向国家自然科学基金预研项目）</v>
          </cell>
          <cell r="D206" t="str">
            <v>渭河流域干旱特征及致灾机理研究</v>
          </cell>
          <cell r="E206">
            <v>0</v>
          </cell>
          <cell r="F206" t="str">
            <v>孙东永</v>
          </cell>
          <cell r="G206" t="str">
            <v>环工学院</v>
          </cell>
          <cell r="H206">
            <v>0</v>
          </cell>
          <cell r="I206">
            <v>0</v>
          </cell>
          <cell r="J206" t="str">
            <v>已提交</v>
          </cell>
          <cell r="K206" t="str">
            <v>16-5</v>
          </cell>
          <cell r="L206" t="str">
            <v>已提交</v>
          </cell>
          <cell r="M206" t="str">
            <v>16-11</v>
          </cell>
          <cell r="N206" t="str">
            <v>未提交</v>
          </cell>
          <cell r="O206" t="str">
            <v>16-17</v>
          </cell>
        </row>
        <row r="207">
          <cell r="B207">
            <v>310829161009</v>
          </cell>
          <cell r="C207" t="str">
            <v>基础研究项目（面向国家自然科学基金预研项目）</v>
          </cell>
          <cell r="D207" t="str">
            <v>高性能地源热泵换热孔回填材料的热性能优化模拟与实验研究</v>
          </cell>
          <cell r="E207">
            <v>0</v>
          </cell>
          <cell r="F207" t="str">
            <v>万蓉</v>
          </cell>
          <cell r="G207" t="str">
            <v>环工学院</v>
          </cell>
          <cell r="H207">
            <v>0</v>
          </cell>
          <cell r="I207">
            <v>0</v>
          </cell>
          <cell r="J207" t="str">
            <v>已提交</v>
          </cell>
          <cell r="K207" t="str">
            <v>16-5</v>
          </cell>
          <cell r="L207" t="str">
            <v>已提交</v>
          </cell>
          <cell r="M207" t="str">
            <v>16-11</v>
          </cell>
          <cell r="N207" t="str">
            <v>未提交</v>
          </cell>
          <cell r="O207" t="str">
            <v>16-17</v>
          </cell>
        </row>
        <row r="208">
          <cell r="B208">
            <v>310829161010</v>
          </cell>
          <cell r="C208" t="str">
            <v>基础研究项目（面向国家自然科学基金预研项目）</v>
          </cell>
          <cell r="D208" t="str">
            <v>西北地区节水灌溉模式对地下水的影响</v>
          </cell>
          <cell r="E208">
            <v>0</v>
          </cell>
          <cell r="F208" t="str">
            <v>王金凤</v>
          </cell>
          <cell r="G208" t="str">
            <v>环工学院</v>
          </cell>
          <cell r="H208">
            <v>0</v>
          </cell>
          <cell r="I208">
            <v>0</v>
          </cell>
          <cell r="J208" t="str">
            <v>已提交</v>
          </cell>
          <cell r="K208" t="str">
            <v>16-5</v>
          </cell>
          <cell r="L208" t="str">
            <v>已提交</v>
          </cell>
          <cell r="M208" t="str">
            <v>16-11</v>
          </cell>
          <cell r="N208" t="str">
            <v>未提交</v>
          </cell>
          <cell r="O208" t="str">
            <v>16-17</v>
          </cell>
        </row>
        <row r="209">
          <cell r="B209">
            <v>310829161011</v>
          </cell>
          <cell r="C209" t="str">
            <v>基础研究项目（面向国家自然科学基金预研项目）</v>
          </cell>
          <cell r="D209" t="str">
            <v>斜向荷载作用下钢管混凝土异形柱框架空间节点抗震性能研究</v>
          </cell>
          <cell r="E209">
            <v>0</v>
          </cell>
          <cell r="F209" t="str">
            <v>王妮</v>
          </cell>
          <cell r="G209" t="str">
            <v>环工学院</v>
          </cell>
          <cell r="H209">
            <v>0</v>
          </cell>
          <cell r="I209">
            <v>0</v>
          </cell>
          <cell r="J209" t="str">
            <v>已提交</v>
          </cell>
          <cell r="K209" t="str">
            <v>16-5</v>
          </cell>
          <cell r="L209" t="str">
            <v>已提交</v>
          </cell>
          <cell r="M209" t="str">
            <v>16-11</v>
          </cell>
          <cell r="N209" t="str">
            <v>未提交</v>
          </cell>
          <cell r="O209" t="str">
            <v>16-17</v>
          </cell>
        </row>
        <row r="210">
          <cell r="B210">
            <v>310829161012</v>
          </cell>
          <cell r="C210" t="str">
            <v>基础研究项目（面向国家自然科学基金预研项目）</v>
          </cell>
          <cell r="D210" t="str">
            <v>高温气体过滤用碳化硅/莫来石多孔陶瓷材料的结构可控制备及过滤机制研究</v>
          </cell>
          <cell r="E210">
            <v>0</v>
          </cell>
          <cell r="F210" t="str">
            <v>王伟</v>
          </cell>
          <cell r="G210" t="str">
            <v>环工学院</v>
          </cell>
          <cell r="H210">
            <v>0</v>
          </cell>
          <cell r="I210">
            <v>0</v>
          </cell>
          <cell r="J210" t="str">
            <v>已提交</v>
          </cell>
          <cell r="K210" t="str">
            <v>16-5</v>
          </cell>
          <cell r="L210" t="str">
            <v>已提交</v>
          </cell>
          <cell r="M210" t="str">
            <v>16-11</v>
          </cell>
          <cell r="N210" t="str">
            <v>未提交</v>
          </cell>
          <cell r="O210" t="str">
            <v>16-17</v>
          </cell>
        </row>
        <row r="211">
          <cell r="B211">
            <v>310829161013</v>
          </cell>
          <cell r="C211" t="str">
            <v>基础研究项目（面向国家自然科学基金预研项目）</v>
          </cell>
          <cell r="D211" t="str">
            <v>亲缘关系影响川金丝猴社会行为模式机制的研究</v>
          </cell>
          <cell r="E211">
            <v>0</v>
          </cell>
          <cell r="F211" t="str">
            <v>魏玮</v>
          </cell>
          <cell r="G211" t="str">
            <v>环工学院</v>
          </cell>
          <cell r="H211">
            <v>0</v>
          </cell>
          <cell r="I211">
            <v>0</v>
          </cell>
          <cell r="J211" t="str">
            <v>已提交</v>
          </cell>
          <cell r="K211" t="str">
            <v>16-5</v>
          </cell>
          <cell r="L211" t="str">
            <v>已提交</v>
          </cell>
          <cell r="M211" t="str">
            <v>16-11</v>
          </cell>
          <cell r="N211" t="str">
            <v>未提交</v>
          </cell>
          <cell r="O211" t="str">
            <v>16-17</v>
          </cell>
        </row>
        <row r="212">
          <cell r="B212">
            <v>310829161014</v>
          </cell>
          <cell r="C212" t="str">
            <v>基础研究项目（面向国家自然科学基金预研项目）</v>
          </cell>
          <cell r="D212" t="str">
            <v>非理想条件下地下水第二类越流系统井流解的分析及含水层水文地质参数计算</v>
          </cell>
          <cell r="E212">
            <v>0</v>
          </cell>
          <cell r="F212" t="str">
            <v>吴健华</v>
          </cell>
          <cell r="G212" t="str">
            <v>环工学院</v>
          </cell>
          <cell r="H212">
            <v>0</v>
          </cell>
          <cell r="I212">
            <v>0</v>
          </cell>
          <cell r="J212" t="str">
            <v>已提交</v>
          </cell>
          <cell r="K212" t="str">
            <v>16-5</v>
          </cell>
          <cell r="L212" t="str">
            <v>已提交</v>
          </cell>
          <cell r="M212" t="str">
            <v>16-11</v>
          </cell>
          <cell r="N212" t="str">
            <v>未提交</v>
          </cell>
          <cell r="O212" t="str">
            <v>16-17</v>
          </cell>
        </row>
        <row r="213">
          <cell r="B213">
            <v>310829161015</v>
          </cell>
          <cell r="C213" t="str">
            <v>基础研究项目（面向国家自然科学基金预研项目）</v>
          </cell>
          <cell r="D213" t="str">
            <v>明胶多肽基电场响应型智能凝胶的电泳强化原位合成及性能测试</v>
          </cell>
          <cell r="E213">
            <v>0</v>
          </cell>
          <cell r="F213" t="str">
            <v>邢建宇</v>
          </cell>
          <cell r="G213" t="str">
            <v>环工学院</v>
          </cell>
          <cell r="H213">
            <v>0</v>
          </cell>
          <cell r="I213">
            <v>0</v>
          </cell>
          <cell r="J213" t="str">
            <v>已提交</v>
          </cell>
          <cell r="K213" t="str">
            <v>16-5</v>
          </cell>
          <cell r="L213" t="str">
            <v>已提交</v>
          </cell>
          <cell r="M213" t="str">
            <v>16-11</v>
          </cell>
          <cell r="N213" t="str">
            <v>未提交</v>
          </cell>
          <cell r="O213" t="str">
            <v>16-17</v>
          </cell>
        </row>
        <row r="214">
          <cell r="B214">
            <v>310829161016</v>
          </cell>
          <cell r="C214" t="str">
            <v>基础研究项目（面向国家自然科学基金预研项目）</v>
          </cell>
          <cell r="D214" t="str">
            <v>磁性埃洛石纳米管表面印迹复合材料选择性分离/富集与测定水溶液中的四环素类抗生素</v>
          </cell>
          <cell r="E214">
            <v>0</v>
          </cell>
          <cell r="F214" t="str">
            <v>张中杰</v>
          </cell>
          <cell r="G214" t="str">
            <v>环工学院</v>
          </cell>
          <cell r="H214">
            <v>0</v>
          </cell>
          <cell r="I214">
            <v>0</v>
          </cell>
          <cell r="J214" t="str">
            <v>已提交</v>
          </cell>
          <cell r="K214" t="str">
            <v>16-5</v>
          </cell>
          <cell r="L214" t="str">
            <v>已提交</v>
          </cell>
          <cell r="M214" t="str">
            <v>16-11</v>
          </cell>
          <cell r="N214" t="str">
            <v>未提交</v>
          </cell>
          <cell r="O214" t="str">
            <v>16-17</v>
          </cell>
        </row>
        <row r="215">
          <cell r="B215">
            <v>310829161017</v>
          </cell>
          <cell r="C215" t="str">
            <v>基础研究项目（面向国家自然科学基金预研项目）</v>
          </cell>
          <cell r="D215" t="str">
            <v>聚合物负载金属有机框架物膜的制备及其吸附水中酚类环境内分泌干扰物的研究</v>
          </cell>
          <cell r="E215">
            <v>0</v>
          </cell>
          <cell r="F215" t="str">
            <v>周美梅</v>
          </cell>
          <cell r="G215" t="str">
            <v>环工学院</v>
          </cell>
          <cell r="H215">
            <v>0</v>
          </cell>
          <cell r="I215">
            <v>0</v>
          </cell>
          <cell r="J215" t="str">
            <v>已提交</v>
          </cell>
          <cell r="K215" t="str">
            <v>16-5</v>
          </cell>
          <cell r="L215" t="str">
            <v>已提交</v>
          </cell>
          <cell r="M215" t="str">
            <v>16-11</v>
          </cell>
          <cell r="N215" t="str">
            <v>未提交</v>
          </cell>
          <cell r="O215" t="str">
            <v>16-17</v>
          </cell>
        </row>
        <row r="216">
          <cell r="B216">
            <v>310825161001</v>
          </cell>
          <cell r="C216" t="str">
            <v>基础研究项目（面向国家自然科学基金预研项目）</v>
          </cell>
          <cell r="D216" t="str">
            <v>基于热力学分析的疲劳损伤与寿命预测研究</v>
          </cell>
          <cell r="E216">
            <v>0</v>
          </cell>
          <cell r="F216" t="str">
            <v>封硕</v>
          </cell>
          <cell r="G216" t="str">
            <v>机械学院</v>
          </cell>
          <cell r="H216">
            <v>0</v>
          </cell>
          <cell r="I216">
            <v>0</v>
          </cell>
          <cell r="J216" t="str">
            <v>已提交</v>
          </cell>
          <cell r="K216" t="str">
            <v>16-5</v>
          </cell>
          <cell r="L216" t="str">
            <v>已提交</v>
          </cell>
          <cell r="M216" t="str">
            <v>16-11</v>
          </cell>
          <cell r="N216" t="str">
            <v>未提交</v>
          </cell>
          <cell r="O216" t="str">
            <v>16-17</v>
          </cell>
        </row>
        <row r="217">
          <cell r="B217">
            <v>310825161002</v>
          </cell>
          <cell r="C217" t="str">
            <v>基础研究项目（面向国家自然科学基金预研项目）</v>
          </cell>
          <cell r="D217" t="str">
            <v>面向整车性能的多轴大型车辆油气悬架系统的集成化匹配研究</v>
          </cell>
          <cell r="E217">
            <v>0</v>
          </cell>
          <cell r="F217" t="str">
            <v>古玉锋</v>
          </cell>
          <cell r="G217" t="str">
            <v>机械学院</v>
          </cell>
          <cell r="H217">
            <v>0</v>
          </cell>
          <cell r="I217">
            <v>0</v>
          </cell>
          <cell r="J217" t="str">
            <v>已提交</v>
          </cell>
          <cell r="K217" t="str">
            <v>16-5</v>
          </cell>
          <cell r="L217" t="str">
            <v>已提交</v>
          </cell>
          <cell r="M217" t="str">
            <v>16-11</v>
          </cell>
          <cell r="N217" t="str">
            <v>未提交</v>
          </cell>
          <cell r="O217" t="str">
            <v>16-17</v>
          </cell>
        </row>
        <row r="218">
          <cell r="B218">
            <v>310825161003</v>
          </cell>
          <cell r="C218" t="str">
            <v>基础研究项目（面向国家自然科学基金预研项目）</v>
          </cell>
          <cell r="D218" t="str">
            <v>面齿轮功率分流传动刚-柔混合动力学建模方法研究</v>
          </cell>
          <cell r="E218">
            <v>0</v>
          </cell>
          <cell r="F218" t="str">
            <v>郭家舜</v>
          </cell>
          <cell r="G218" t="str">
            <v>机械学院</v>
          </cell>
          <cell r="H218">
            <v>0</v>
          </cell>
          <cell r="I218">
            <v>0</v>
          </cell>
          <cell r="J218" t="str">
            <v>已提交</v>
          </cell>
          <cell r="K218" t="str">
            <v>16-5</v>
          </cell>
          <cell r="L218" t="str">
            <v>已提交</v>
          </cell>
          <cell r="M218" t="str">
            <v>16-11</v>
          </cell>
          <cell r="N218" t="str">
            <v>未提交</v>
          </cell>
          <cell r="O218" t="str">
            <v>16-17</v>
          </cell>
        </row>
        <row r="219">
          <cell r="B219">
            <v>310825161004</v>
          </cell>
          <cell r="C219" t="str">
            <v>基础研究项目（面向国家自然科学基金预研项目）</v>
          </cell>
          <cell r="D219" t="str">
            <v>基于粒群透筛的振动筛系统动力学与离散颗粒的耦合建模分析</v>
          </cell>
          <cell r="E219">
            <v>0</v>
          </cell>
          <cell r="F219" t="str">
            <v>贺朝霞</v>
          </cell>
          <cell r="G219" t="str">
            <v>机械学院</v>
          </cell>
          <cell r="H219">
            <v>0</v>
          </cell>
          <cell r="I219">
            <v>0</v>
          </cell>
          <cell r="J219" t="str">
            <v>已提交</v>
          </cell>
          <cell r="K219" t="str">
            <v>16-5</v>
          </cell>
          <cell r="L219" t="str">
            <v>已提交</v>
          </cell>
          <cell r="M219" t="str">
            <v>16-11</v>
          </cell>
          <cell r="N219" t="str">
            <v>未提交</v>
          </cell>
          <cell r="O219" t="str">
            <v>16-17</v>
          </cell>
        </row>
        <row r="220">
          <cell r="B220">
            <v>310825161005</v>
          </cell>
          <cell r="C220" t="str">
            <v>基础研究项目（面向国家自然科学基金预研项目）</v>
          </cell>
          <cell r="D220" t="str">
            <v>装载机传动系载荷谱的测试及疲劳寿命预测研究</v>
          </cell>
          <cell r="E220">
            <v>0</v>
          </cell>
          <cell r="F220" t="str">
            <v>梁佳</v>
          </cell>
          <cell r="G220" t="str">
            <v>机械学院</v>
          </cell>
          <cell r="H220">
            <v>0</v>
          </cell>
          <cell r="I220">
            <v>0</v>
          </cell>
          <cell r="J220" t="str">
            <v>已提交</v>
          </cell>
          <cell r="K220" t="str">
            <v>16-5</v>
          </cell>
          <cell r="L220" t="str">
            <v>已提交</v>
          </cell>
          <cell r="M220" t="str">
            <v>16-11</v>
          </cell>
          <cell r="N220" t="str">
            <v>未提交</v>
          </cell>
          <cell r="O220" t="str">
            <v>16-17</v>
          </cell>
        </row>
        <row r="221">
          <cell r="B221">
            <v>310825161006</v>
          </cell>
          <cell r="C221" t="str">
            <v>基础研究项目（面向国家自然科学基金预研项目）</v>
          </cell>
          <cell r="D221" t="str">
            <v>基于CNC齿轮测量机的弧齿锥齿轮齿面测量误差精确补偿方法研究</v>
          </cell>
          <cell r="E221">
            <v>0</v>
          </cell>
          <cell r="F221" t="str">
            <v>刘永生</v>
          </cell>
          <cell r="G221" t="str">
            <v>机械学院</v>
          </cell>
          <cell r="H221">
            <v>0</v>
          </cell>
          <cell r="I221">
            <v>0</v>
          </cell>
          <cell r="J221" t="str">
            <v>已提交</v>
          </cell>
          <cell r="K221" t="str">
            <v>16-5</v>
          </cell>
          <cell r="L221" t="str">
            <v>已提交</v>
          </cell>
          <cell r="M221" t="str">
            <v>16-11</v>
          </cell>
          <cell r="N221" t="str">
            <v>未提交</v>
          </cell>
          <cell r="O221" t="str">
            <v>16-17</v>
          </cell>
        </row>
        <row r="222">
          <cell r="B222">
            <v>310825161007</v>
          </cell>
          <cell r="C222" t="str">
            <v>基础研究项目（面向国家自然科学基金预研项目）</v>
          </cell>
          <cell r="D222" t="str">
            <v>基于线阵相机高分辨率成像的聚焦形貌恢复技术研究</v>
          </cell>
          <cell r="E222">
            <v>0</v>
          </cell>
          <cell r="F222" t="str">
            <v>夏晓华</v>
          </cell>
          <cell r="G222" t="str">
            <v>机械学院</v>
          </cell>
          <cell r="H222">
            <v>0</v>
          </cell>
          <cell r="I222">
            <v>0</v>
          </cell>
          <cell r="J222" t="str">
            <v>已提交</v>
          </cell>
          <cell r="K222" t="str">
            <v>16-5</v>
          </cell>
          <cell r="L222" t="str">
            <v>已提交</v>
          </cell>
          <cell r="M222" t="str">
            <v>16-11</v>
          </cell>
          <cell r="N222" t="str">
            <v>未提交</v>
          </cell>
          <cell r="O222" t="str">
            <v>16-17</v>
          </cell>
        </row>
        <row r="223">
          <cell r="B223">
            <v>310825161008</v>
          </cell>
          <cell r="C223" t="str">
            <v>基础研究项目（面向国家自然科学基金预研项目）</v>
          </cell>
          <cell r="D223" t="str">
            <v>小功率透平式气动马达能量转化效率的研究</v>
          </cell>
          <cell r="E223">
            <v>0</v>
          </cell>
          <cell r="F223" t="str">
            <v>张宏兵</v>
          </cell>
          <cell r="G223" t="str">
            <v>机械学院</v>
          </cell>
          <cell r="H223">
            <v>0</v>
          </cell>
          <cell r="I223">
            <v>0</v>
          </cell>
          <cell r="J223" t="str">
            <v>已提交</v>
          </cell>
          <cell r="K223" t="str">
            <v>16-5</v>
          </cell>
          <cell r="L223" t="str">
            <v>已提交</v>
          </cell>
          <cell r="M223" t="str">
            <v>16-11</v>
          </cell>
          <cell r="N223" t="str">
            <v>未提交</v>
          </cell>
          <cell r="O223" t="str">
            <v>16-17</v>
          </cell>
        </row>
        <row r="224">
          <cell r="B224">
            <v>310825161009</v>
          </cell>
          <cell r="C224" t="str">
            <v>基础研究项目（面向国家自然科学基金预研项目）</v>
          </cell>
          <cell r="D224" t="str">
            <v>基于U-K理论的并联机器人扩展层级建模方法研究</v>
          </cell>
          <cell r="E224">
            <v>0</v>
          </cell>
          <cell r="F224" t="str">
            <v>赵睿英</v>
          </cell>
          <cell r="G224" t="str">
            <v>机械学院</v>
          </cell>
          <cell r="H224">
            <v>0</v>
          </cell>
          <cell r="I224">
            <v>0</v>
          </cell>
          <cell r="J224" t="str">
            <v>已提交</v>
          </cell>
          <cell r="K224" t="str">
            <v>16-5</v>
          </cell>
          <cell r="L224" t="str">
            <v>已提交</v>
          </cell>
          <cell r="M224" t="str">
            <v>16-11</v>
          </cell>
          <cell r="N224" t="str">
            <v>未提交</v>
          </cell>
          <cell r="O224" t="str">
            <v>16-17</v>
          </cell>
        </row>
        <row r="225">
          <cell r="B225">
            <v>310825161010</v>
          </cell>
          <cell r="C225" t="str">
            <v>基础研究项目（面向国家自然科学基金预研项目）</v>
          </cell>
          <cell r="D225" t="str">
            <v>串联混合动力装载机能量管理与回收策略研究</v>
          </cell>
          <cell r="E225">
            <v>0</v>
          </cell>
          <cell r="F225" t="str">
            <v>赵勇</v>
          </cell>
          <cell r="G225" t="str">
            <v>机械学院</v>
          </cell>
          <cell r="H225">
            <v>0</v>
          </cell>
          <cell r="I225">
            <v>0</v>
          </cell>
          <cell r="J225" t="str">
            <v>已提交</v>
          </cell>
          <cell r="K225" t="str">
            <v>16-5</v>
          </cell>
          <cell r="L225" t="str">
            <v>已提交</v>
          </cell>
          <cell r="M225" t="str">
            <v>16-11</v>
          </cell>
          <cell r="N225" t="str">
            <v>未提交</v>
          </cell>
          <cell r="O225" t="str">
            <v>16-17</v>
          </cell>
        </row>
        <row r="226">
          <cell r="B226">
            <v>310828161001</v>
          </cell>
          <cell r="C226" t="str">
            <v>基础研究项目（面向国家自然科学基金预研项目）</v>
          </cell>
          <cell r="D226" t="str">
            <v>基于协同学的工程项目组合配置优化研究</v>
          </cell>
          <cell r="E226">
            <v>0</v>
          </cell>
          <cell r="F226" t="str">
            <v>白礼彪</v>
          </cell>
          <cell r="G226" t="str">
            <v>建工学院</v>
          </cell>
          <cell r="H226">
            <v>0</v>
          </cell>
          <cell r="I226">
            <v>0</v>
          </cell>
          <cell r="J226" t="str">
            <v>已提交</v>
          </cell>
          <cell r="K226" t="str">
            <v>16-5</v>
          </cell>
          <cell r="L226" t="str">
            <v>已提交</v>
          </cell>
          <cell r="M226" t="str">
            <v>16-11</v>
          </cell>
          <cell r="N226" t="str">
            <v>未提交</v>
          </cell>
          <cell r="O226" t="str">
            <v>16-17</v>
          </cell>
        </row>
        <row r="227">
          <cell r="B227">
            <v>310828161002</v>
          </cell>
          <cell r="C227" t="str">
            <v>基础研究项目（面向国家自然科学基金预研项目）</v>
          </cell>
          <cell r="D227" t="str">
            <v>防屈曲钢板组合偏心支撑钢框架抗震性能研究</v>
          </cell>
          <cell r="E227">
            <v>0</v>
          </cell>
          <cell r="F227" t="str">
            <v>段留省</v>
          </cell>
          <cell r="G227" t="str">
            <v>建工学院</v>
          </cell>
          <cell r="H227">
            <v>0</v>
          </cell>
          <cell r="I227">
            <v>0</v>
          </cell>
          <cell r="J227" t="str">
            <v>已提交</v>
          </cell>
          <cell r="K227" t="str">
            <v>16-5</v>
          </cell>
          <cell r="L227" t="str">
            <v>已提交</v>
          </cell>
          <cell r="M227" t="str">
            <v>16-11</v>
          </cell>
          <cell r="N227" t="str">
            <v>未提交</v>
          </cell>
          <cell r="O227" t="str">
            <v>16-17</v>
          </cell>
        </row>
        <row r="228">
          <cell r="B228">
            <v>310828161003</v>
          </cell>
          <cell r="C228" t="str">
            <v>基础研究项目（面向国家自然科学基金预研项目）</v>
          </cell>
          <cell r="D228" t="str">
            <v>区域新型城镇化发展质量的动态预警管理研究</v>
          </cell>
          <cell r="E228">
            <v>0</v>
          </cell>
          <cell r="F228" t="str">
            <v>韩言虎</v>
          </cell>
          <cell r="G228" t="str">
            <v>建工学院</v>
          </cell>
          <cell r="H228">
            <v>0</v>
          </cell>
          <cell r="I228">
            <v>0</v>
          </cell>
          <cell r="J228" t="str">
            <v>已提交</v>
          </cell>
          <cell r="K228" t="str">
            <v>16-5</v>
          </cell>
          <cell r="L228" t="str">
            <v>已提交</v>
          </cell>
          <cell r="M228" t="str">
            <v>16-11</v>
          </cell>
          <cell r="N228" t="str">
            <v>未提交</v>
          </cell>
          <cell r="O228" t="str">
            <v>16-17</v>
          </cell>
        </row>
        <row r="229">
          <cell r="B229">
            <v>310828161004</v>
          </cell>
          <cell r="C229" t="str">
            <v>基础研究项目（面向国家自然科学基金预研项目）</v>
          </cell>
          <cell r="D229" t="str">
            <v>大型基坑平行分区参数及机理研究</v>
          </cell>
          <cell r="E229">
            <v>0</v>
          </cell>
          <cell r="F229" t="str">
            <v>黄沛</v>
          </cell>
          <cell r="G229" t="str">
            <v>建工学院</v>
          </cell>
          <cell r="H229">
            <v>0</v>
          </cell>
          <cell r="I229">
            <v>0</v>
          </cell>
          <cell r="J229" t="str">
            <v>已提交</v>
          </cell>
          <cell r="K229" t="str">
            <v>16-5</v>
          </cell>
          <cell r="L229" t="str">
            <v>已提交</v>
          </cell>
          <cell r="M229" t="str">
            <v>16-11</v>
          </cell>
          <cell r="N229" t="str">
            <v>未提交</v>
          </cell>
          <cell r="O229" t="str">
            <v>16-17</v>
          </cell>
        </row>
        <row r="230">
          <cell r="B230">
            <v>310828161005</v>
          </cell>
          <cell r="C230" t="str">
            <v>基础研究项目（面向国家自然科学基金预研项目）</v>
          </cell>
          <cell r="D230" t="str">
            <v>钢框架结构地震倒塌分析模型与倒塌判别准则研究</v>
          </cell>
          <cell r="E230">
            <v>0</v>
          </cell>
          <cell r="F230" t="str">
            <v>雷拓</v>
          </cell>
          <cell r="G230" t="str">
            <v>建工学院</v>
          </cell>
          <cell r="H230">
            <v>0</v>
          </cell>
          <cell r="I230">
            <v>0</v>
          </cell>
          <cell r="J230" t="str">
            <v>已提交</v>
          </cell>
          <cell r="K230" t="str">
            <v>16-5</v>
          </cell>
          <cell r="L230" t="str">
            <v>已提交</v>
          </cell>
          <cell r="M230" t="str">
            <v>16-11</v>
          </cell>
          <cell r="N230" t="str">
            <v>未提交</v>
          </cell>
          <cell r="O230" t="str">
            <v>16-17</v>
          </cell>
        </row>
        <row r="231">
          <cell r="B231">
            <v>310828161006</v>
          </cell>
          <cell r="C231" t="str">
            <v>基础研究项目（面向国家自然科学基金预研项目）</v>
          </cell>
          <cell r="D231" t="str">
            <v>基于贝叶斯理论的深受弯构件抗剪概率模型研究</v>
          </cell>
          <cell r="E231">
            <v>0</v>
          </cell>
          <cell r="F231" t="str">
            <v>刘喜</v>
          </cell>
          <cell r="G231" t="str">
            <v>建工学院</v>
          </cell>
          <cell r="H231">
            <v>0</v>
          </cell>
          <cell r="I231">
            <v>0</v>
          </cell>
          <cell r="J231" t="str">
            <v>已提交</v>
          </cell>
          <cell r="K231" t="str">
            <v>16-5</v>
          </cell>
          <cell r="L231" t="str">
            <v>已提交</v>
          </cell>
          <cell r="M231" t="str">
            <v>16-11</v>
          </cell>
          <cell r="N231" t="str">
            <v>未提交</v>
          </cell>
          <cell r="O231" t="str">
            <v>16-17</v>
          </cell>
        </row>
        <row r="232">
          <cell r="B232">
            <v>310828161007</v>
          </cell>
          <cell r="C232" t="str">
            <v>基础研究项目（面向国家自然科学基金预研项目）</v>
          </cell>
          <cell r="D232" t="str">
            <v>冷弯薄壁型钢住宅用系列墙体材料开发</v>
          </cell>
          <cell r="E232">
            <v>0</v>
          </cell>
          <cell r="F232" t="str">
            <v>刘云霄</v>
          </cell>
          <cell r="G232" t="str">
            <v>建工学院</v>
          </cell>
          <cell r="H232">
            <v>0</v>
          </cell>
          <cell r="I232">
            <v>0</v>
          </cell>
          <cell r="J232" t="str">
            <v>已提交</v>
          </cell>
          <cell r="K232" t="str">
            <v>16-5</v>
          </cell>
          <cell r="L232" t="str">
            <v>已提交</v>
          </cell>
          <cell r="M232" t="str">
            <v>16-11</v>
          </cell>
          <cell r="N232" t="str">
            <v>未提交</v>
          </cell>
          <cell r="O232" t="str">
            <v>16-17</v>
          </cell>
        </row>
        <row r="233">
          <cell r="B233">
            <v>310828161008</v>
          </cell>
          <cell r="C233" t="str">
            <v>基础研究项目（面向国家自然科学基金预研项目）</v>
          </cell>
          <cell r="D233" t="str">
            <v>自密实轻质弹性混凝土制备及性能研究</v>
          </cell>
          <cell r="E233">
            <v>0</v>
          </cell>
          <cell r="F233" t="str">
            <v>吕晶</v>
          </cell>
          <cell r="G233" t="str">
            <v>建工学院</v>
          </cell>
          <cell r="H233">
            <v>0</v>
          </cell>
          <cell r="I233">
            <v>0</v>
          </cell>
          <cell r="J233" t="str">
            <v>已提交</v>
          </cell>
          <cell r="K233" t="str">
            <v>16-5</v>
          </cell>
          <cell r="L233" t="str">
            <v>已提交</v>
          </cell>
          <cell r="M233" t="str">
            <v>16-11</v>
          </cell>
          <cell r="N233" t="str">
            <v>未提交</v>
          </cell>
          <cell r="O233" t="str">
            <v>16-17</v>
          </cell>
        </row>
        <row r="234">
          <cell r="B234">
            <v>310828161009</v>
          </cell>
          <cell r="C234" t="str">
            <v>基础研究项目（面向国家自然科学基金预研项目）</v>
          </cell>
          <cell r="D234" t="str">
            <v>基于性能的站桥合一结构减震控制理论及试验研究</v>
          </cell>
          <cell r="E234">
            <v>0</v>
          </cell>
          <cell r="F234" t="str">
            <v>马乾瑛</v>
          </cell>
          <cell r="G234" t="str">
            <v>建工学院</v>
          </cell>
          <cell r="H234">
            <v>0</v>
          </cell>
          <cell r="I234">
            <v>0</v>
          </cell>
          <cell r="J234" t="str">
            <v>已提交</v>
          </cell>
          <cell r="K234" t="str">
            <v>16-5</v>
          </cell>
          <cell r="L234" t="str">
            <v>已提交</v>
          </cell>
          <cell r="M234" t="str">
            <v>16-11</v>
          </cell>
          <cell r="N234" t="str">
            <v>未提交</v>
          </cell>
          <cell r="O234" t="str">
            <v>16-17</v>
          </cell>
        </row>
        <row r="235">
          <cell r="B235">
            <v>310828161010</v>
          </cell>
          <cell r="C235" t="str">
            <v>基础研究项目（面向国家自然科学基金预研项目）</v>
          </cell>
          <cell r="D235" t="str">
            <v>新型轻钢组合楼盖平面内受力性能研究</v>
          </cell>
          <cell r="E235">
            <v>0</v>
          </cell>
          <cell r="F235" t="str">
            <v>石宇</v>
          </cell>
          <cell r="G235" t="str">
            <v>建工学院</v>
          </cell>
          <cell r="H235">
            <v>0</v>
          </cell>
          <cell r="I235">
            <v>0</v>
          </cell>
          <cell r="J235" t="str">
            <v>已提交</v>
          </cell>
          <cell r="K235" t="str">
            <v>16-5</v>
          </cell>
          <cell r="L235" t="str">
            <v>未提交</v>
          </cell>
          <cell r="M235" t="str">
            <v>16-11</v>
          </cell>
          <cell r="N235" t="str">
            <v>已提交</v>
          </cell>
          <cell r="O235" t="str">
            <v>16-17</v>
          </cell>
        </row>
        <row r="236">
          <cell r="B236">
            <v>310828161011</v>
          </cell>
          <cell r="C236" t="str">
            <v>基础研究项目（面向国家自然科学基金预研项目）</v>
          </cell>
          <cell r="D236" t="str">
            <v>集中耗能型自复位墙体填充半刚接钢框架可恢复功能式结构抗震性能研究</v>
          </cell>
          <cell r="E236">
            <v>0</v>
          </cell>
          <cell r="F236" t="str">
            <v>吴函恒</v>
          </cell>
          <cell r="G236" t="str">
            <v>建工学院</v>
          </cell>
          <cell r="H236">
            <v>0</v>
          </cell>
          <cell r="I236">
            <v>0</v>
          </cell>
          <cell r="J236" t="str">
            <v>已提交</v>
          </cell>
          <cell r="K236" t="str">
            <v>16-5</v>
          </cell>
          <cell r="L236" t="str">
            <v>已提交</v>
          </cell>
          <cell r="M236" t="str">
            <v>16-11</v>
          </cell>
          <cell r="N236" t="str">
            <v>未提交</v>
          </cell>
          <cell r="O236" t="str">
            <v>16-17</v>
          </cell>
        </row>
        <row r="237">
          <cell r="B237">
            <v>310828161012</v>
          </cell>
          <cell r="C237" t="str">
            <v>基础研究项目（面向国家自然科学基金预研项目）</v>
          </cell>
          <cell r="D237" t="str">
            <v>爆炸荷载下钢管混凝土柱的损伤评估研究</v>
          </cell>
          <cell r="E237">
            <v>0</v>
          </cell>
          <cell r="F237" t="str">
            <v>吴赛</v>
          </cell>
          <cell r="G237" t="str">
            <v>建工学院</v>
          </cell>
          <cell r="H237">
            <v>0</v>
          </cell>
          <cell r="I237">
            <v>0</v>
          </cell>
          <cell r="J237" t="str">
            <v>已提交</v>
          </cell>
          <cell r="K237" t="str">
            <v>16-5</v>
          </cell>
          <cell r="L237" t="str">
            <v>已提交</v>
          </cell>
          <cell r="M237" t="str">
            <v>16-11</v>
          </cell>
          <cell r="N237" t="str">
            <v>未提交</v>
          </cell>
          <cell r="O237" t="str">
            <v>16-17</v>
          </cell>
        </row>
        <row r="238">
          <cell r="B238">
            <v>310828161013</v>
          </cell>
          <cell r="C238" t="str">
            <v>基础研究项目（面向国家自然科学基金预研项目）</v>
          </cell>
          <cell r="D238" t="str">
            <v>盐湿热耦合作用下沥青混合料材料组成与性能特征</v>
          </cell>
          <cell r="E238">
            <v>0</v>
          </cell>
          <cell r="F238" t="str">
            <v>肖晶晶</v>
          </cell>
          <cell r="G238" t="str">
            <v>建工学院</v>
          </cell>
          <cell r="H238">
            <v>0</v>
          </cell>
          <cell r="I238">
            <v>0</v>
          </cell>
          <cell r="J238" t="str">
            <v>已提交</v>
          </cell>
          <cell r="K238" t="str">
            <v>16-5</v>
          </cell>
          <cell r="L238" t="str">
            <v>已提交</v>
          </cell>
          <cell r="M238" t="str">
            <v>16-11</v>
          </cell>
          <cell r="N238" t="str">
            <v>未提交</v>
          </cell>
          <cell r="O238" t="str">
            <v>16-17</v>
          </cell>
        </row>
        <row r="239">
          <cell r="B239">
            <v>310828161014</v>
          </cell>
          <cell r="C239" t="str">
            <v>基础研究项目（面向国家自然科学基金预研项目）</v>
          </cell>
          <cell r="D239" t="str">
            <v>高流动性条件下建筑工程施工人员安全能力提升路径研究</v>
          </cell>
          <cell r="E239">
            <v>0</v>
          </cell>
          <cell r="F239" t="str">
            <v>徐晟</v>
          </cell>
          <cell r="G239" t="str">
            <v>建工学院</v>
          </cell>
          <cell r="H239">
            <v>0</v>
          </cell>
          <cell r="I239">
            <v>0</v>
          </cell>
          <cell r="J239" t="str">
            <v>已提交</v>
          </cell>
          <cell r="K239" t="str">
            <v>16-5</v>
          </cell>
          <cell r="L239" t="str">
            <v>已提交</v>
          </cell>
          <cell r="M239" t="str">
            <v>16-11</v>
          </cell>
          <cell r="N239" t="str">
            <v>未提交</v>
          </cell>
          <cell r="O239" t="str">
            <v>16-17</v>
          </cell>
        </row>
        <row r="240">
          <cell r="B240">
            <v>310831161001</v>
          </cell>
          <cell r="C240" t="str">
            <v>基础研究项目（面向国家自然科学基金预研项目）</v>
          </cell>
          <cell r="D240" t="str">
            <v>基于微观力学的纤维-水泥基体界面功能设计与调控</v>
          </cell>
          <cell r="E240">
            <v>0</v>
          </cell>
          <cell r="F240" t="str">
            <v>白帆</v>
          </cell>
          <cell r="G240" t="str">
            <v>材料学院</v>
          </cell>
          <cell r="H240">
            <v>0</v>
          </cell>
          <cell r="I240">
            <v>0</v>
          </cell>
          <cell r="J240" t="str">
            <v>已提交</v>
          </cell>
          <cell r="K240" t="str">
            <v>16-6</v>
          </cell>
          <cell r="L240" t="str">
            <v>已提交</v>
          </cell>
          <cell r="M240" t="str">
            <v>16-12</v>
          </cell>
          <cell r="N240" t="str">
            <v>未提交</v>
          </cell>
          <cell r="O240" t="str">
            <v>16-18</v>
          </cell>
        </row>
        <row r="241">
          <cell r="B241">
            <v>310831161002</v>
          </cell>
          <cell r="C241" t="str">
            <v>基础研究项目（面向国家自然科学基金预研项目）</v>
          </cell>
          <cell r="D241" t="str">
            <v>基于颗粒流程序流固耦合的沥青混合料冲刷机理研究</v>
          </cell>
          <cell r="E241">
            <v>0</v>
          </cell>
          <cell r="F241" t="str">
            <v>常明丰</v>
          </cell>
          <cell r="G241" t="str">
            <v>材料学院</v>
          </cell>
          <cell r="H241">
            <v>0</v>
          </cell>
          <cell r="I241">
            <v>0</v>
          </cell>
          <cell r="J241" t="str">
            <v>已提交</v>
          </cell>
          <cell r="K241" t="str">
            <v>16-6</v>
          </cell>
          <cell r="L241" t="str">
            <v>已提交</v>
          </cell>
          <cell r="M241" t="str">
            <v>16-12</v>
          </cell>
          <cell r="N241" t="str">
            <v>未提交</v>
          </cell>
          <cell r="O241" t="str">
            <v>16-18</v>
          </cell>
        </row>
        <row r="242">
          <cell r="B242">
            <v>310831161003</v>
          </cell>
          <cell r="C242" t="str">
            <v>基础研究项目（面向国家自然科学基金预研项目）</v>
          </cell>
          <cell r="D242" t="str">
            <v>高性能G-FET中高κ栅/石墨烯结构的制备与热稳定性研究</v>
          </cell>
          <cell r="E242">
            <v>0</v>
          </cell>
          <cell r="F242" t="str">
            <v>樊继斌</v>
          </cell>
          <cell r="G242" t="str">
            <v>材料学院</v>
          </cell>
          <cell r="H242">
            <v>0</v>
          </cell>
          <cell r="I242">
            <v>0</v>
          </cell>
          <cell r="J242" t="str">
            <v>已提交</v>
          </cell>
          <cell r="K242" t="str">
            <v>16-6</v>
          </cell>
          <cell r="L242" t="str">
            <v>已提交</v>
          </cell>
          <cell r="M242" t="str">
            <v>16-12</v>
          </cell>
          <cell r="N242" t="str">
            <v>未提交</v>
          </cell>
          <cell r="O242" t="str">
            <v>16-18</v>
          </cell>
        </row>
        <row r="243">
          <cell r="B243">
            <v>310831161004</v>
          </cell>
          <cell r="C243" t="str">
            <v>基础研究项目（面向国家自然科学基金预研项目）</v>
          </cell>
          <cell r="D243" t="str">
            <v>利用材料界面促使蛋白质结晶研究</v>
          </cell>
          <cell r="E243">
            <v>0</v>
          </cell>
          <cell r="F243" t="str">
            <v>郭云珠</v>
          </cell>
          <cell r="G243" t="str">
            <v>材料学院</v>
          </cell>
          <cell r="H243">
            <v>0</v>
          </cell>
          <cell r="I243">
            <v>0</v>
          </cell>
          <cell r="J243" t="str">
            <v>已提交</v>
          </cell>
          <cell r="K243" t="str">
            <v>16-6</v>
          </cell>
          <cell r="L243" t="str">
            <v>已提交</v>
          </cell>
          <cell r="M243" t="str">
            <v>16-12</v>
          </cell>
          <cell r="N243" t="str">
            <v>未提交</v>
          </cell>
          <cell r="O243" t="str">
            <v>16-18</v>
          </cell>
        </row>
        <row r="244">
          <cell r="B244">
            <v>310831161005</v>
          </cell>
          <cell r="C244" t="str">
            <v>基础研究项目（面向国家自然科学基金预研项目）</v>
          </cell>
          <cell r="D244" t="str">
            <v>Fe基非晶涂层结构调控及其性能研究</v>
          </cell>
          <cell r="E244">
            <v>0</v>
          </cell>
          <cell r="F244" t="str">
            <v>姜超平</v>
          </cell>
          <cell r="G244" t="str">
            <v>材料学院</v>
          </cell>
          <cell r="H244">
            <v>0</v>
          </cell>
          <cell r="I244">
            <v>0</v>
          </cell>
          <cell r="J244" t="str">
            <v>已提交</v>
          </cell>
          <cell r="K244" t="str">
            <v>16-6</v>
          </cell>
          <cell r="L244" t="str">
            <v>已提交</v>
          </cell>
          <cell r="M244" t="str">
            <v>16-12</v>
          </cell>
          <cell r="N244" t="str">
            <v>未提交</v>
          </cell>
          <cell r="O244" t="str">
            <v>16-18</v>
          </cell>
        </row>
        <row r="245">
          <cell r="B245">
            <v>310831161006</v>
          </cell>
          <cell r="C245" t="str">
            <v>基础研究项目（面向国家自然科学基金预研项目）</v>
          </cell>
          <cell r="D245" t="str">
            <v>钛酸锶钡基高介电陶瓷的结构设计与界面调控</v>
          </cell>
          <cell r="E245">
            <v>0</v>
          </cell>
          <cell r="F245" t="str">
            <v>李卓</v>
          </cell>
          <cell r="G245" t="str">
            <v>材料学院</v>
          </cell>
          <cell r="H245">
            <v>0</v>
          </cell>
          <cell r="I245">
            <v>0</v>
          </cell>
          <cell r="J245" t="str">
            <v>已提交</v>
          </cell>
          <cell r="K245" t="str">
            <v>16-6</v>
          </cell>
          <cell r="L245" t="str">
            <v>已提交</v>
          </cell>
          <cell r="M245" t="str">
            <v>16-12</v>
          </cell>
          <cell r="N245" t="str">
            <v>未提交</v>
          </cell>
          <cell r="O245" t="str">
            <v>16-18</v>
          </cell>
        </row>
        <row r="246">
          <cell r="B246">
            <v>310831161007</v>
          </cell>
          <cell r="C246" t="str">
            <v>基础研究项目（面向国家自然科学基金预研项目）</v>
          </cell>
          <cell r="D246" t="str">
            <v>联合微波预处理的多组分混合废旧塑料浮选分离方法及相关机理研究</v>
          </cell>
          <cell r="E246">
            <v>0</v>
          </cell>
          <cell r="F246" t="str">
            <v>刘珺</v>
          </cell>
          <cell r="G246" t="str">
            <v>材料学院</v>
          </cell>
          <cell r="H246">
            <v>0</v>
          </cell>
          <cell r="I246">
            <v>0</v>
          </cell>
          <cell r="J246" t="str">
            <v>已提交</v>
          </cell>
          <cell r="K246" t="str">
            <v>16-6</v>
          </cell>
          <cell r="L246" t="str">
            <v>已提交</v>
          </cell>
          <cell r="M246" t="str">
            <v>16-12</v>
          </cell>
          <cell r="N246" t="str">
            <v>未提交</v>
          </cell>
          <cell r="O246" t="str">
            <v>16-18</v>
          </cell>
        </row>
        <row r="247">
          <cell r="B247">
            <v>310831161008</v>
          </cell>
          <cell r="C247" t="str">
            <v>基础研究项目（面向国家自然科学基金预研项目）</v>
          </cell>
          <cell r="D247" t="str">
            <v>新型核辐射探测器材料CdMnTe合成与单晶生长</v>
          </cell>
          <cell r="E247">
            <v>0</v>
          </cell>
          <cell r="F247" t="str">
            <v>栾丽君</v>
          </cell>
          <cell r="G247" t="str">
            <v>材料学院</v>
          </cell>
          <cell r="H247">
            <v>0</v>
          </cell>
          <cell r="I247">
            <v>0</v>
          </cell>
          <cell r="J247" t="str">
            <v>已提交</v>
          </cell>
          <cell r="K247" t="str">
            <v>16-6</v>
          </cell>
          <cell r="L247" t="str">
            <v>已提交</v>
          </cell>
          <cell r="M247" t="str">
            <v>16-12</v>
          </cell>
          <cell r="N247" t="str">
            <v>未提交</v>
          </cell>
          <cell r="O247" t="str">
            <v>16-18</v>
          </cell>
        </row>
        <row r="248">
          <cell r="B248">
            <v>310831161009</v>
          </cell>
          <cell r="C248" t="str">
            <v>基础研究项目（面向国家自然科学基金预研项目）</v>
          </cell>
          <cell r="D248" t="str">
            <v>环氧沥青聚集态控制与增韧机理研究</v>
          </cell>
          <cell r="E248">
            <v>0</v>
          </cell>
          <cell r="F248" t="str">
            <v>罗伟华</v>
          </cell>
          <cell r="G248" t="str">
            <v>材料学院</v>
          </cell>
          <cell r="H248">
            <v>0</v>
          </cell>
          <cell r="I248">
            <v>0</v>
          </cell>
          <cell r="J248" t="str">
            <v>已提交</v>
          </cell>
          <cell r="K248" t="str">
            <v>16-6</v>
          </cell>
          <cell r="L248" t="str">
            <v>已提交</v>
          </cell>
          <cell r="M248" t="str">
            <v>16-12</v>
          </cell>
          <cell r="N248" t="str">
            <v>未提交</v>
          </cell>
          <cell r="O248" t="str">
            <v>16-18</v>
          </cell>
        </row>
        <row r="249">
          <cell r="B249">
            <v>310831161010</v>
          </cell>
          <cell r="C249" t="str">
            <v>基础研究项目（面向国家自然科学基金预研项目）</v>
          </cell>
          <cell r="D249" t="str">
            <v>沥青混合料的沥青砂浆-集料界面损伤特性及其疲劳破坏细观研究</v>
          </cell>
          <cell r="E249">
            <v>0</v>
          </cell>
          <cell r="F249" t="str">
            <v>牛冬瑜</v>
          </cell>
          <cell r="G249" t="str">
            <v>材料学院</v>
          </cell>
          <cell r="H249">
            <v>0</v>
          </cell>
          <cell r="I249">
            <v>0</v>
          </cell>
          <cell r="J249" t="str">
            <v>已提交</v>
          </cell>
          <cell r="K249" t="str">
            <v>16-6</v>
          </cell>
          <cell r="L249" t="str">
            <v>已提交</v>
          </cell>
          <cell r="M249" t="str">
            <v>16-12</v>
          </cell>
          <cell r="N249" t="str">
            <v>未提交</v>
          </cell>
          <cell r="O249" t="str">
            <v>16-18</v>
          </cell>
        </row>
        <row r="250">
          <cell r="B250">
            <v>310831161011</v>
          </cell>
          <cell r="C250" t="str">
            <v>基础研究项目（面向国家自然科学基金预研项目）</v>
          </cell>
          <cell r="D250" t="str">
            <v>PU/EPIPNs改性乳化沥青常温裂缝修补料的组成设计与粘结机理</v>
          </cell>
          <cell r="E250">
            <v>0</v>
          </cell>
          <cell r="F250" t="str">
            <v>宋莉芳</v>
          </cell>
          <cell r="G250" t="str">
            <v>材料学院</v>
          </cell>
          <cell r="H250">
            <v>0</v>
          </cell>
          <cell r="I250">
            <v>0</v>
          </cell>
          <cell r="J250" t="str">
            <v>已提交</v>
          </cell>
          <cell r="K250" t="str">
            <v>16-6</v>
          </cell>
          <cell r="L250" t="str">
            <v>已提交</v>
          </cell>
          <cell r="M250" t="str">
            <v>16-12</v>
          </cell>
          <cell r="N250" t="str">
            <v>未提交</v>
          </cell>
          <cell r="O250" t="str">
            <v>16-18</v>
          </cell>
        </row>
        <row r="251">
          <cell r="B251">
            <v>310831161012</v>
          </cell>
          <cell r="C251" t="str">
            <v>基础研究项目（面向国家自然科学基金预研项目）</v>
          </cell>
          <cell r="D251" t="str">
            <v>钼合金表面Al,B改性MoSi2涂层的组织及抗氧化机理研究</v>
          </cell>
          <cell r="E251">
            <v>0</v>
          </cell>
          <cell r="F251" t="str">
            <v>田晓东</v>
          </cell>
          <cell r="G251" t="str">
            <v>材料学院</v>
          </cell>
          <cell r="H251">
            <v>0</v>
          </cell>
          <cell r="I251">
            <v>0</v>
          </cell>
          <cell r="J251" t="str">
            <v>已提交</v>
          </cell>
          <cell r="K251" t="str">
            <v>16-6</v>
          </cell>
          <cell r="L251" t="str">
            <v>已提交</v>
          </cell>
          <cell r="M251" t="str">
            <v>16-12</v>
          </cell>
          <cell r="N251" t="str">
            <v>未提交</v>
          </cell>
          <cell r="O251" t="str">
            <v>16-18</v>
          </cell>
        </row>
        <row r="252">
          <cell r="B252">
            <v>310831161013</v>
          </cell>
          <cell r="C252" t="str">
            <v>基础研究项目（面向国家自然科学基金预研项目）</v>
          </cell>
          <cell r="D252" t="str">
            <v>基于再生骨料特性的混凝土次生耐久性劣化机理</v>
          </cell>
          <cell r="E252">
            <v>0</v>
          </cell>
          <cell r="F252" t="str">
            <v>田耀刚</v>
          </cell>
          <cell r="G252" t="str">
            <v>材料学院</v>
          </cell>
          <cell r="H252">
            <v>0</v>
          </cell>
          <cell r="I252">
            <v>0</v>
          </cell>
          <cell r="J252" t="str">
            <v>已提交</v>
          </cell>
          <cell r="K252" t="str">
            <v>16-6</v>
          </cell>
          <cell r="L252" t="str">
            <v>已提交</v>
          </cell>
          <cell r="M252" t="str">
            <v>16-12</v>
          </cell>
          <cell r="N252" t="str">
            <v>未提交</v>
          </cell>
          <cell r="O252" t="str">
            <v>16-18</v>
          </cell>
        </row>
        <row r="253">
          <cell r="B253">
            <v>310831161014</v>
          </cell>
          <cell r="C253" t="str">
            <v>基础研究项目（面向国家自然科学基金预研项目）</v>
          </cell>
          <cell r="D253" t="str">
            <v>基于流体作用的多孔沥青路面降尘特性研究</v>
          </cell>
          <cell r="E253">
            <v>0</v>
          </cell>
          <cell r="F253" t="str">
            <v>王超凡</v>
          </cell>
          <cell r="G253" t="str">
            <v>材料学院</v>
          </cell>
          <cell r="H253">
            <v>0</v>
          </cell>
          <cell r="I253">
            <v>0</v>
          </cell>
          <cell r="J253" t="str">
            <v>已提交</v>
          </cell>
          <cell r="K253" t="str">
            <v>16-6</v>
          </cell>
          <cell r="L253" t="str">
            <v>已提交</v>
          </cell>
          <cell r="M253" t="str">
            <v>16-12</v>
          </cell>
          <cell r="N253" t="str">
            <v>未提交</v>
          </cell>
          <cell r="O253" t="str">
            <v>16-18</v>
          </cell>
        </row>
        <row r="254">
          <cell r="B254">
            <v>310831161015</v>
          </cell>
          <cell r="C254" t="str">
            <v>基础研究项目（面向国家自然科学基金预研项目）</v>
          </cell>
          <cell r="D254" t="str">
            <v>新型水溶性共轭聚合物的设计合成及其在凝血酶的免标记荧光检测中的应用</v>
          </cell>
          <cell r="E254">
            <v>0</v>
          </cell>
          <cell r="F254" t="str">
            <v>王凤燕</v>
          </cell>
          <cell r="G254" t="str">
            <v>材料学院</v>
          </cell>
          <cell r="H254">
            <v>0</v>
          </cell>
          <cell r="I254">
            <v>0</v>
          </cell>
          <cell r="J254" t="str">
            <v>已提交</v>
          </cell>
          <cell r="K254" t="str">
            <v>16-6</v>
          </cell>
          <cell r="L254" t="str">
            <v>已提交</v>
          </cell>
          <cell r="M254" t="str">
            <v>16-12</v>
          </cell>
          <cell r="N254" t="str">
            <v>未提交</v>
          </cell>
          <cell r="O254" t="str">
            <v>16-18</v>
          </cell>
        </row>
        <row r="255">
          <cell r="B255">
            <v>310831161016</v>
          </cell>
          <cell r="C255" t="str">
            <v>基础研究项目（面向国家自然科学基金预研项目）</v>
          </cell>
          <cell r="D255" t="str">
            <v>外延核壳纳米线的应变-微结构双向主动调控及机理研究</v>
          </cell>
          <cell r="E255">
            <v>0</v>
          </cell>
          <cell r="F255" t="str">
            <v>王红波</v>
          </cell>
          <cell r="G255" t="str">
            <v>材料学院</v>
          </cell>
          <cell r="H255">
            <v>0</v>
          </cell>
          <cell r="I255">
            <v>0</v>
          </cell>
          <cell r="J255" t="str">
            <v>已提交</v>
          </cell>
          <cell r="K255" t="str">
            <v>16-6</v>
          </cell>
          <cell r="L255" t="str">
            <v>已提交</v>
          </cell>
          <cell r="M255" t="str">
            <v>16-12</v>
          </cell>
          <cell r="N255" t="str">
            <v>未提交</v>
          </cell>
          <cell r="O255" t="str">
            <v>16-18</v>
          </cell>
        </row>
        <row r="256">
          <cell r="B256">
            <v>310831161017</v>
          </cell>
          <cell r="C256" t="str">
            <v>基础研究项目（面向国家自然科学基金预研项目）</v>
          </cell>
          <cell r="D256" t="str">
            <v>新型介电高分子聚芳醚腈酮及其在储能薄膜电容器中的应用</v>
          </cell>
          <cell r="E256">
            <v>0</v>
          </cell>
          <cell r="F256" t="str">
            <v>魏俊基</v>
          </cell>
          <cell r="G256" t="str">
            <v>材料学院</v>
          </cell>
          <cell r="H256">
            <v>0</v>
          </cell>
          <cell r="I256">
            <v>0</v>
          </cell>
          <cell r="J256" t="str">
            <v>已提交</v>
          </cell>
          <cell r="K256" t="str">
            <v>16-6</v>
          </cell>
          <cell r="L256" t="str">
            <v>已提交</v>
          </cell>
          <cell r="M256" t="str">
            <v>16-12</v>
          </cell>
          <cell r="N256" t="str">
            <v>未提交</v>
          </cell>
          <cell r="O256" t="str">
            <v>16-18</v>
          </cell>
        </row>
        <row r="257">
          <cell r="B257">
            <v>310831161018</v>
          </cell>
          <cell r="C257" t="str">
            <v>基础研究项目（面向国家自然科学基金预研项目）</v>
          </cell>
          <cell r="D257" t="str">
            <v>等离子喷涂发动机气缸保护涂层材料的制备及其结构与性能研究</v>
          </cell>
          <cell r="E257">
            <v>0</v>
          </cell>
          <cell r="F257" t="str">
            <v>邢亚哲</v>
          </cell>
          <cell r="G257" t="str">
            <v>材料学院</v>
          </cell>
          <cell r="H257">
            <v>0</v>
          </cell>
          <cell r="I257">
            <v>0</v>
          </cell>
          <cell r="J257" t="str">
            <v>已提交</v>
          </cell>
          <cell r="K257" t="str">
            <v>16-6</v>
          </cell>
          <cell r="L257" t="str">
            <v>已提交</v>
          </cell>
          <cell r="M257" t="str">
            <v>16-12</v>
          </cell>
          <cell r="N257" t="str">
            <v>未提交</v>
          </cell>
          <cell r="O257" t="str">
            <v>16-18</v>
          </cell>
        </row>
        <row r="258">
          <cell r="B258">
            <v>310831161019</v>
          </cell>
          <cell r="C258" t="str">
            <v>基础研究项目（面向国家自然科学基金预研项目）</v>
          </cell>
          <cell r="D258" t="str">
            <v>橡胶沥青微观反应机理及性能优化研究</v>
          </cell>
          <cell r="E258">
            <v>0</v>
          </cell>
          <cell r="F258" t="str">
            <v>徐鸥明</v>
          </cell>
          <cell r="G258" t="str">
            <v>材料学院</v>
          </cell>
          <cell r="H258">
            <v>0</v>
          </cell>
          <cell r="I258">
            <v>0</v>
          </cell>
          <cell r="J258" t="str">
            <v>已提交</v>
          </cell>
          <cell r="K258" t="str">
            <v>16-6</v>
          </cell>
          <cell r="L258" t="str">
            <v>已提交</v>
          </cell>
          <cell r="M258" t="str">
            <v>16-12</v>
          </cell>
          <cell r="N258" t="str">
            <v>未提交</v>
          </cell>
          <cell r="O258" t="str">
            <v>16-18</v>
          </cell>
        </row>
        <row r="259">
          <cell r="B259">
            <v>310831161020</v>
          </cell>
          <cell r="C259" t="str">
            <v>基础研究项目（面向国家自然科学基金预研项目）</v>
          </cell>
          <cell r="D259" t="str">
            <v>巨磁阻传感器材料Eu2CuSi3单晶生长及其GMR机理研究</v>
          </cell>
          <cell r="E259">
            <v>0</v>
          </cell>
          <cell r="F259" t="str">
            <v>徐义库</v>
          </cell>
          <cell r="G259" t="str">
            <v>材料学院</v>
          </cell>
          <cell r="H259">
            <v>0</v>
          </cell>
          <cell r="I259">
            <v>0</v>
          </cell>
          <cell r="J259" t="str">
            <v>已提交</v>
          </cell>
          <cell r="K259" t="str">
            <v>16-6</v>
          </cell>
          <cell r="L259" t="str">
            <v>已提交</v>
          </cell>
          <cell r="M259" t="str">
            <v>16-12</v>
          </cell>
          <cell r="N259" t="str">
            <v>未提交</v>
          </cell>
          <cell r="O259" t="str">
            <v>16-18</v>
          </cell>
        </row>
        <row r="260">
          <cell r="B260">
            <v>310831161021</v>
          </cell>
          <cell r="C260" t="str">
            <v>基础研究项目（面向国家自然科学基金预研项目）</v>
          </cell>
          <cell r="D260" t="str">
            <v>基于超支化聚合物修饰石墨烯的橡胶高性能化机理分析</v>
          </cell>
          <cell r="E260">
            <v>0</v>
          </cell>
          <cell r="F260" t="str">
            <v>许培俊</v>
          </cell>
          <cell r="G260" t="str">
            <v>材料学院</v>
          </cell>
          <cell r="H260">
            <v>0</v>
          </cell>
          <cell r="I260">
            <v>0</v>
          </cell>
          <cell r="J260" t="str">
            <v>已提交</v>
          </cell>
          <cell r="K260" t="str">
            <v>16-6</v>
          </cell>
          <cell r="L260" t="str">
            <v>已提交</v>
          </cell>
          <cell r="M260" t="str">
            <v>16-12</v>
          </cell>
          <cell r="N260" t="str">
            <v>未提交</v>
          </cell>
          <cell r="O260" t="str">
            <v>16-18</v>
          </cell>
        </row>
        <row r="261">
          <cell r="B261">
            <v>310831161022</v>
          </cell>
          <cell r="C261" t="str">
            <v>基础研究项目（面向国家自然科学基金预研项目）</v>
          </cell>
          <cell r="D261" t="str">
            <v>基于超分子凝胶的三维纳米石墨烯材料的制备及应用</v>
          </cell>
          <cell r="E261">
            <v>0</v>
          </cell>
          <cell r="F261" t="str">
            <v>晏妮</v>
          </cell>
          <cell r="G261" t="str">
            <v>材料学院</v>
          </cell>
          <cell r="H261">
            <v>0</v>
          </cell>
          <cell r="I261">
            <v>0</v>
          </cell>
          <cell r="J261" t="str">
            <v>已提交</v>
          </cell>
          <cell r="K261" t="str">
            <v>16-6</v>
          </cell>
          <cell r="L261" t="str">
            <v>已提交</v>
          </cell>
          <cell r="M261" t="str">
            <v>16-12</v>
          </cell>
          <cell r="N261" t="str">
            <v>未提交</v>
          </cell>
          <cell r="O261" t="str">
            <v>16-18</v>
          </cell>
        </row>
        <row r="262">
          <cell r="B262">
            <v>310831161023</v>
          </cell>
          <cell r="C262" t="str">
            <v>基础研究项目（面向国家自然科学基金预研项目）</v>
          </cell>
          <cell r="D262" t="str">
            <v>基于非等应变方法的SiCp/Al复合材料宏微观力学性能耦合研究</v>
          </cell>
          <cell r="E262">
            <v>0</v>
          </cell>
          <cell r="F262" t="str">
            <v>袁战伟</v>
          </cell>
          <cell r="G262" t="str">
            <v>材料学院</v>
          </cell>
          <cell r="H262">
            <v>0</v>
          </cell>
          <cell r="I262">
            <v>0</v>
          </cell>
          <cell r="J262" t="str">
            <v>已提交</v>
          </cell>
          <cell r="K262" t="str">
            <v>16-6</v>
          </cell>
          <cell r="L262" t="str">
            <v>已提交</v>
          </cell>
          <cell r="M262" t="str">
            <v>16-12</v>
          </cell>
          <cell r="N262" t="str">
            <v>未提交</v>
          </cell>
          <cell r="O262" t="str">
            <v>16-18</v>
          </cell>
        </row>
        <row r="263">
          <cell r="B263">
            <v>310826161001</v>
          </cell>
          <cell r="C263" t="str">
            <v>基础研究项目（面向国家自然科学基金预研项目）</v>
          </cell>
          <cell r="D263" t="str">
            <v>季节性冻土地区弧脚梯形渠道结构拓扑形状优化研究</v>
          </cell>
          <cell r="E263">
            <v>0</v>
          </cell>
          <cell r="F263" t="str">
            <v>安鹏</v>
          </cell>
          <cell r="G263" t="str">
            <v>地测学院</v>
          </cell>
          <cell r="H263">
            <v>0</v>
          </cell>
          <cell r="I263">
            <v>0</v>
          </cell>
          <cell r="J263" t="str">
            <v>已提交</v>
          </cell>
          <cell r="K263" t="str">
            <v>16-6</v>
          </cell>
          <cell r="L263" t="str">
            <v>已提交</v>
          </cell>
          <cell r="M263" t="str">
            <v>16-12</v>
          </cell>
          <cell r="N263" t="str">
            <v>未提交</v>
          </cell>
          <cell r="O263" t="str">
            <v>16-18</v>
          </cell>
        </row>
        <row r="264">
          <cell r="B264">
            <v>310826161002</v>
          </cell>
          <cell r="C264" t="str">
            <v>基础研究项目（面向国家自然科学基金预研项目）</v>
          </cell>
          <cell r="D264" t="str">
            <v>基于形成过程的黄土结构重建试验研究</v>
          </cell>
          <cell r="E264">
            <v>0</v>
          </cell>
          <cell r="F264" t="str">
            <v>成玉祥</v>
          </cell>
          <cell r="G264" t="str">
            <v>地测学院</v>
          </cell>
          <cell r="H264">
            <v>0</v>
          </cell>
          <cell r="I264">
            <v>0</v>
          </cell>
          <cell r="J264" t="str">
            <v>已提交</v>
          </cell>
          <cell r="K264" t="str">
            <v>16-6</v>
          </cell>
          <cell r="L264" t="str">
            <v>已提交</v>
          </cell>
          <cell r="M264" t="str">
            <v>16-12</v>
          </cell>
          <cell r="N264" t="str">
            <v>未提交</v>
          </cell>
          <cell r="O264" t="str">
            <v>16-18</v>
          </cell>
        </row>
        <row r="265">
          <cell r="B265">
            <v>310826161003</v>
          </cell>
          <cell r="C265" t="str">
            <v>基础研究项目（面向国家自然科学基金预研项目）</v>
          </cell>
          <cell r="D265" t="str">
            <v>外水源条件下冻土路基热质传输机制研究</v>
          </cell>
          <cell r="E265">
            <v>0</v>
          </cell>
          <cell r="F265" t="str">
            <v>崔福庆</v>
          </cell>
          <cell r="G265" t="str">
            <v>地测学院</v>
          </cell>
          <cell r="H265">
            <v>0</v>
          </cell>
          <cell r="I265">
            <v>0</v>
          </cell>
          <cell r="J265" t="str">
            <v>已提交</v>
          </cell>
          <cell r="K265" t="str">
            <v>16-6</v>
          </cell>
          <cell r="L265" t="str">
            <v>已提交</v>
          </cell>
          <cell r="M265" t="str">
            <v>16-12</v>
          </cell>
          <cell r="N265" t="str">
            <v>未提交</v>
          </cell>
          <cell r="O265" t="str">
            <v>16-18</v>
          </cell>
        </row>
        <row r="266">
          <cell r="B266">
            <v>310826161004</v>
          </cell>
          <cell r="C266" t="str">
            <v>基础研究项目（面向国家自然科学基金预研项目）</v>
          </cell>
          <cell r="D266" t="str">
            <v>基于SfM方法快速获取泾河南岸滑坡地带超高分辨率数值高程模型（DEM）的研究</v>
          </cell>
          <cell r="E266">
            <v>0</v>
          </cell>
          <cell r="F266" t="str">
            <v>黄伟亮</v>
          </cell>
          <cell r="G266" t="str">
            <v>地测学院</v>
          </cell>
          <cell r="H266">
            <v>0</v>
          </cell>
          <cell r="I266">
            <v>0</v>
          </cell>
          <cell r="J266" t="str">
            <v>已提交</v>
          </cell>
          <cell r="K266" t="str">
            <v>16-6</v>
          </cell>
          <cell r="L266" t="str">
            <v>已提交</v>
          </cell>
          <cell r="M266" t="str">
            <v>16-12</v>
          </cell>
          <cell r="N266" t="str">
            <v>未提交</v>
          </cell>
          <cell r="O266" t="str">
            <v>16-18</v>
          </cell>
        </row>
        <row r="267">
          <cell r="B267">
            <v>310826161005</v>
          </cell>
          <cell r="C267" t="str">
            <v>基础研究项目（面向国家自然科学基金预研项目）</v>
          </cell>
          <cell r="D267" t="str">
            <v>基于重力与重力梯度测量的探测具有特征模式重力信号源的理论研究</v>
          </cell>
          <cell r="E267">
            <v>0</v>
          </cell>
          <cell r="F267" t="str">
            <v>巨鹏</v>
          </cell>
          <cell r="G267" t="str">
            <v>地测学院</v>
          </cell>
          <cell r="H267">
            <v>0</v>
          </cell>
          <cell r="I267">
            <v>0</v>
          </cell>
          <cell r="J267" t="str">
            <v>已提交</v>
          </cell>
          <cell r="K267" t="str">
            <v>16-6</v>
          </cell>
          <cell r="L267" t="str">
            <v>已提交</v>
          </cell>
          <cell r="M267" t="str">
            <v>16-12</v>
          </cell>
          <cell r="N267" t="str">
            <v>未提交</v>
          </cell>
          <cell r="O267" t="str">
            <v>16-18</v>
          </cell>
        </row>
        <row r="268">
          <cell r="B268">
            <v>310826161006</v>
          </cell>
          <cell r="C268" t="str">
            <v>基础研究项目（面向国家自然科学基金预研项目）</v>
          </cell>
          <cell r="D268" t="str">
            <v>地铁动荷载在地裂缝场地的传播特征及其灾害效应研究</v>
          </cell>
          <cell r="E268">
            <v>0</v>
          </cell>
          <cell r="F268" t="str">
            <v>李亚兰</v>
          </cell>
          <cell r="G268" t="str">
            <v>地测学院</v>
          </cell>
          <cell r="H268">
            <v>0</v>
          </cell>
          <cell r="I268">
            <v>0</v>
          </cell>
          <cell r="J268" t="str">
            <v>已提交</v>
          </cell>
          <cell r="K268" t="str">
            <v>16-6</v>
          </cell>
          <cell r="L268" t="str">
            <v>已提交</v>
          </cell>
          <cell r="M268" t="str">
            <v>16-12</v>
          </cell>
          <cell r="N268" t="str">
            <v>未提交</v>
          </cell>
          <cell r="O268" t="str">
            <v>16-18</v>
          </cell>
        </row>
        <row r="269">
          <cell r="B269">
            <v>310826161007</v>
          </cell>
          <cell r="C269" t="str">
            <v>基础研究项目（面向国家自然科学基金预研项目）</v>
          </cell>
          <cell r="D269" t="str">
            <v>非饱和黄土深基坑桩锚支护结构的稳定性及安全评价研究</v>
          </cell>
          <cell r="E269">
            <v>0</v>
          </cell>
          <cell r="F269" t="str">
            <v>李艳</v>
          </cell>
          <cell r="G269" t="str">
            <v>地测学院</v>
          </cell>
          <cell r="H269">
            <v>0</v>
          </cell>
          <cell r="I269">
            <v>0</v>
          </cell>
          <cell r="J269" t="str">
            <v>已提交</v>
          </cell>
          <cell r="K269" t="str">
            <v>16-6</v>
          </cell>
          <cell r="L269" t="str">
            <v>已提交</v>
          </cell>
          <cell r="M269" t="str">
            <v>16-12</v>
          </cell>
          <cell r="N269" t="str">
            <v>未提交</v>
          </cell>
          <cell r="O269" t="str">
            <v>16-18</v>
          </cell>
        </row>
        <row r="270">
          <cell r="B270">
            <v>310826161008</v>
          </cell>
          <cell r="C270" t="str">
            <v>基础研究项目（面向国家自然科学基金预研项目）</v>
          </cell>
          <cell r="D270" t="str">
            <v>时频域横波分裂与煤层裂隙预测方法研究</v>
          </cell>
          <cell r="E270">
            <v>0</v>
          </cell>
          <cell r="F270" t="str">
            <v>马见青</v>
          </cell>
          <cell r="G270" t="str">
            <v>地测学院</v>
          </cell>
          <cell r="H270">
            <v>0</v>
          </cell>
          <cell r="I270">
            <v>0</v>
          </cell>
          <cell r="J270" t="str">
            <v>已提交</v>
          </cell>
          <cell r="K270" t="str">
            <v>16-6</v>
          </cell>
          <cell r="L270" t="str">
            <v>已提交</v>
          </cell>
          <cell r="M270" t="str">
            <v>16-12</v>
          </cell>
          <cell r="N270" t="str">
            <v>未提交</v>
          </cell>
          <cell r="O270" t="str">
            <v>16-18</v>
          </cell>
        </row>
        <row r="271">
          <cell r="B271">
            <v>310826161009</v>
          </cell>
          <cell r="C271" t="str">
            <v>基础研究项目（面向国家自然科学基金预研项目）</v>
          </cell>
          <cell r="D271" t="str">
            <v>国产高分专项对地观测卫星遥感发展与应用综合研究</v>
          </cell>
          <cell r="E271">
            <v>0</v>
          </cell>
          <cell r="F271" t="str">
            <v>宁晓红</v>
          </cell>
          <cell r="G271" t="str">
            <v>地测学院</v>
          </cell>
          <cell r="H271">
            <v>0</v>
          </cell>
          <cell r="I271">
            <v>0</v>
          </cell>
          <cell r="J271" t="str">
            <v>已提交</v>
          </cell>
          <cell r="K271" t="str">
            <v>16-6</v>
          </cell>
          <cell r="L271" t="str">
            <v>已提交</v>
          </cell>
          <cell r="M271" t="str">
            <v>16-12</v>
          </cell>
          <cell r="N271" t="str">
            <v>未提交</v>
          </cell>
          <cell r="O271" t="str">
            <v>16-18</v>
          </cell>
        </row>
        <row r="272">
          <cell r="B272">
            <v>310826161010</v>
          </cell>
          <cell r="C272" t="str">
            <v>基础研究项目（面向国家自然科学基金预研项目）</v>
          </cell>
          <cell r="D272" t="str">
            <v>利用当前重力卫星数据检验相对论性引力理论的初步研究</v>
          </cell>
          <cell r="E272">
            <v>0</v>
          </cell>
          <cell r="F272" t="str">
            <v>强丽娥</v>
          </cell>
          <cell r="G272" t="str">
            <v>地测学院</v>
          </cell>
          <cell r="H272">
            <v>0</v>
          </cell>
          <cell r="I272">
            <v>0</v>
          </cell>
          <cell r="J272" t="str">
            <v>已提交</v>
          </cell>
          <cell r="K272" t="str">
            <v>16-6</v>
          </cell>
          <cell r="L272" t="str">
            <v>已提交</v>
          </cell>
          <cell r="M272" t="str">
            <v>16-12</v>
          </cell>
          <cell r="N272" t="str">
            <v>未提交</v>
          </cell>
          <cell r="O272" t="str">
            <v>16-18</v>
          </cell>
        </row>
        <row r="273">
          <cell r="B273">
            <v>310826161011</v>
          </cell>
          <cell r="C273" t="str">
            <v>基础研究项目（面向国家自然科学基金预研项目）</v>
          </cell>
          <cell r="D273" t="str">
            <v>组合数字相机虚拟影像的颜色传递机理与辐射模型研究</v>
          </cell>
          <cell r="E273">
            <v>0</v>
          </cell>
          <cell r="F273" t="str">
            <v>任超锋</v>
          </cell>
          <cell r="G273" t="str">
            <v>地测学院</v>
          </cell>
          <cell r="H273">
            <v>0</v>
          </cell>
          <cell r="I273">
            <v>0</v>
          </cell>
          <cell r="J273" t="str">
            <v>已提交</v>
          </cell>
          <cell r="K273" t="str">
            <v>16-6</v>
          </cell>
          <cell r="L273" t="str">
            <v>已提交</v>
          </cell>
          <cell r="M273" t="str">
            <v>16-12</v>
          </cell>
          <cell r="N273" t="str">
            <v>未提交</v>
          </cell>
          <cell r="O273" t="str">
            <v>16-18</v>
          </cell>
        </row>
        <row r="274">
          <cell r="B274">
            <v>310826161012</v>
          </cell>
          <cell r="C274" t="str">
            <v>基础研究项目（面向国家自然科学基金预研项目）</v>
          </cell>
          <cell r="D274" t="str">
            <v>等效偏移距在垂直地震剖面中成像研究</v>
          </cell>
          <cell r="E274">
            <v>0</v>
          </cell>
          <cell r="F274" t="str">
            <v>孙乃泉</v>
          </cell>
          <cell r="G274" t="str">
            <v>地测学院</v>
          </cell>
          <cell r="H274">
            <v>0</v>
          </cell>
          <cell r="I274">
            <v>0</v>
          </cell>
          <cell r="J274" t="str">
            <v>已提交</v>
          </cell>
          <cell r="K274" t="str">
            <v>16-6</v>
          </cell>
          <cell r="L274" t="str">
            <v>未提交</v>
          </cell>
          <cell r="M274" t="str">
            <v>16-12</v>
          </cell>
          <cell r="N274" t="str">
            <v>未提交</v>
          </cell>
          <cell r="O274" t="str">
            <v>16-18</v>
          </cell>
        </row>
        <row r="275">
          <cell r="B275">
            <v>310826161013</v>
          </cell>
          <cell r="C275" t="str">
            <v>基础研究项目（面向国家自然科学基金预研项目）</v>
          </cell>
          <cell r="D275" t="str">
            <v>反倾岩质水库岸坡失稳机理的模型研究</v>
          </cell>
          <cell r="E275">
            <v>0</v>
          </cell>
          <cell r="F275" t="str">
            <v>谭维佳</v>
          </cell>
          <cell r="G275" t="str">
            <v>地测学院</v>
          </cell>
          <cell r="H275">
            <v>0</v>
          </cell>
          <cell r="I275">
            <v>0</v>
          </cell>
          <cell r="J275" t="str">
            <v>已提交</v>
          </cell>
          <cell r="K275" t="str">
            <v>16-6</v>
          </cell>
          <cell r="L275" t="str">
            <v>已提交</v>
          </cell>
          <cell r="M275" t="str">
            <v>16-12</v>
          </cell>
          <cell r="N275" t="str">
            <v>未提交</v>
          </cell>
          <cell r="O275" t="str">
            <v>16-18</v>
          </cell>
        </row>
        <row r="276">
          <cell r="B276">
            <v>310826161014</v>
          </cell>
          <cell r="C276" t="str">
            <v>基础研究项目（面向国家自然科学基金预研项目）</v>
          </cell>
          <cell r="D276" t="str">
            <v>页岩气储层测井评价方法研究</v>
          </cell>
          <cell r="E276">
            <v>0</v>
          </cell>
          <cell r="F276" t="str">
            <v>王飞</v>
          </cell>
          <cell r="G276" t="str">
            <v>地测学院</v>
          </cell>
          <cell r="H276">
            <v>0</v>
          </cell>
          <cell r="I276">
            <v>0</v>
          </cell>
          <cell r="J276" t="str">
            <v>已提交</v>
          </cell>
          <cell r="K276" t="str">
            <v>16-6</v>
          </cell>
          <cell r="L276" t="str">
            <v>已提交</v>
          </cell>
          <cell r="M276" t="str">
            <v>16-12</v>
          </cell>
          <cell r="N276" t="str">
            <v>未提交</v>
          </cell>
          <cell r="O276" t="str">
            <v>16-18</v>
          </cell>
        </row>
        <row r="277">
          <cell r="B277">
            <v>310826161015</v>
          </cell>
          <cell r="C277" t="str">
            <v>基础研究项目（面向国家自然科学基金预研项目）</v>
          </cell>
          <cell r="D277" t="str">
            <v>秦巴山区典型浅层滑坡蠕滑破坏机理研究</v>
          </cell>
          <cell r="E277">
            <v>0</v>
          </cell>
          <cell r="F277" t="str">
            <v>熊炜</v>
          </cell>
          <cell r="G277" t="str">
            <v>地测学院</v>
          </cell>
          <cell r="H277">
            <v>0</v>
          </cell>
          <cell r="I277">
            <v>0</v>
          </cell>
          <cell r="J277" t="str">
            <v>已提交</v>
          </cell>
          <cell r="K277" t="str">
            <v>16-6</v>
          </cell>
          <cell r="L277" t="str">
            <v>已提交</v>
          </cell>
          <cell r="M277" t="str">
            <v>16-12</v>
          </cell>
          <cell r="N277" t="str">
            <v>未提交</v>
          </cell>
          <cell r="O277" t="str">
            <v>16-18</v>
          </cell>
        </row>
        <row r="278">
          <cell r="B278">
            <v>310826161016</v>
          </cell>
          <cell r="C278" t="str">
            <v>基础研究项目（面向国家自然科学基金预研项目）</v>
          </cell>
          <cell r="D278" t="str">
            <v>地裂缝活动环境下砌体结构的破坏机制研究</v>
          </cell>
          <cell r="E278">
            <v>0</v>
          </cell>
          <cell r="F278" t="str">
            <v>徐强</v>
          </cell>
          <cell r="G278" t="str">
            <v>地测学院</v>
          </cell>
          <cell r="H278">
            <v>0</v>
          </cell>
          <cell r="I278">
            <v>0</v>
          </cell>
          <cell r="J278" t="str">
            <v>已提交</v>
          </cell>
          <cell r="K278" t="str">
            <v>16-6</v>
          </cell>
          <cell r="L278" t="str">
            <v>已提交</v>
          </cell>
          <cell r="M278" t="str">
            <v>16-12</v>
          </cell>
          <cell r="N278" t="str">
            <v>未提交</v>
          </cell>
          <cell r="O278" t="str">
            <v>16-18</v>
          </cell>
        </row>
        <row r="279">
          <cell r="B279">
            <v>310826161017</v>
          </cell>
          <cell r="C279" t="str">
            <v>基础研究项目（面向国家自然科学基金预研项目）</v>
          </cell>
          <cell r="D279" t="str">
            <v>多源SAR数据联合监测高铁线路形变</v>
          </cell>
          <cell r="E279">
            <v>0</v>
          </cell>
          <cell r="F279" t="str">
            <v>杨成生</v>
          </cell>
          <cell r="G279" t="str">
            <v>地测学院</v>
          </cell>
          <cell r="H279">
            <v>0</v>
          </cell>
          <cell r="I279">
            <v>0</v>
          </cell>
          <cell r="J279" t="str">
            <v>已提交</v>
          </cell>
          <cell r="K279" t="str">
            <v>16-6</v>
          </cell>
          <cell r="L279" t="str">
            <v>未提交</v>
          </cell>
          <cell r="M279" t="str">
            <v>16-12</v>
          </cell>
          <cell r="N279" t="str">
            <v>未提交</v>
          </cell>
          <cell r="O279" t="str">
            <v>16-18</v>
          </cell>
        </row>
        <row r="280">
          <cell r="B280">
            <v>310826161018</v>
          </cell>
          <cell r="C280" t="str">
            <v>基础研究项目（面向国家自然科学基金预研项目）</v>
          </cell>
          <cell r="D280" t="str">
            <v>岩质边坡失稳分区分级监测预警研究</v>
          </cell>
          <cell r="E280">
            <v>0</v>
          </cell>
          <cell r="F280" t="str">
            <v>杨威</v>
          </cell>
          <cell r="G280" t="str">
            <v>地测学院</v>
          </cell>
          <cell r="H280">
            <v>0</v>
          </cell>
          <cell r="I280">
            <v>0</v>
          </cell>
          <cell r="J280" t="str">
            <v>已提交</v>
          </cell>
          <cell r="K280" t="str">
            <v>16-6</v>
          </cell>
          <cell r="L280" t="str">
            <v>已提交</v>
          </cell>
          <cell r="M280" t="str">
            <v>16-12</v>
          </cell>
          <cell r="N280" t="str">
            <v>未提交</v>
          </cell>
          <cell r="O280" t="str">
            <v>16-18</v>
          </cell>
        </row>
        <row r="281">
          <cell r="B281">
            <v>310826161019</v>
          </cell>
          <cell r="C281" t="str">
            <v>基础研究项目（面向国家自然科学基金预研项目）</v>
          </cell>
          <cell r="D281" t="str">
            <v>基于秦巴山区的区域降雨稳定性分析模型研究</v>
          </cell>
          <cell r="E281">
            <v>0</v>
          </cell>
          <cell r="F281" t="str">
            <v>于宁宇</v>
          </cell>
          <cell r="G281" t="str">
            <v>地测学院</v>
          </cell>
          <cell r="H281">
            <v>0</v>
          </cell>
          <cell r="I281">
            <v>0</v>
          </cell>
          <cell r="J281" t="str">
            <v>已提交</v>
          </cell>
          <cell r="K281" t="str">
            <v>16-6</v>
          </cell>
          <cell r="L281" t="str">
            <v>未提交</v>
          </cell>
          <cell r="M281" t="str">
            <v>16-12</v>
          </cell>
          <cell r="N281" t="str">
            <v>未提交</v>
          </cell>
          <cell r="O281" t="str">
            <v>16-18</v>
          </cell>
        </row>
        <row r="282">
          <cell r="B282">
            <v>310826161020</v>
          </cell>
          <cell r="C282" t="str">
            <v>基础研究项目（面向国家自然科学基金预研项目）</v>
          </cell>
          <cell r="D282" t="str">
            <v>黄土滑坡中古土壤带的控滑机理研究</v>
          </cell>
          <cell r="E282">
            <v>0</v>
          </cell>
          <cell r="F282" t="str">
            <v>苑伟娜</v>
          </cell>
          <cell r="G282" t="str">
            <v>地测学院</v>
          </cell>
          <cell r="H282">
            <v>0</v>
          </cell>
          <cell r="I282">
            <v>0</v>
          </cell>
          <cell r="J282" t="str">
            <v>已提交</v>
          </cell>
          <cell r="K282" t="str">
            <v>16-6</v>
          </cell>
          <cell r="L282" t="str">
            <v>已提交</v>
          </cell>
          <cell r="M282" t="str">
            <v>16-12</v>
          </cell>
          <cell r="N282" t="str">
            <v>未提交</v>
          </cell>
          <cell r="O282" t="str">
            <v>16-18</v>
          </cell>
        </row>
        <row r="283">
          <cell r="B283">
            <v>310826161021</v>
          </cell>
          <cell r="C283" t="str">
            <v>基础研究项目（面向国家自然科学基金预研项目）</v>
          </cell>
          <cell r="D283" t="str">
            <v>疏松砂岩储层中的井中声场数值模拟</v>
          </cell>
          <cell r="E283">
            <v>0</v>
          </cell>
          <cell r="F283" t="str">
            <v>岳崇旺</v>
          </cell>
          <cell r="G283" t="str">
            <v>地测学院</v>
          </cell>
          <cell r="H283">
            <v>0</v>
          </cell>
          <cell r="I283">
            <v>0</v>
          </cell>
          <cell r="J283" t="str">
            <v>已提交</v>
          </cell>
          <cell r="K283" t="str">
            <v>16-6</v>
          </cell>
          <cell r="L283" t="str">
            <v>已提交</v>
          </cell>
          <cell r="M283" t="str">
            <v>16-12</v>
          </cell>
          <cell r="N283" t="str">
            <v>未提交</v>
          </cell>
          <cell r="O283" t="str">
            <v>16-18</v>
          </cell>
        </row>
        <row r="284">
          <cell r="B284">
            <v>310826161022</v>
          </cell>
          <cell r="C284" t="str">
            <v>基础研究项目（面向国家自然科学基金预研项目）</v>
          </cell>
          <cell r="D284" t="str">
            <v>基于微观结构的非饱和黄土力学行为分析</v>
          </cell>
          <cell r="E284">
            <v>0</v>
          </cell>
          <cell r="F284" t="str">
            <v>张常亮</v>
          </cell>
          <cell r="G284" t="str">
            <v>地测学院</v>
          </cell>
          <cell r="H284">
            <v>0</v>
          </cell>
          <cell r="I284">
            <v>0</v>
          </cell>
          <cell r="J284" t="str">
            <v>已提交</v>
          </cell>
          <cell r="K284" t="str">
            <v>16-6</v>
          </cell>
          <cell r="L284" t="str">
            <v>已提交</v>
          </cell>
          <cell r="M284" t="str">
            <v>16-12</v>
          </cell>
          <cell r="N284" t="str">
            <v>未提交</v>
          </cell>
          <cell r="O284" t="str">
            <v>16-18</v>
          </cell>
        </row>
        <row r="285">
          <cell r="B285">
            <v>310826161023</v>
          </cell>
          <cell r="C285" t="str">
            <v>基础研究项目（面向国家自然科学基金预研项目）</v>
          </cell>
          <cell r="D285" t="str">
            <v>地质灾害InSAR监测数据中的误差控制</v>
          </cell>
          <cell r="E285">
            <v>0</v>
          </cell>
          <cell r="F285" t="str">
            <v>张静</v>
          </cell>
          <cell r="G285" t="str">
            <v>地测学院</v>
          </cell>
          <cell r="H285">
            <v>0</v>
          </cell>
          <cell r="I285">
            <v>0</v>
          </cell>
          <cell r="J285" t="str">
            <v>已提交</v>
          </cell>
          <cell r="K285" t="str">
            <v>16-6</v>
          </cell>
          <cell r="L285" t="str">
            <v>已提交</v>
          </cell>
          <cell r="M285" t="str">
            <v>16-12</v>
          </cell>
          <cell r="N285" t="str">
            <v>未提交</v>
          </cell>
          <cell r="O285" t="str">
            <v>16-18</v>
          </cell>
        </row>
        <row r="286">
          <cell r="B286">
            <v>310826161024</v>
          </cell>
          <cell r="C286" t="str">
            <v>基础研究项目（面向国家自然科学基金预研项目）</v>
          </cell>
          <cell r="D286" t="str">
            <v>钦杭成矿带东段铜多金属矿床的成矿效率研究</v>
          </cell>
          <cell r="E286">
            <v>0</v>
          </cell>
          <cell r="F286" t="str">
            <v>赵博</v>
          </cell>
          <cell r="G286" t="str">
            <v>地测学院</v>
          </cell>
          <cell r="H286" t="str">
            <v>资助金额</v>
          </cell>
          <cell r="I286">
            <v>0</v>
          </cell>
          <cell r="J286" t="str">
            <v>已提交</v>
          </cell>
          <cell r="K286" t="str">
            <v>16-6</v>
          </cell>
          <cell r="L286" t="str">
            <v>未提交</v>
          </cell>
          <cell r="M286" t="str">
            <v>16-12</v>
          </cell>
          <cell r="N286" t="str">
            <v>未提交</v>
          </cell>
          <cell r="O286" t="str">
            <v>16-18</v>
          </cell>
        </row>
        <row r="287">
          <cell r="B287">
            <v>310826161025</v>
          </cell>
          <cell r="C287" t="str">
            <v>基础研究项目（面向国家自然科学基金预研项目）</v>
          </cell>
          <cell r="D287" t="str">
            <v>基于SCS水文模型的矿渣型泥石流汇流过程研究</v>
          </cell>
          <cell r="E287">
            <v>0</v>
          </cell>
          <cell r="F287" t="str">
            <v>朱兴华</v>
          </cell>
          <cell r="G287" t="str">
            <v>地测学院</v>
          </cell>
          <cell r="H287">
            <v>0</v>
          </cell>
          <cell r="I287">
            <v>0</v>
          </cell>
          <cell r="J287" t="str">
            <v>已提交</v>
          </cell>
          <cell r="K287" t="str">
            <v>16-6</v>
          </cell>
          <cell r="L287" t="str">
            <v>已提交</v>
          </cell>
          <cell r="M287" t="str">
            <v>16-12</v>
          </cell>
          <cell r="N287" t="str">
            <v>未提交</v>
          </cell>
          <cell r="O287" t="str">
            <v>16-18</v>
          </cell>
        </row>
        <row r="288">
          <cell r="B288">
            <v>310832161001</v>
          </cell>
          <cell r="C288" t="str">
            <v>基础研究项目（面向国家自然科学基金预研项目）</v>
          </cell>
          <cell r="D288" t="str">
            <v>基于多源异构数据融合的危险品运输车安全预警方法研究</v>
          </cell>
          <cell r="E288">
            <v>0</v>
          </cell>
          <cell r="F288" t="str">
            <v>白璘</v>
          </cell>
          <cell r="G288" t="str">
            <v>电控学院</v>
          </cell>
          <cell r="H288">
            <v>0</v>
          </cell>
          <cell r="I288">
            <v>0</v>
          </cell>
          <cell r="J288" t="str">
            <v>已提交</v>
          </cell>
          <cell r="K288" t="str">
            <v>16-6</v>
          </cell>
          <cell r="L288" t="str">
            <v>已提交</v>
          </cell>
          <cell r="M288" t="str">
            <v>16-12</v>
          </cell>
          <cell r="N288" t="str">
            <v>未提交</v>
          </cell>
          <cell r="O288" t="str">
            <v>16-18</v>
          </cell>
        </row>
        <row r="289">
          <cell r="B289">
            <v>310832161002</v>
          </cell>
          <cell r="C289" t="str">
            <v>基础研究项目（面向国家自然科学基金预研项目）</v>
          </cell>
          <cell r="D289" t="str">
            <v>GaN基MOS-HEMT器件辐照损伤机理与可靠性研究</v>
          </cell>
          <cell r="E289">
            <v>0</v>
          </cell>
          <cell r="F289" t="str">
            <v>谷文萍</v>
          </cell>
          <cell r="G289" t="str">
            <v>电控学院</v>
          </cell>
          <cell r="H289">
            <v>0</v>
          </cell>
          <cell r="I289">
            <v>0</v>
          </cell>
          <cell r="J289" t="str">
            <v>已提交</v>
          </cell>
          <cell r="K289" t="str">
            <v>16-6</v>
          </cell>
          <cell r="L289" t="str">
            <v>已提交</v>
          </cell>
          <cell r="M289" t="str">
            <v>16-12</v>
          </cell>
          <cell r="N289" t="str">
            <v>未提交</v>
          </cell>
          <cell r="O289" t="str">
            <v>16-18</v>
          </cell>
        </row>
        <row r="290">
          <cell r="B290">
            <v>310832161003</v>
          </cell>
          <cell r="C290" t="str">
            <v>基础研究项目（面向国家自然科学基金预研项目）</v>
          </cell>
          <cell r="D290" t="str">
            <v>基于空间信息技术的车辆超速实时监控系统研究</v>
          </cell>
          <cell r="E290">
            <v>0</v>
          </cell>
          <cell r="F290" t="str">
            <v>雷剑</v>
          </cell>
          <cell r="G290" t="str">
            <v>电控学院</v>
          </cell>
          <cell r="H290">
            <v>0</v>
          </cell>
          <cell r="I290">
            <v>0</v>
          </cell>
          <cell r="J290" t="str">
            <v>已提交</v>
          </cell>
          <cell r="K290" t="str">
            <v>16-6</v>
          </cell>
          <cell r="L290" t="str">
            <v>已提交</v>
          </cell>
          <cell r="M290" t="str">
            <v>16-12</v>
          </cell>
          <cell r="N290" t="str">
            <v>未提交</v>
          </cell>
          <cell r="O290" t="str">
            <v>16-18</v>
          </cell>
        </row>
        <row r="291">
          <cell r="B291">
            <v>310832161004</v>
          </cell>
          <cell r="C291" t="str">
            <v>基础研究项目（面向国家自然科学基金预研项目）</v>
          </cell>
          <cell r="D291" t="str">
            <v>基于陀螺仪伺服理论的惯导系统精度优化方法研究</v>
          </cell>
          <cell r="E291">
            <v>0</v>
          </cell>
          <cell r="F291" t="str">
            <v>李艳波</v>
          </cell>
          <cell r="G291" t="str">
            <v>电控学院</v>
          </cell>
          <cell r="H291">
            <v>0</v>
          </cell>
          <cell r="I291">
            <v>0</v>
          </cell>
          <cell r="J291" t="str">
            <v>已提交</v>
          </cell>
          <cell r="K291" t="str">
            <v>16-6</v>
          </cell>
          <cell r="L291" t="str">
            <v>已提交</v>
          </cell>
          <cell r="M291" t="str">
            <v>16-12</v>
          </cell>
          <cell r="N291" t="str">
            <v>未提交</v>
          </cell>
          <cell r="O291" t="str">
            <v>16-18</v>
          </cell>
        </row>
        <row r="292">
          <cell r="B292">
            <v>310832161005</v>
          </cell>
          <cell r="C292" t="str">
            <v>基础研究项目（面向国家自然科学基金预研项目）</v>
          </cell>
          <cell r="D292" t="str">
            <v>密集车联网中基于预测感知的多模干扰控制方法研究</v>
          </cell>
          <cell r="E292">
            <v>0</v>
          </cell>
          <cell r="F292" t="str">
            <v>孟芸</v>
          </cell>
          <cell r="G292" t="str">
            <v>电控学院</v>
          </cell>
          <cell r="H292">
            <v>0</v>
          </cell>
          <cell r="I292">
            <v>0</v>
          </cell>
          <cell r="J292" t="str">
            <v>已提交</v>
          </cell>
          <cell r="K292" t="str">
            <v>16-6</v>
          </cell>
          <cell r="L292" t="str">
            <v>已提交</v>
          </cell>
          <cell r="M292" t="str">
            <v>16-12</v>
          </cell>
          <cell r="N292" t="str">
            <v>未提交</v>
          </cell>
          <cell r="O292" t="str">
            <v>16-18</v>
          </cell>
        </row>
        <row r="293">
          <cell r="B293">
            <v>310832161006</v>
          </cell>
          <cell r="C293" t="str">
            <v>基础研究项目（面向国家自然科学基金预研项目）</v>
          </cell>
          <cell r="D293" t="str">
            <v>面向交通状态辨识与预测的高速公路大数据挖掘方法研究</v>
          </cell>
          <cell r="E293">
            <v>0</v>
          </cell>
          <cell r="F293" t="str">
            <v>钱超</v>
          </cell>
          <cell r="G293" t="str">
            <v>电控学院</v>
          </cell>
          <cell r="H293">
            <v>0</v>
          </cell>
          <cell r="I293">
            <v>0</v>
          </cell>
          <cell r="J293" t="str">
            <v>已提交</v>
          </cell>
          <cell r="K293" t="str">
            <v>16-6</v>
          </cell>
          <cell r="L293" t="str">
            <v>已提交</v>
          </cell>
          <cell r="M293" t="str">
            <v>16-12</v>
          </cell>
          <cell r="N293" t="str">
            <v>未提交</v>
          </cell>
          <cell r="O293" t="str">
            <v>16-18</v>
          </cell>
        </row>
        <row r="294">
          <cell r="B294">
            <v>310832161007</v>
          </cell>
          <cell r="C294" t="str">
            <v>基础研究项目（面向国家自然科学基金预研项目）</v>
          </cell>
          <cell r="D294" t="str">
            <v>基于空-时自适应压缩感知的无线传感网络数据获取机制研究</v>
          </cell>
          <cell r="E294">
            <v>0</v>
          </cell>
          <cell r="F294" t="str">
            <v>姚博彬</v>
          </cell>
          <cell r="G294" t="str">
            <v>电控学院</v>
          </cell>
          <cell r="H294">
            <v>0</v>
          </cell>
          <cell r="I294">
            <v>0</v>
          </cell>
          <cell r="J294" t="str">
            <v>已提交</v>
          </cell>
          <cell r="K294" t="str">
            <v>16-6</v>
          </cell>
          <cell r="L294" t="str">
            <v>已提交</v>
          </cell>
          <cell r="M294" t="str">
            <v>16-12</v>
          </cell>
          <cell r="N294" t="str">
            <v>未提交</v>
          </cell>
          <cell r="O294" t="str">
            <v>16-18</v>
          </cell>
        </row>
        <row r="295">
          <cell r="B295">
            <v>310832161008</v>
          </cell>
          <cell r="C295" t="str">
            <v>基础研究项目（面向国家自然科学基金预研项目）</v>
          </cell>
          <cell r="D295" t="str">
            <v>基于大字符集的文本模式识别研究</v>
          </cell>
          <cell r="E295">
            <v>0</v>
          </cell>
          <cell r="F295" t="str">
            <v>张懿璞</v>
          </cell>
          <cell r="G295" t="str">
            <v>电控学院</v>
          </cell>
          <cell r="H295">
            <v>0</v>
          </cell>
          <cell r="I295">
            <v>0</v>
          </cell>
          <cell r="J295" t="str">
            <v>已提交</v>
          </cell>
          <cell r="K295" t="str">
            <v>16-6</v>
          </cell>
          <cell r="L295" t="str">
            <v>已提交</v>
          </cell>
          <cell r="M295" t="str">
            <v>16-12</v>
          </cell>
          <cell r="N295" t="str">
            <v>未提交</v>
          </cell>
          <cell r="O295" t="str">
            <v>16-18</v>
          </cell>
        </row>
        <row r="296">
          <cell r="B296">
            <v>310832161009</v>
          </cell>
          <cell r="C296" t="str">
            <v>基础研究项目（面向国家自然科学基金预研项目）</v>
          </cell>
          <cell r="D296" t="str">
            <v>基于模分复用的多通道光电集成接收机芯片研究</v>
          </cell>
          <cell r="E296">
            <v>0</v>
          </cell>
          <cell r="F296" t="str">
            <v>张赞</v>
          </cell>
          <cell r="G296" t="str">
            <v>电控学院</v>
          </cell>
          <cell r="H296">
            <v>0</v>
          </cell>
          <cell r="I296">
            <v>0</v>
          </cell>
          <cell r="J296" t="str">
            <v>已提交</v>
          </cell>
          <cell r="K296" t="str">
            <v>16-6</v>
          </cell>
          <cell r="L296" t="str">
            <v>已提交</v>
          </cell>
          <cell r="M296" t="str">
            <v>16-12</v>
          </cell>
          <cell r="N296" t="str">
            <v>未提交</v>
          </cell>
          <cell r="O296" t="str">
            <v>16-18</v>
          </cell>
        </row>
        <row r="297">
          <cell r="B297">
            <v>310832161010</v>
          </cell>
          <cell r="C297" t="str">
            <v>基础研究项目（面向国家自然科学基金预研项目）</v>
          </cell>
          <cell r="D297" t="str">
            <v>基于智能优化算法的汽车非线性主动悬架控制研究</v>
          </cell>
          <cell r="E297">
            <v>0</v>
          </cell>
          <cell r="F297" t="str">
            <v>赵丹</v>
          </cell>
          <cell r="G297" t="str">
            <v>电控学院</v>
          </cell>
          <cell r="H297">
            <v>0</v>
          </cell>
          <cell r="I297">
            <v>0</v>
          </cell>
          <cell r="J297" t="str">
            <v>已提交</v>
          </cell>
          <cell r="K297" t="str">
            <v>16-6</v>
          </cell>
          <cell r="L297" t="str">
            <v>已提交</v>
          </cell>
          <cell r="M297" t="str">
            <v>16-12</v>
          </cell>
          <cell r="N297" t="str">
            <v>未提交</v>
          </cell>
          <cell r="O297" t="str">
            <v>16-18</v>
          </cell>
        </row>
        <row r="298">
          <cell r="B298">
            <v>310832161011</v>
          </cell>
          <cell r="C298" t="str">
            <v>基础研究项目（面向国家自然科学基金预研项目）</v>
          </cell>
          <cell r="D298" t="str">
            <v>深度学习（DL）及卷积神经元网络（CNN）在地质环境灾害特征识别中的应用研究</v>
          </cell>
          <cell r="E298">
            <v>0</v>
          </cell>
          <cell r="F298" t="str">
            <v>赵毅</v>
          </cell>
          <cell r="G298" t="str">
            <v>电控学院</v>
          </cell>
          <cell r="H298">
            <v>0</v>
          </cell>
          <cell r="I298">
            <v>0</v>
          </cell>
          <cell r="J298" t="str">
            <v>已提交</v>
          </cell>
          <cell r="K298" t="str">
            <v>16-6</v>
          </cell>
          <cell r="L298" t="str">
            <v>已提交</v>
          </cell>
          <cell r="M298" t="str">
            <v>16-12</v>
          </cell>
          <cell r="N298" t="str">
            <v>未提交</v>
          </cell>
          <cell r="O298" t="str">
            <v>16-18</v>
          </cell>
        </row>
        <row r="299">
          <cell r="B299">
            <v>310832161012</v>
          </cell>
          <cell r="C299" t="str">
            <v>基础研究项目（面向国家自然科学基金预研项目）</v>
          </cell>
          <cell r="D299" t="str">
            <v>基于信息一致性的无人机近距编队队形保持技术研究</v>
          </cell>
          <cell r="E299">
            <v>0</v>
          </cell>
          <cell r="F299" t="str">
            <v>朱旭</v>
          </cell>
          <cell r="G299" t="str">
            <v>电控学院</v>
          </cell>
          <cell r="H299">
            <v>0</v>
          </cell>
          <cell r="I299">
            <v>0</v>
          </cell>
          <cell r="J299" t="str">
            <v>已提交</v>
          </cell>
          <cell r="K299" t="str">
            <v>16-6</v>
          </cell>
          <cell r="L299" t="str">
            <v>已提交</v>
          </cell>
          <cell r="M299" t="str">
            <v>16-12</v>
          </cell>
          <cell r="N299" t="str">
            <v>未提交</v>
          </cell>
          <cell r="O299" t="str">
            <v>16-18</v>
          </cell>
        </row>
        <row r="300">
          <cell r="B300">
            <v>310823160101</v>
          </cell>
          <cell r="C300" t="str">
            <v>人文社科支持子计划——创新团队（平台）</v>
          </cell>
          <cell r="D300" t="str">
            <v>出行链视角的城际旅客综合运输服务研究</v>
          </cell>
          <cell r="E300">
            <v>0</v>
          </cell>
          <cell r="F300" t="str">
            <v>孙启鹏</v>
          </cell>
          <cell r="G300" t="str">
            <v>经管学院</v>
          </cell>
          <cell r="H300">
            <v>10</v>
          </cell>
          <cell r="I300">
            <v>0</v>
          </cell>
          <cell r="J300" t="str">
            <v>未提交</v>
          </cell>
          <cell r="K300" t="str">
            <v>16-19</v>
          </cell>
          <cell r="L300" t="str">
            <v>未提交</v>
          </cell>
          <cell r="M300" t="str">
            <v>16-20</v>
          </cell>
          <cell r="N300" t="str">
            <v>未提交</v>
          </cell>
          <cell r="O300" t="str">
            <v>16-22</v>
          </cell>
        </row>
        <row r="301">
          <cell r="B301">
            <v>310811160102</v>
          </cell>
          <cell r="C301" t="str">
            <v>人文社科支持子计划——创新团队（平台）</v>
          </cell>
          <cell r="D301" t="str">
            <v>陕西省属文化企业融合发展研究</v>
          </cell>
          <cell r="E301">
            <v>0</v>
          </cell>
          <cell r="F301" t="str">
            <v>常莉</v>
          </cell>
          <cell r="G301" t="str">
            <v>政治学院</v>
          </cell>
          <cell r="H301">
            <v>10</v>
          </cell>
          <cell r="I301">
            <v>0</v>
          </cell>
          <cell r="J301" t="str">
            <v>未提交</v>
          </cell>
          <cell r="K301" t="str">
            <v>16-19</v>
          </cell>
          <cell r="L301" t="str">
            <v>未提交</v>
          </cell>
          <cell r="M301" t="str">
            <v>16-20</v>
          </cell>
          <cell r="N301" t="str">
            <v>未提交</v>
          </cell>
          <cell r="O301" t="str">
            <v>16-22</v>
          </cell>
        </row>
        <row r="302">
          <cell r="B302">
            <v>310823160103</v>
          </cell>
          <cell r="C302" t="str">
            <v>人文社科支持子计划——创新团队（智库）</v>
          </cell>
          <cell r="D302" t="str">
            <v>交通-能源-环境模拟与政策体系构建</v>
          </cell>
          <cell r="E302">
            <v>0</v>
          </cell>
          <cell r="F302" t="str">
            <v>袁长伟</v>
          </cell>
          <cell r="G302" t="str">
            <v>经管学院</v>
          </cell>
          <cell r="H302">
            <v>10</v>
          </cell>
          <cell r="I302">
            <v>0</v>
          </cell>
          <cell r="J302" t="str">
            <v>未提交</v>
          </cell>
          <cell r="K302" t="str">
            <v>16-19</v>
          </cell>
          <cell r="L302" t="str">
            <v>未提交</v>
          </cell>
          <cell r="M302" t="str">
            <v>16-20</v>
          </cell>
          <cell r="N302" t="str">
            <v>未提交</v>
          </cell>
          <cell r="O302" t="str">
            <v>16-22</v>
          </cell>
        </row>
        <row r="303">
          <cell r="B303">
            <v>310811160104</v>
          </cell>
          <cell r="C303" t="str">
            <v>人文社科支持子计划——创新团队（智库）</v>
          </cell>
          <cell r="D303" t="str">
            <v>国际比较视野下的人文社科学者影响力及其成果评价质量研究</v>
          </cell>
          <cell r="E303">
            <v>0</v>
          </cell>
          <cell r="F303" t="str">
            <v>刘兰剑</v>
          </cell>
          <cell r="G303" t="str">
            <v>政治学院</v>
          </cell>
          <cell r="H303">
            <v>10</v>
          </cell>
          <cell r="I303">
            <v>0</v>
          </cell>
          <cell r="J303" t="str">
            <v>未提交</v>
          </cell>
          <cell r="K303" t="str">
            <v>16-19</v>
          </cell>
          <cell r="L303" t="str">
            <v>未提交</v>
          </cell>
          <cell r="M303" t="str">
            <v>16-20</v>
          </cell>
          <cell r="N303" t="str">
            <v>未提交</v>
          </cell>
          <cell r="O303" t="str">
            <v>16-22</v>
          </cell>
        </row>
        <row r="304">
          <cell r="B304">
            <v>310811160105</v>
          </cell>
          <cell r="C304" t="str">
            <v>人文社科支持子计划——创新团队（智库）</v>
          </cell>
          <cell r="D304" t="str">
            <v>文化改革发展与市场主体培育研究</v>
          </cell>
          <cell r="E304">
            <v>0</v>
          </cell>
          <cell r="F304" t="str">
            <v>金栋昌</v>
          </cell>
          <cell r="G304" t="str">
            <v>政治学院</v>
          </cell>
          <cell r="H304">
            <v>10</v>
          </cell>
          <cell r="I304">
            <v>0</v>
          </cell>
          <cell r="J304" t="str">
            <v>未提交</v>
          </cell>
          <cell r="K304" t="str">
            <v>16-19</v>
          </cell>
          <cell r="L304" t="str">
            <v>未提交</v>
          </cell>
          <cell r="M304" t="str">
            <v>16-20</v>
          </cell>
          <cell r="N304" t="str">
            <v>未提交</v>
          </cell>
          <cell r="O304" t="str">
            <v>16-22</v>
          </cell>
        </row>
        <row r="305">
          <cell r="B305">
            <v>310823160106</v>
          </cell>
          <cell r="C305" t="str">
            <v>人文社科支持子计划——创新团队（培育）</v>
          </cell>
          <cell r="D305" t="str">
            <v>中小企业信贷资产证券化研究</v>
          </cell>
          <cell r="E305">
            <v>0</v>
          </cell>
          <cell r="F305" t="str">
            <v>樊建强</v>
          </cell>
          <cell r="G305" t="str">
            <v>经管学院</v>
          </cell>
          <cell r="H305">
            <v>10</v>
          </cell>
          <cell r="I305">
            <v>0</v>
          </cell>
          <cell r="J305" t="str">
            <v>未提交</v>
          </cell>
          <cell r="K305" t="str">
            <v>16-19</v>
          </cell>
          <cell r="L305" t="str">
            <v>未提交</v>
          </cell>
          <cell r="M305" t="str">
            <v>16-20</v>
          </cell>
          <cell r="N305" t="str">
            <v>未提交</v>
          </cell>
          <cell r="O305" t="str">
            <v>16-22</v>
          </cell>
        </row>
        <row r="306">
          <cell r="B306">
            <v>310823160107</v>
          </cell>
          <cell r="C306" t="str">
            <v>人文社科支持子计划——创新团队（学科点）</v>
          </cell>
          <cell r="D306" t="str">
            <v>复杂动态网络环境下企业动态能力协同演化形成机理与作用路径研究</v>
          </cell>
          <cell r="E306">
            <v>0</v>
          </cell>
          <cell r="F306" t="str">
            <v>陈建校</v>
          </cell>
          <cell r="G306" t="str">
            <v>经管学院</v>
          </cell>
          <cell r="H306">
            <v>15</v>
          </cell>
          <cell r="I306">
            <v>0</v>
          </cell>
          <cell r="J306" t="str">
            <v>未提交</v>
          </cell>
          <cell r="K306" t="str">
            <v>16-19</v>
          </cell>
          <cell r="L306" t="str">
            <v>未提交</v>
          </cell>
          <cell r="M306" t="str">
            <v>16-20</v>
          </cell>
          <cell r="N306" t="str">
            <v>未提交</v>
          </cell>
          <cell r="O306" t="str">
            <v>16-22</v>
          </cell>
        </row>
        <row r="307">
          <cell r="B307">
            <v>310811160108</v>
          </cell>
          <cell r="C307" t="str">
            <v>人文社科支持子计划——创新团队（学科点）</v>
          </cell>
          <cell r="D307" t="str">
            <v>马克思主义中国化基本问题研究</v>
          </cell>
          <cell r="E307">
            <v>0</v>
          </cell>
          <cell r="F307" t="str">
            <v>陈怀平</v>
          </cell>
          <cell r="G307" t="str">
            <v>政治学院</v>
          </cell>
          <cell r="H307">
            <v>15</v>
          </cell>
          <cell r="I307">
            <v>0</v>
          </cell>
          <cell r="J307" t="str">
            <v>未提交</v>
          </cell>
          <cell r="K307" t="str">
            <v>16-19</v>
          </cell>
          <cell r="L307" t="str">
            <v>未提交</v>
          </cell>
          <cell r="M307" t="str">
            <v>16-20</v>
          </cell>
          <cell r="N307" t="str">
            <v>未提交</v>
          </cell>
          <cell r="O307" t="str">
            <v>16-22</v>
          </cell>
        </row>
        <row r="308">
          <cell r="B308">
            <v>310833160109</v>
          </cell>
          <cell r="C308" t="str">
            <v>人文社科支持子计划——创新团队（学科点）</v>
          </cell>
          <cell r="D308" t="str">
            <v>近四十年来的“反右”题材小说研究</v>
          </cell>
          <cell r="E308">
            <v>0</v>
          </cell>
          <cell r="F308" t="str">
            <v>张延国</v>
          </cell>
          <cell r="G308" t="str">
            <v>文传学院</v>
          </cell>
          <cell r="H308">
            <v>10</v>
          </cell>
          <cell r="I308">
            <v>0</v>
          </cell>
          <cell r="J308" t="str">
            <v>未提交</v>
          </cell>
          <cell r="K308" t="str">
            <v>16-19</v>
          </cell>
          <cell r="L308" t="str">
            <v>未提交</v>
          </cell>
          <cell r="M308" t="str">
            <v>16-20</v>
          </cell>
          <cell r="N308" t="str">
            <v>未提交</v>
          </cell>
          <cell r="O308" t="str">
            <v>16-22</v>
          </cell>
        </row>
        <row r="309">
          <cell r="B309">
            <v>310813160110</v>
          </cell>
          <cell r="C309" t="str">
            <v>人文社科支持子计划——创新团队（学科点）</v>
          </cell>
          <cell r="D309" t="str">
            <v>英语创新应用探索</v>
          </cell>
          <cell r="E309">
            <v>0</v>
          </cell>
          <cell r="F309" t="str">
            <v>雷红珍</v>
          </cell>
          <cell r="G309" t="str">
            <v>外语学院</v>
          </cell>
          <cell r="H309">
            <v>10</v>
          </cell>
          <cell r="I309">
            <v>0</v>
          </cell>
          <cell r="J309" t="str">
            <v>未提交</v>
          </cell>
          <cell r="K309" t="str">
            <v>16-19</v>
          </cell>
          <cell r="L309" t="str">
            <v>未提交</v>
          </cell>
          <cell r="M309" t="str">
            <v>16-20</v>
          </cell>
          <cell r="N309" t="str">
            <v>未提交</v>
          </cell>
          <cell r="O309" t="str">
            <v>16-22</v>
          </cell>
        </row>
        <row r="310">
          <cell r="B310">
            <v>310811160211</v>
          </cell>
          <cell r="C310" t="str">
            <v>人文社科支持子计划——重点项目</v>
          </cell>
          <cell r="D310" t="str">
            <v>西部地区环境治理与社会发展问题研究</v>
          </cell>
          <cell r="E310">
            <v>0</v>
          </cell>
          <cell r="F310" t="str">
            <v>桑业明</v>
          </cell>
          <cell r="G310" t="str">
            <v>政治学院</v>
          </cell>
          <cell r="H310">
            <v>5</v>
          </cell>
          <cell r="I310">
            <v>0</v>
          </cell>
          <cell r="J310" t="str">
            <v>未提交</v>
          </cell>
          <cell r="K310" t="str">
            <v>16-19</v>
          </cell>
          <cell r="L310" t="str">
            <v>未提交</v>
          </cell>
          <cell r="M310" t="str">
            <v>16-20</v>
          </cell>
          <cell r="N310" t="str">
            <v>未提交</v>
          </cell>
          <cell r="O310" t="str">
            <v>16-22</v>
          </cell>
        </row>
        <row r="311">
          <cell r="B311">
            <v>310833160212</v>
          </cell>
          <cell r="C311" t="str">
            <v>人文社科支持子计划——重点项目</v>
          </cell>
          <cell r="D311" t="str">
            <v>交通运输领域网络舆情风险监测与管理</v>
          </cell>
          <cell r="E311">
            <v>0</v>
          </cell>
          <cell r="F311" t="str">
            <v>张娜</v>
          </cell>
          <cell r="G311" t="str">
            <v>文传学院</v>
          </cell>
          <cell r="H311">
            <v>5</v>
          </cell>
          <cell r="I311">
            <v>0</v>
          </cell>
          <cell r="J311" t="str">
            <v>未提交</v>
          </cell>
          <cell r="K311" t="str">
            <v>16-19</v>
          </cell>
          <cell r="L311" t="str">
            <v>未提交</v>
          </cell>
          <cell r="M311" t="str">
            <v>16-20</v>
          </cell>
          <cell r="N311" t="str">
            <v>未提交</v>
          </cell>
          <cell r="O311" t="str">
            <v>16-22</v>
          </cell>
        </row>
        <row r="312">
          <cell r="B312">
            <v>310823160313</v>
          </cell>
          <cell r="C312" t="str">
            <v>人文社科支持子计划——青年项目</v>
          </cell>
          <cell r="D312" t="str">
            <v>基于成本-效率视角的区域公路网布局方法</v>
          </cell>
          <cell r="E312">
            <v>0</v>
          </cell>
          <cell r="F312" t="str">
            <v>陈波</v>
          </cell>
          <cell r="G312" t="str">
            <v>经管学院</v>
          </cell>
          <cell r="H312">
            <v>3</v>
          </cell>
          <cell r="I312">
            <v>0</v>
          </cell>
          <cell r="J312" t="str">
            <v>未提交</v>
          </cell>
          <cell r="K312" t="str">
            <v>16-19</v>
          </cell>
          <cell r="L312" t="str">
            <v>未提交</v>
          </cell>
          <cell r="M312" t="str">
            <v>16-20</v>
          </cell>
          <cell r="N312" t="str">
            <v>未提交</v>
          </cell>
          <cell r="O312" t="str">
            <v>16-22</v>
          </cell>
        </row>
        <row r="313">
          <cell r="B313">
            <v>310823160314</v>
          </cell>
          <cell r="C313" t="str">
            <v>人文社科支持子计划——青年项目</v>
          </cell>
          <cell r="D313" t="str">
            <v>高速公路路面损耗量化评估与养护决策研究</v>
          </cell>
          <cell r="E313">
            <v>0</v>
          </cell>
          <cell r="F313" t="str">
            <v>毛新华</v>
          </cell>
          <cell r="G313" t="str">
            <v>经管学院</v>
          </cell>
          <cell r="H313">
            <v>3</v>
          </cell>
          <cell r="I313">
            <v>0</v>
          </cell>
          <cell r="J313" t="str">
            <v>未提交</v>
          </cell>
          <cell r="K313" t="str">
            <v>16-19</v>
          </cell>
          <cell r="L313" t="str">
            <v>未提交</v>
          </cell>
          <cell r="M313" t="str">
            <v>16-20</v>
          </cell>
          <cell r="N313" t="str">
            <v>未提交</v>
          </cell>
          <cell r="O313" t="str">
            <v>16-22</v>
          </cell>
        </row>
        <row r="314">
          <cell r="B314">
            <v>310828160315</v>
          </cell>
          <cell r="C314" t="str">
            <v>人文社科支持子计划——青年项目</v>
          </cell>
          <cell r="D314" t="str">
            <v>基于战略导向的混合情境项目组合配置效能度量研究</v>
          </cell>
          <cell r="E314">
            <v>0</v>
          </cell>
          <cell r="F314" t="str">
            <v>白礼彪</v>
          </cell>
          <cell r="G314" t="str">
            <v>建工学院</v>
          </cell>
          <cell r="H314">
            <v>3</v>
          </cell>
          <cell r="I314">
            <v>0</v>
          </cell>
          <cell r="J314" t="str">
            <v>未提交</v>
          </cell>
          <cell r="K314" t="str">
            <v>16-19</v>
          </cell>
          <cell r="L314" t="str">
            <v>未提交</v>
          </cell>
          <cell r="M314" t="str">
            <v>16-20</v>
          </cell>
          <cell r="N314" t="str">
            <v>未提交</v>
          </cell>
          <cell r="O314" t="str">
            <v>16-22</v>
          </cell>
        </row>
        <row r="315">
          <cell r="B315">
            <v>310850160316</v>
          </cell>
          <cell r="C315" t="str">
            <v>人文社科支持子计划——青年项目</v>
          </cell>
          <cell r="D315" t="str">
            <v>抗战时期西南联大的人口普查资料整理研究</v>
          </cell>
          <cell r="E315">
            <v>0</v>
          </cell>
          <cell r="F315" t="str">
            <v>杨海挺</v>
          </cell>
          <cell r="G315" t="str">
            <v>杂志社</v>
          </cell>
          <cell r="H315">
            <v>3</v>
          </cell>
          <cell r="I315">
            <v>0</v>
          </cell>
          <cell r="J315" t="str">
            <v>未提交</v>
          </cell>
          <cell r="K315" t="str">
            <v>16-19</v>
          </cell>
          <cell r="L315" t="str">
            <v>未提交</v>
          </cell>
          <cell r="M315" t="str">
            <v>16-20</v>
          </cell>
          <cell r="N315" t="str">
            <v>未提交</v>
          </cell>
          <cell r="O315" t="str">
            <v>16-22</v>
          </cell>
        </row>
        <row r="316">
          <cell r="B316">
            <v>310850160317</v>
          </cell>
          <cell r="C316" t="str">
            <v>人文社科支持子计划——青年项目</v>
          </cell>
          <cell r="D316" t="str">
            <v>基于稀疏表示的高校图书馆读者行为分析</v>
          </cell>
          <cell r="E316">
            <v>0</v>
          </cell>
          <cell r="F316" t="str">
            <v>崔玲玲</v>
          </cell>
          <cell r="G316" t="str">
            <v>图书馆</v>
          </cell>
          <cell r="H316">
            <v>3</v>
          </cell>
          <cell r="I316">
            <v>0</v>
          </cell>
          <cell r="J316" t="str">
            <v>未提交</v>
          </cell>
          <cell r="K316" t="str">
            <v>16-19</v>
          </cell>
          <cell r="L316" t="str">
            <v>未提交</v>
          </cell>
          <cell r="M316" t="str">
            <v>16-20</v>
          </cell>
          <cell r="N316" t="str">
            <v>未提交</v>
          </cell>
          <cell r="O316" t="str">
            <v>16-22</v>
          </cell>
        </row>
        <row r="317">
          <cell r="B317">
            <v>310833160318</v>
          </cell>
          <cell r="C317" t="str">
            <v>人文社科支持子计划——青年项目</v>
          </cell>
          <cell r="D317" t="str">
            <v>陕西农村地区科普读物受众需求研究</v>
          </cell>
          <cell r="E317">
            <v>0</v>
          </cell>
          <cell r="F317" t="str">
            <v>杨靖</v>
          </cell>
          <cell r="G317" t="str">
            <v>文传学院</v>
          </cell>
          <cell r="H317">
            <v>3</v>
          </cell>
          <cell r="I317">
            <v>0</v>
          </cell>
          <cell r="J317" t="str">
            <v>未提交</v>
          </cell>
          <cell r="K317" t="str">
            <v>16-19</v>
          </cell>
          <cell r="L317" t="str">
            <v>未提交</v>
          </cell>
          <cell r="M317" t="str">
            <v>16-20</v>
          </cell>
          <cell r="N317" t="str">
            <v>未提交</v>
          </cell>
          <cell r="O317" t="str">
            <v>16-22</v>
          </cell>
        </row>
        <row r="318">
          <cell r="B318">
            <v>310833160319</v>
          </cell>
          <cell r="C318" t="str">
            <v>人文社科支持子计划——青年项目</v>
          </cell>
          <cell r="D318" t="str">
            <v>"斯坦尼体系"影响下的中美戏剧影视表演比较研究</v>
          </cell>
          <cell r="E318">
            <v>0</v>
          </cell>
          <cell r="F318" t="str">
            <v>黄文杰</v>
          </cell>
          <cell r="G318" t="str">
            <v>文传学院</v>
          </cell>
          <cell r="H318">
            <v>3</v>
          </cell>
          <cell r="I318">
            <v>0</v>
          </cell>
          <cell r="J318" t="str">
            <v>未提交</v>
          </cell>
          <cell r="K318" t="str">
            <v>16-19</v>
          </cell>
          <cell r="L318" t="str">
            <v>未提交</v>
          </cell>
          <cell r="M318" t="str">
            <v>16-20</v>
          </cell>
          <cell r="N318" t="str">
            <v>未提交</v>
          </cell>
          <cell r="O318" t="str">
            <v>16-22</v>
          </cell>
        </row>
        <row r="319">
          <cell r="B319">
            <v>310826160320</v>
          </cell>
          <cell r="C319" t="str">
            <v>人文社科支持子计划——青年项目</v>
          </cell>
          <cell r="D319" t="str">
            <v>基于社会网络分析法的网络谣言传播规律研究</v>
          </cell>
          <cell r="E319">
            <v>0</v>
          </cell>
          <cell r="F319" t="str">
            <v>朱倩</v>
          </cell>
          <cell r="G319" t="str">
            <v>地测学院</v>
          </cell>
          <cell r="H319">
            <v>3</v>
          </cell>
          <cell r="I319">
            <v>0</v>
          </cell>
          <cell r="J319" t="str">
            <v>未提交</v>
          </cell>
          <cell r="K319" t="str">
            <v>16-19</v>
          </cell>
          <cell r="L319" t="str">
            <v>未提交</v>
          </cell>
          <cell r="M319" t="str">
            <v>16-20</v>
          </cell>
          <cell r="N319" t="str">
            <v>未提交</v>
          </cell>
          <cell r="O319" t="str">
            <v>16-22</v>
          </cell>
        </row>
        <row r="320">
          <cell r="B320">
            <v>310850160321</v>
          </cell>
          <cell r="C320" t="str">
            <v>人文社科支持子计划——青年项目</v>
          </cell>
          <cell r="D320" t="str">
            <v>长安大学毕业生就业能力跟踪调查研究</v>
          </cell>
          <cell r="E320">
            <v>0</v>
          </cell>
          <cell r="F320" t="str">
            <v>马蕾</v>
          </cell>
          <cell r="G320" t="str">
            <v>学生就业处</v>
          </cell>
          <cell r="H320">
            <v>3</v>
          </cell>
          <cell r="I320">
            <v>0</v>
          </cell>
          <cell r="J320" t="str">
            <v>未提交</v>
          </cell>
          <cell r="K320" t="str">
            <v>16-19</v>
          </cell>
          <cell r="L320" t="str">
            <v>未提交</v>
          </cell>
          <cell r="M320" t="str">
            <v>16-20</v>
          </cell>
          <cell r="N320" t="str">
            <v>未提交</v>
          </cell>
          <cell r="O320" t="str">
            <v>16-22</v>
          </cell>
        </row>
        <row r="321">
          <cell r="B321">
            <v>310850160322</v>
          </cell>
          <cell r="C321" t="str">
            <v>人文社科支持子计划——青年项目</v>
          </cell>
          <cell r="D321" t="str">
            <v>数字出版环境下高校杂志社的应对策略研究</v>
          </cell>
          <cell r="E321">
            <v>0</v>
          </cell>
          <cell r="F321" t="str">
            <v>魏雅雯</v>
          </cell>
          <cell r="G321" t="str">
            <v>杂志社</v>
          </cell>
          <cell r="H321">
            <v>3</v>
          </cell>
          <cell r="I321">
            <v>0</v>
          </cell>
          <cell r="J321" t="str">
            <v>未提交</v>
          </cell>
          <cell r="K321" t="str">
            <v>16-19</v>
          </cell>
          <cell r="L321" t="str">
            <v>未提交</v>
          </cell>
          <cell r="M321" t="str">
            <v>16-20</v>
          </cell>
          <cell r="N321" t="str">
            <v>未提交</v>
          </cell>
          <cell r="O321" t="str">
            <v>16-22</v>
          </cell>
        </row>
        <row r="322">
          <cell r="B322">
            <v>310811160323</v>
          </cell>
          <cell r="C322" t="str">
            <v>人文社科支持子计划——青年项目</v>
          </cell>
          <cell r="D322" t="str">
            <v>关学精神特质与中国梦研究</v>
          </cell>
          <cell r="E322">
            <v>0</v>
          </cell>
          <cell r="F322" t="str">
            <v>高硕</v>
          </cell>
          <cell r="G322" t="str">
            <v>政治学院</v>
          </cell>
          <cell r="H322">
            <v>3</v>
          </cell>
          <cell r="I322">
            <v>0</v>
          </cell>
          <cell r="J322" t="str">
            <v>未提交</v>
          </cell>
          <cell r="K322" t="str">
            <v>16-19</v>
          </cell>
          <cell r="L322" t="str">
            <v>未提交</v>
          </cell>
          <cell r="M322" t="str">
            <v>16-20</v>
          </cell>
          <cell r="N322" t="str">
            <v>未提交</v>
          </cell>
          <cell r="O322" t="str">
            <v>16-22</v>
          </cell>
        </row>
        <row r="323">
          <cell r="B323">
            <v>310850160324</v>
          </cell>
          <cell r="C323" t="str">
            <v>人文社科支持子计划——青年项目</v>
          </cell>
          <cell r="D323" t="str">
            <v>人文社科绩效考核评价研究</v>
          </cell>
          <cell r="E323">
            <v>0</v>
          </cell>
          <cell r="F323" t="str">
            <v>徐伟</v>
          </cell>
          <cell r="G323" t="str">
            <v>社科处</v>
          </cell>
          <cell r="H323">
            <v>3</v>
          </cell>
          <cell r="I323">
            <v>0</v>
          </cell>
          <cell r="J323" t="str">
            <v>未提交</v>
          </cell>
          <cell r="K323" t="str">
            <v>16-19</v>
          </cell>
          <cell r="L323" t="str">
            <v>未提交</v>
          </cell>
          <cell r="M323" t="str">
            <v>16-20</v>
          </cell>
          <cell r="N323" t="str">
            <v>未提交</v>
          </cell>
          <cell r="O323" t="str">
            <v>16-22</v>
          </cell>
        </row>
        <row r="324">
          <cell r="B324">
            <v>310828160425</v>
          </cell>
          <cell r="C324" t="str">
            <v>人文社科支持子计划——一般项目</v>
          </cell>
          <cell r="D324" t="str">
            <v>丝绸之路经济带陕西段商贸中心体系构建与协同机制研究</v>
          </cell>
          <cell r="E324">
            <v>0</v>
          </cell>
          <cell r="F324" t="str">
            <v>余侃华</v>
          </cell>
          <cell r="G324" t="str">
            <v>建工学院</v>
          </cell>
          <cell r="H324">
            <v>1</v>
          </cell>
          <cell r="I324">
            <v>0</v>
          </cell>
          <cell r="J324" t="str">
            <v>未提交</v>
          </cell>
          <cell r="K324" t="str">
            <v>16-19</v>
          </cell>
          <cell r="L324" t="str">
            <v>未提交</v>
          </cell>
          <cell r="M324" t="str">
            <v>16-20</v>
          </cell>
          <cell r="N324" t="str">
            <v>未提交</v>
          </cell>
          <cell r="O324" t="str">
            <v>16-22</v>
          </cell>
        </row>
        <row r="325">
          <cell r="B325">
            <v>310823160426</v>
          </cell>
          <cell r="C325" t="str">
            <v>人文社科支持子计划——一般项目</v>
          </cell>
          <cell r="D325" t="str">
            <v>碳税视角下的巡游出租车合乘策略研究</v>
          </cell>
          <cell r="E325">
            <v>0</v>
          </cell>
          <cell r="F325" t="str">
            <v>李敏</v>
          </cell>
          <cell r="G325" t="str">
            <v>经管学院</v>
          </cell>
          <cell r="H325">
            <v>1</v>
          </cell>
          <cell r="I325">
            <v>0</v>
          </cell>
          <cell r="J325" t="str">
            <v>未提交</v>
          </cell>
          <cell r="K325" t="str">
            <v>16-19</v>
          </cell>
          <cell r="L325" t="str">
            <v>未提交</v>
          </cell>
          <cell r="M325" t="str">
            <v>16-20</v>
          </cell>
          <cell r="N325" t="str">
            <v>未提交</v>
          </cell>
          <cell r="O325" t="str">
            <v>16-22</v>
          </cell>
        </row>
        <row r="326">
          <cell r="B326">
            <v>310823160427</v>
          </cell>
          <cell r="C326" t="str">
            <v>人文社科支持子计划——一般项目</v>
          </cell>
          <cell r="D326" t="str">
            <v>政府及市场参与、环境信息披露与股权融资成本</v>
          </cell>
          <cell r="E326">
            <v>0</v>
          </cell>
          <cell r="F326" t="str">
            <v>杨红</v>
          </cell>
          <cell r="G326" t="str">
            <v>经管学院</v>
          </cell>
          <cell r="H326">
            <v>1</v>
          </cell>
          <cell r="I326">
            <v>0</v>
          </cell>
          <cell r="J326" t="str">
            <v>未提交</v>
          </cell>
          <cell r="K326" t="str">
            <v>16-19</v>
          </cell>
          <cell r="L326" t="str">
            <v>未提交</v>
          </cell>
          <cell r="M326" t="str">
            <v>16-20</v>
          </cell>
          <cell r="N326" t="str">
            <v>未提交</v>
          </cell>
          <cell r="O326" t="str">
            <v>16-22</v>
          </cell>
        </row>
        <row r="327">
          <cell r="B327">
            <v>310823160428</v>
          </cell>
          <cell r="C327" t="str">
            <v>人文社科支持子计划——一般项目</v>
          </cell>
          <cell r="D327" t="str">
            <v>企业家社会资本与创业绩效内在机理关系研究</v>
          </cell>
          <cell r="E327">
            <v>0</v>
          </cell>
          <cell r="F327" t="str">
            <v>房路生</v>
          </cell>
          <cell r="G327" t="str">
            <v>经管学院</v>
          </cell>
          <cell r="H327">
            <v>1</v>
          </cell>
          <cell r="I327">
            <v>0</v>
          </cell>
          <cell r="J327" t="str">
            <v>未提交</v>
          </cell>
          <cell r="K327" t="str">
            <v>16-19</v>
          </cell>
          <cell r="L327" t="str">
            <v>未提交</v>
          </cell>
          <cell r="M327" t="str">
            <v>16-20</v>
          </cell>
          <cell r="N327" t="str">
            <v>未提交</v>
          </cell>
          <cell r="O327" t="str">
            <v>16-22</v>
          </cell>
        </row>
        <row r="328">
          <cell r="B328">
            <v>310823160429</v>
          </cell>
          <cell r="C328" t="str">
            <v>人文社科支持子计划——一般项目</v>
          </cell>
          <cell r="D328" t="str">
            <v>“新常态”下道路货运与国民经济发展适应性研究</v>
          </cell>
          <cell r="E328">
            <v>0</v>
          </cell>
          <cell r="F328" t="str">
            <v>孙铭</v>
          </cell>
          <cell r="G328" t="str">
            <v>经管学院</v>
          </cell>
          <cell r="H328">
            <v>1</v>
          </cell>
          <cell r="I328">
            <v>0</v>
          </cell>
          <cell r="J328" t="str">
            <v>未提交</v>
          </cell>
          <cell r="K328" t="str">
            <v>16-19</v>
          </cell>
          <cell r="L328" t="str">
            <v>未提交</v>
          </cell>
          <cell r="M328" t="str">
            <v>16-20</v>
          </cell>
          <cell r="N328" t="str">
            <v>未提交</v>
          </cell>
          <cell r="O328" t="str">
            <v>16-22</v>
          </cell>
        </row>
        <row r="329">
          <cell r="B329">
            <v>310823160430</v>
          </cell>
          <cell r="C329" t="str">
            <v>人文社科支持子计划——一般项目</v>
          </cell>
          <cell r="D329" t="str">
            <v>基于期权特征的分级基金投资风险控制行为选择研究</v>
          </cell>
          <cell r="E329">
            <v>0</v>
          </cell>
          <cell r="F329" t="str">
            <v>晏文隽</v>
          </cell>
          <cell r="G329" t="str">
            <v>经管学院</v>
          </cell>
          <cell r="H329">
            <v>1</v>
          </cell>
          <cell r="I329">
            <v>0</v>
          </cell>
          <cell r="J329" t="str">
            <v>未提交</v>
          </cell>
          <cell r="K329" t="str">
            <v>16-19</v>
          </cell>
          <cell r="L329" t="str">
            <v>未提交</v>
          </cell>
          <cell r="M329" t="str">
            <v>16-20</v>
          </cell>
          <cell r="N329" t="str">
            <v>未提交</v>
          </cell>
          <cell r="O329" t="str">
            <v>16-22</v>
          </cell>
        </row>
        <row r="330">
          <cell r="B330">
            <v>310813160431</v>
          </cell>
          <cell r="C330" t="str">
            <v>人文社科支持子计划——一般项目</v>
          </cell>
          <cell r="D330" t="str">
            <v>大学生英语朗诵停顿分析及课堂矫正研究</v>
          </cell>
          <cell r="E330">
            <v>0</v>
          </cell>
          <cell r="F330" t="str">
            <v>杨美君</v>
          </cell>
          <cell r="G330" t="str">
            <v>外语学院</v>
          </cell>
          <cell r="H330">
            <v>1</v>
          </cell>
          <cell r="I330">
            <v>0</v>
          </cell>
          <cell r="J330" t="str">
            <v>未提交</v>
          </cell>
          <cell r="K330" t="str">
            <v>16-19</v>
          </cell>
          <cell r="L330" t="str">
            <v>未提交</v>
          </cell>
          <cell r="M330" t="str">
            <v>16-20</v>
          </cell>
          <cell r="N330" t="str">
            <v>未提交</v>
          </cell>
          <cell r="O330" t="str">
            <v>16-22</v>
          </cell>
        </row>
        <row r="331">
          <cell r="B331">
            <v>310813160432</v>
          </cell>
          <cell r="C331" t="str">
            <v>人文社科支持子计划——一般项目</v>
          </cell>
          <cell r="D331" t="str">
            <v>视译及其在口译教学中的定位研究</v>
          </cell>
          <cell r="E331">
            <v>0</v>
          </cell>
          <cell r="F331" t="str">
            <v>田庄园</v>
          </cell>
          <cell r="G331" t="str">
            <v>外语学院</v>
          </cell>
          <cell r="H331">
            <v>1</v>
          </cell>
          <cell r="I331">
            <v>0</v>
          </cell>
          <cell r="J331" t="str">
            <v>未提交</v>
          </cell>
          <cell r="K331" t="str">
            <v>16-19</v>
          </cell>
          <cell r="L331" t="str">
            <v>未提交</v>
          </cell>
          <cell r="M331" t="str">
            <v>16-20</v>
          </cell>
          <cell r="N331" t="str">
            <v>未提交</v>
          </cell>
          <cell r="O331" t="str">
            <v>16-22</v>
          </cell>
        </row>
        <row r="332">
          <cell r="B332">
            <v>310833160433</v>
          </cell>
          <cell r="C332" t="str">
            <v>人文社科支持子计划——一般项目</v>
          </cell>
          <cell r="D332" t="str">
            <v>西安地面频道方言电视节目的现状与发展</v>
          </cell>
          <cell r="E332">
            <v>0</v>
          </cell>
          <cell r="F332" t="str">
            <v>侯婧</v>
          </cell>
          <cell r="G332" t="str">
            <v>文传学院</v>
          </cell>
          <cell r="H332">
            <v>1</v>
          </cell>
          <cell r="I332">
            <v>0</v>
          </cell>
          <cell r="J332" t="str">
            <v>未提交</v>
          </cell>
          <cell r="K332" t="str">
            <v>16-19</v>
          </cell>
          <cell r="L332" t="str">
            <v>未提交</v>
          </cell>
          <cell r="M332" t="str">
            <v>16-20</v>
          </cell>
          <cell r="N332" t="str">
            <v>未提交</v>
          </cell>
          <cell r="O332" t="str">
            <v>16-22</v>
          </cell>
        </row>
        <row r="333">
          <cell r="B333">
            <v>310833160434</v>
          </cell>
          <cell r="C333" t="str">
            <v>人文社科支持子计划——一般项目</v>
          </cell>
          <cell r="D333" t="str">
            <v>《五音集字》及其音系研究</v>
          </cell>
          <cell r="E333">
            <v>0</v>
          </cell>
          <cell r="F333" t="str">
            <v>钟耀萍</v>
          </cell>
          <cell r="G333" t="str">
            <v>文传学院</v>
          </cell>
          <cell r="H333">
            <v>1</v>
          </cell>
          <cell r="I333">
            <v>0</v>
          </cell>
          <cell r="J333" t="str">
            <v>未提交</v>
          </cell>
          <cell r="K333" t="str">
            <v>16-19</v>
          </cell>
          <cell r="L333" t="str">
            <v>未提交</v>
          </cell>
          <cell r="M333" t="str">
            <v>16-20</v>
          </cell>
          <cell r="N333" t="str">
            <v>未提交</v>
          </cell>
          <cell r="O333" t="str">
            <v>16-22</v>
          </cell>
        </row>
        <row r="334">
          <cell r="B334">
            <v>310833160435</v>
          </cell>
          <cell r="C334" t="str">
            <v>人文社科支持子计划——一般项目</v>
          </cell>
          <cell r="D334" t="str">
            <v>移动互联时代突发公共事件舆情控制研究</v>
          </cell>
          <cell r="E334">
            <v>0</v>
          </cell>
          <cell r="F334" t="str">
            <v>梅楠</v>
          </cell>
          <cell r="G334" t="str">
            <v>文传学院</v>
          </cell>
          <cell r="H334">
            <v>1</v>
          </cell>
          <cell r="I334">
            <v>0</v>
          </cell>
          <cell r="J334" t="str">
            <v>未提交</v>
          </cell>
          <cell r="K334" t="str">
            <v>16-19</v>
          </cell>
          <cell r="L334" t="str">
            <v>未提交</v>
          </cell>
          <cell r="M334" t="str">
            <v>16-20</v>
          </cell>
          <cell r="N334" t="str">
            <v>未提交</v>
          </cell>
          <cell r="O334" t="str">
            <v>16-22</v>
          </cell>
        </row>
        <row r="335">
          <cell r="B335">
            <v>310811160436</v>
          </cell>
          <cell r="C335" t="str">
            <v>人文社科支持子计划——一般项目</v>
          </cell>
          <cell r="D335" t="str">
            <v>最严格水资源管理制度下我国水权交易流转制度的相关问题研究</v>
          </cell>
          <cell r="E335">
            <v>0</v>
          </cell>
          <cell r="F335" t="str">
            <v>白荣君</v>
          </cell>
          <cell r="G335" t="str">
            <v>政治学院</v>
          </cell>
          <cell r="H335">
            <v>1</v>
          </cell>
          <cell r="I335">
            <v>0</v>
          </cell>
          <cell r="J335" t="str">
            <v>未提交</v>
          </cell>
          <cell r="K335" t="str">
            <v>16-19</v>
          </cell>
          <cell r="L335" t="str">
            <v>未提交</v>
          </cell>
          <cell r="M335" t="str">
            <v>16-20</v>
          </cell>
          <cell r="N335" t="str">
            <v>未提交</v>
          </cell>
          <cell r="O335" t="str">
            <v>16-22</v>
          </cell>
        </row>
        <row r="336">
          <cell r="B336">
            <v>310811160537</v>
          </cell>
          <cell r="C336" t="str">
            <v>人文社科支持子计划——后期资助项目</v>
          </cell>
          <cell r="D336" t="str">
            <v>中国养老保险制度政府财政责任：差异及改革</v>
          </cell>
          <cell r="E336">
            <v>0</v>
          </cell>
          <cell r="F336" t="str">
            <v>杨斌</v>
          </cell>
          <cell r="G336" t="str">
            <v>政治学院</v>
          </cell>
          <cell r="H336">
            <v>5</v>
          </cell>
          <cell r="I336">
            <v>0</v>
          </cell>
          <cell r="J336" t="str">
            <v>未提交</v>
          </cell>
          <cell r="K336" t="str">
            <v>16-19</v>
          </cell>
          <cell r="L336" t="str">
            <v>未提交</v>
          </cell>
          <cell r="M336" t="str">
            <v>16-20</v>
          </cell>
          <cell r="N336" t="str">
            <v>未提交</v>
          </cell>
          <cell r="O336" t="str">
            <v>16-22</v>
          </cell>
        </row>
        <row r="337">
          <cell r="B337">
            <v>310811160538</v>
          </cell>
          <cell r="C337" t="str">
            <v>人文社科支持子计划——后期资助项目</v>
          </cell>
          <cell r="D337" t="str">
            <v>党意与民意：北平市参议会研究（1929-1948）</v>
          </cell>
          <cell r="E337">
            <v>0</v>
          </cell>
          <cell r="F337" t="str">
            <v>肖守贸</v>
          </cell>
          <cell r="G337" t="str">
            <v>政治学院</v>
          </cell>
          <cell r="H337">
            <v>5</v>
          </cell>
          <cell r="I337">
            <v>0</v>
          </cell>
          <cell r="J337" t="str">
            <v>未提交</v>
          </cell>
          <cell r="K337" t="str">
            <v>16-19</v>
          </cell>
          <cell r="L337" t="str">
            <v>未提交</v>
          </cell>
          <cell r="M337" t="str">
            <v>16-20</v>
          </cell>
          <cell r="N337" t="str">
            <v>未提交</v>
          </cell>
          <cell r="O337" t="str">
            <v>16-22</v>
          </cell>
        </row>
        <row r="338">
          <cell r="B338">
            <v>310813160639</v>
          </cell>
          <cell r="C338" t="str">
            <v>人文社科支持子计划——激励性资助项目A</v>
          </cell>
          <cell r="D338" t="str">
            <v>美国对外心理战解密文件译介</v>
          </cell>
          <cell r="E338">
            <v>0</v>
          </cell>
          <cell r="F338" t="str">
            <v>张秀见</v>
          </cell>
          <cell r="G338" t="str">
            <v>外语学院</v>
          </cell>
          <cell r="H338">
            <v>10</v>
          </cell>
          <cell r="I338">
            <v>0</v>
          </cell>
          <cell r="J338" t="str">
            <v>未提交</v>
          </cell>
          <cell r="K338" t="str">
            <v>16-19</v>
          </cell>
          <cell r="L338" t="str">
            <v>未提交</v>
          </cell>
          <cell r="M338" t="str">
            <v>16-20</v>
          </cell>
          <cell r="N338" t="str">
            <v>未提交</v>
          </cell>
          <cell r="O338" t="str">
            <v>16-22</v>
          </cell>
        </row>
        <row r="339">
          <cell r="B339">
            <v>310833160640</v>
          </cell>
          <cell r="C339" t="str">
            <v>人文社科支持子计划——激励性资助项目A</v>
          </cell>
          <cell r="D339" t="str">
            <v>美国牧歌发展的历史钩沉与文本研究</v>
          </cell>
          <cell r="E339">
            <v>0</v>
          </cell>
          <cell r="F339" t="str">
            <v>汪翠萍</v>
          </cell>
          <cell r="G339" t="str">
            <v>文传学院</v>
          </cell>
          <cell r="H339">
            <v>10</v>
          </cell>
          <cell r="I339">
            <v>0</v>
          </cell>
          <cell r="J339" t="str">
            <v>未提交</v>
          </cell>
          <cell r="K339" t="str">
            <v>16-19</v>
          </cell>
          <cell r="L339" t="str">
            <v>未提交</v>
          </cell>
          <cell r="M339" t="str">
            <v>16-20</v>
          </cell>
          <cell r="N339" t="str">
            <v>未提交</v>
          </cell>
          <cell r="O339" t="str">
            <v>16-22</v>
          </cell>
        </row>
        <row r="340">
          <cell r="B340">
            <v>310811160641</v>
          </cell>
          <cell r="C340" t="str">
            <v>人文社科支持子计划——激励性资助项目A</v>
          </cell>
          <cell r="D340" t="str">
            <v>中国出生性别比偏高问题的后果及治理对策研究</v>
          </cell>
          <cell r="E340">
            <v>0</v>
          </cell>
          <cell r="F340" t="str">
            <v>尚子娟</v>
          </cell>
          <cell r="G340" t="str">
            <v>政治学院</v>
          </cell>
          <cell r="H340">
            <v>10</v>
          </cell>
          <cell r="I340">
            <v>0</v>
          </cell>
          <cell r="J340" t="str">
            <v>未提交</v>
          </cell>
          <cell r="K340" t="str">
            <v>16-19</v>
          </cell>
          <cell r="L340" t="str">
            <v>未提交</v>
          </cell>
          <cell r="M340" t="str">
            <v>16-20</v>
          </cell>
          <cell r="N340" t="str">
            <v>未提交</v>
          </cell>
          <cell r="O340" t="str">
            <v>16-23</v>
          </cell>
        </row>
        <row r="341">
          <cell r="B341">
            <v>310811160642</v>
          </cell>
          <cell r="C341" t="str">
            <v>人文社科支持子计划——激励性资助项目A</v>
          </cell>
          <cell r="D341" t="str">
            <v>新媒体环境下高校思想政治教育话语权研究</v>
          </cell>
          <cell r="E341">
            <v>0</v>
          </cell>
          <cell r="F341" t="str">
            <v>黄蜺</v>
          </cell>
          <cell r="G341" t="str">
            <v>政治学院</v>
          </cell>
          <cell r="H341">
            <v>10</v>
          </cell>
          <cell r="I341">
            <v>0</v>
          </cell>
          <cell r="J341" t="str">
            <v>未提交</v>
          </cell>
          <cell r="K341" t="str">
            <v>16-19</v>
          </cell>
          <cell r="L341" t="str">
            <v>未提交</v>
          </cell>
          <cell r="M341" t="str">
            <v>16-20</v>
          </cell>
          <cell r="N341" t="str">
            <v>未提交</v>
          </cell>
          <cell r="O341" t="str">
            <v>16-23</v>
          </cell>
        </row>
        <row r="342">
          <cell r="B342">
            <v>310811160643</v>
          </cell>
          <cell r="C342" t="str">
            <v>人文社科支持子计划——激励性资助项目A</v>
          </cell>
          <cell r="D342" t="str">
            <v>主体性视阈下中国协商民主实践机制研究</v>
          </cell>
          <cell r="E342">
            <v>0</v>
          </cell>
          <cell r="F342" t="str">
            <v>陈怀平</v>
          </cell>
          <cell r="G342" t="str">
            <v>政治学院</v>
          </cell>
          <cell r="H342">
            <v>10</v>
          </cell>
          <cell r="I342">
            <v>0</v>
          </cell>
          <cell r="J342" t="str">
            <v>未提交</v>
          </cell>
          <cell r="K342" t="str">
            <v>16-19</v>
          </cell>
          <cell r="L342" t="str">
            <v>未提交</v>
          </cell>
          <cell r="M342" t="str">
            <v>16-20</v>
          </cell>
          <cell r="N342" t="str">
            <v>未提交</v>
          </cell>
          <cell r="O342" t="str">
            <v>16-23</v>
          </cell>
        </row>
        <row r="343">
          <cell r="B343">
            <v>310823160644</v>
          </cell>
          <cell r="C343" t="str">
            <v>人文社科支持子计划——激励性资助项目B</v>
          </cell>
          <cell r="D343" t="str">
            <v>PPP模式在城市交通基础设施建设中的应用</v>
          </cell>
          <cell r="E343">
            <v>0</v>
          </cell>
          <cell r="F343" t="str">
            <v>苏蕊芯</v>
          </cell>
          <cell r="G343" t="str">
            <v>经管学院</v>
          </cell>
          <cell r="H343">
            <v>5</v>
          </cell>
          <cell r="I343">
            <v>0</v>
          </cell>
          <cell r="J343" t="str">
            <v>未提交</v>
          </cell>
          <cell r="K343" t="str">
            <v>16-19</v>
          </cell>
          <cell r="L343" t="str">
            <v>未提交</v>
          </cell>
          <cell r="M343" t="str">
            <v>16-20</v>
          </cell>
          <cell r="N343" t="str">
            <v>未提交</v>
          </cell>
          <cell r="O343" t="str">
            <v>16-23</v>
          </cell>
        </row>
        <row r="344">
          <cell r="B344">
            <v>310823160645</v>
          </cell>
          <cell r="C344" t="str">
            <v>人文社科支持子计划——激励性资助项目B</v>
          </cell>
          <cell r="D344" t="str">
            <v>低碳视角下多式联运网络设计与优化</v>
          </cell>
          <cell r="E344">
            <v>0</v>
          </cell>
          <cell r="F344" t="str">
            <v>刘丹</v>
          </cell>
          <cell r="G344" t="str">
            <v>经管学院</v>
          </cell>
          <cell r="H344">
            <v>5</v>
          </cell>
          <cell r="I344">
            <v>0</v>
          </cell>
          <cell r="J344" t="str">
            <v>未提交</v>
          </cell>
          <cell r="K344" t="str">
            <v>16-19</v>
          </cell>
          <cell r="L344" t="str">
            <v>未提交</v>
          </cell>
          <cell r="M344" t="str">
            <v>16-20</v>
          </cell>
          <cell r="N344" t="str">
            <v>未提交</v>
          </cell>
          <cell r="O344" t="str">
            <v>16-23</v>
          </cell>
        </row>
        <row r="345">
          <cell r="B345">
            <v>310823160646</v>
          </cell>
          <cell r="C345" t="str">
            <v>人文社科支持子计划——激励性资助项目C</v>
          </cell>
          <cell r="D345" t="str">
            <v>高速公路经营企业绩效评价与实证分析</v>
          </cell>
          <cell r="E345">
            <v>0</v>
          </cell>
          <cell r="F345" t="str">
            <v>马飞</v>
          </cell>
          <cell r="G345" t="str">
            <v>经管学院</v>
          </cell>
          <cell r="H345">
            <v>1</v>
          </cell>
          <cell r="I345">
            <v>0</v>
          </cell>
          <cell r="J345" t="str">
            <v>未提交</v>
          </cell>
          <cell r="K345" t="str">
            <v>16-19</v>
          </cell>
          <cell r="L345" t="str">
            <v>未提交</v>
          </cell>
          <cell r="M345" t="str">
            <v>16-20</v>
          </cell>
          <cell r="N345" t="str">
            <v>未提交</v>
          </cell>
          <cell r="O345" t="str">
            <v>16-23</v>
          </cell>
        </row>
        <row r="346">
          <cell r="B346">
            <v>310828160647</v>
          </cell>
          <cell r="C346" t="str">
            <v>人文社科支持子计划——激励性资助项目B</v>
          </cell>
          <cell r="D346" t="str">
            <v>西北地区砖木古建筑群（落）灾害脆弱性评价研究——以陕西地区为例</v>
          </cell>
          <cell r="E346">
            <v>0</v>
          </cell>
          <cell r="F346" t="str">
            <v>袁春燕</v>
          </cell>
          <cell r="G346" t="str">
            <v>建工学院</v>
          </cell>
          <cell r="H346">
            <v>5</v>
          </cell>
          <cell r="I346">
            <v>0</v>
          </cell>
          <cell r="J346" t="str">
            <v>未提交</v>
          </cell>
          <cell r="K346" t="str">
            <v>16-19</v>
          </cell>
          <cell r="L346" t="str">
            <v>未提交</v>
          </cell>
          <cell r="M346" t="str">
            <v>16-20</v>
          </cell>
          <cell r="N346" t="str">
            <v>未提交</v>
          </cell>
          <cell r="O346" t="str">
            <v>16-23</v>
          </cell>
        </row>
        <row r="347">
          <cell r="B347">
            <v>310828160648</v>
          </cell>
          <cell r="C347" t="str">
            <v>人文社科支持子计划——激励性资助项目B</v>
          </cell>
          <cell r="D347" t="str">
            <v>建筑业低碳化发展机制研究</v>
          </cell>
          <cell r="E347">
            <v>0</v>
          </cell>
          <cell r="F347" t="str">
            <v>杜强</v>
          </cell>
          <cell r="G347" t="str">
            <v>建工学院</v>
          </cell>
          <cell r="H347">
            <v>5</v>
          </cell>
          <cell r="I347">
            <v>0</v>
          </cell>
          <cell r="J347" t="str">
            <v>未提交</v>
          </cell>
          <cell r="K347" t="str">
            <v>16-19</v>
          </cell>
          <cell r="L347" t="str">
            <v>未提交</v>
          </cell>
          <cell r="M347" t="str">
            <v>16-20</v>
          </cell>
          <cell r="N347" t="str">
            <v>未提交</v>
          </cell>
          <cell r="O347" t="str">
            <v>16-23</v>
          </cell>
        </row>
        <row r="348">
          <cell r="B348">
            <v>310833160649</v>
          </cell>
          <cell r="C348" t="str">
            <v>人文社科支持子计划——激励性资助项目B</v>
          </cell>
          <cell r="D348" t="str">
            <v>媒介融合度评价中指标体系构建研究</v>
          </cell>
          <cell r="E348">
            <v>0</v>
          </cell>
          <cell r="F348" t="str">
            <v>苏书杰</v>
          </cell>
          <cell r="G348" t="str">
            <v>文传学院</v>
          </cell>
          <cell r="H348">
            <v>5</v>
          </cell>
          <cell r="I348">
            <v>0</v>
          </cell>
          <cell r="J348" t="str">
            <v>未提交</v>
          </cell>
          <cell r="K348" t="str">
            <v>16-19</v>
          </cell>
          <cell r="L348" t="str">
            <v>未提交</v>
          </cell>
          <cell r="M348" t="str">
            <v>16-20</v>
          </cell>
          <cell r="N348" t="str">
            <v>未提交</v>
          </cell>
          <cell r="O348" t="str">
            <v>16-23</v>
          </cell>
        </row>
        <row r="349">
          <cell r="B349">
            <v>310833160650</v>
          </cell>
          <cell r="C349" t="str">
            <v>人文社科支持子计划——激励性资助项目B</v>
          </cell>
          <cell r="D349" t="str">
            <v>媒介依赖框架下的风险传播研究</v>
          </cell>
          <cell r="E349">
            <v>0</v>
          </cell>
          <cell r="F349" t="str">
            <v>朱田凤</v>
          </cell>
          <cell r="G349" t="str">
            <v>文传学院</v>
          </cell>
          <cell r="H349">
            <v>5</v>
          </cell>
          <cell r="I349">
            <v>0</v>
          </cell>
          <cell r="J349" t="str">
            <v>未提交</v>
          </cell>
          <cell r="K349" t="str">
            <v>16-19</v>
          </cell>
          <cell r="L349" t="str">
            <v>未提交</v>
          </cell>
          <cell r="M349" t="str">
            <v>16-20</v>
          </cell>
          <cell r="N349" t="str">
            <v>未提交</v>
          </cell>
          <cell r="O349" t="str">
            <v>16-23</v>
          </cell>
        </row>
        <row r="350">
          <cell r="B350">
            <v>310833160651</v>
          </cell>
          <cell r="C350" t="str">
            <v>人文社科支持子计划——激励性资助项目B</v>
          </cell>
          <cell r="D350" t="str">
            <v>陕北窑居生态下的装饰绘画艺术研究</v>
          </cell>
          <cell r="E350">
            <v>0</v>
          </cell>
          <cell r="F350" t="str">
            <v>高晓黎</v>
          </cell>
          <cell r="G350" t="str">
            <v>文传学院</v>
          </cell>
          <cell r="H350">
            <v>5</v>
          </cell>
          <cell r="I350">
            <v>0</v>
          </cell>
          <cell r="J350" t="str">
            <v>未提交</v>
          </cell>
          <cell r="K350" t="str">
            <v>16-19</v>
          </cell>
          <cell r="L350" t="str">
            <v>未提交</v>
          </cell>
          <cell r="M350" t="str">
            <v>16-20</v>
          </cell>
          <cell r="N350" t="str">
            <v>未提交</v>
          </cell>
          <cell r="O350" t="str">
            <v>16-23</v>
          </cell>
        </row>
        <row r="351">
          <cell r="B351">
            <v>310811160652</v>
          </cell>
          <cell r="C351" t="str">
            <v>人文社科支持子计划——激励性资助项目B</v>
          </cell>
          <cell r="D351" t="str">
            <v>大学生参与式思想政治教育机制研究</v>
          </cell>
          <cell r="E351">
            <v>0</v>
          </cell>
          <cell r="F351" t="str">
            <v>赵剑鹏</v>
          </cell>
          <cell r="G351" t="str">
            <v>政治学院</v>
          </cell>
          <cell r="H351">
            <v>1</v>
          </cell>
          <cell r="I351">
            <v>0</v>
          </cell>
          <cell r="J351" t="str">
            <v>未提交</v>
          </cell>
          <cell r="K351" t="str">
            <v>16-19</v>
          </cell>
          <cell r="L351" t="str">
            <v>未提交</v>
          </cell>
          <cell r="M351" t="str">
            <v>16-20</v>
          </cell>
          <cell r="N351" t="str">
            <v>未提交</v>
          </cell>
          <cell r="O351" t="str">
            <v>16-23</v>
          </cell>
        </row>
        <row r="352">
          <cell r="B352">
            <v>310850160653</v>
          </cell>
          <cell r="C352" t="str">
            <v>人文社科支持子计划——激励性资助项目B</v>
          </cell>
          <cell r="D352" t="str">
            <v>“互联网+”时代大学生日常行为自我调控与成长规律研究</v>
          </cell>
          <cell r="E352">
            <v>0</v>
          </cell>
          <cell r="F352" t="str">
            <v>张骞文</v>
          </cell>
          <cell r="G352" t="str">
            <v>学工部</v>
          </cell>
          <cell r="H352">
            <v>2</v>
          </cell>
          <cell r="I352">
            <v>0</v>
          </cell>
          <cell r="J352" t="str">
            <v>未提交</v>
          </cell>
          <cell r="K352" t="str">
            <v>16-19</v>
          </cell>
          <cell r="L352" t="str">
            <v>未提交</v>
          </cell>
          <cell r="M352" t="str">
            <v>16-20</v>
          </cell>
          <cell r="N352" t="str">
            <v>未提交</v>
          </cell>
          <cell r="O352" t="str">
            <v>16-23</v>
          </cell>
        </row>
        <row r="353">
          <cell r="B353">
            <v>310823160654</v>
          </cell>
          <cell r="C353" t="str">
            <v>人文社科支持子计划——激励性资助项目C</v>
          </cell>
          <cell r="D353" t="str">
            <v>小客车合乘政策作用机制研究</v>
          </cell>
          <cell r="E353">
            <v>0</v>
          </cell>
          <cell r="F353" t="str">
            <v>陈文强</v>
          </cell>
          <cell r="G353" t="str">
            <v>经管学院</v>
          </cell>
          <cell r="H353">
            <v>1</v>
          </cell>
          <cell r="I353">
            <v>0</v>
          </cell>
          <cell r="J353" t="str">
            <v>未提交</v>
          </cell>
          <cell r="K353" t="str">
            <v>16-19</v>
          </cell>
          <cell r="L353" t="str">
            <v>未提交</v>
          </cell>
          <cell r="M353" t="str">
            <v>16-20</v>
          </cell>
          <cell r="N353" t="str">
            <v>未提交</v>
          </cell>
          <cell r="O353" t="str">
            <v>16-23</v>
          </cell>
        </row>
        <row r="354">
          <cell r="B354">
            <v>310823160655</v>
          </cell>
          <cell r="C354" t="str">
            <v>人文社科支持子计划——激励性资助项目C</v>
          </cell>
          <cell r="D354" t="str">
            <v>面向可持续发展的区域物流园区合理规模影响因素及规划对策研究</v>
          </cell>
          <cell r="E354">
            <v>0</v>
          </cell>
          <cell r="F354" t="str">
            <v>伍佳妮</v>
          </cell>
          <cell r="G354" t="str">
            <v>经管学院</v>
          </cell>
          <cell r="H354">
            <v>1</v>
          </cell>
          <cell r="I354">
            <v>0</v>
          </cell>
          <cell r="J354" t="str">
            <v>未提交</v>
          </cell>
          <cell r="K354" t="str">
            <v>16-19</v>
          </cell>
          <cell r="L354" t="str">
            <v>未提交</v>
          </cell>
          <cell r="M354" t="str">
            <v>16-20</v>
          </cell>
          <cell r="N354" t="str">
            <v>未提交</v>
          </cell>
          <cell r="O354" t="str">
            <v>16-23</v>
          </cell>
        </row>
        <row r="355">
          <cell r="B355">
            <v>310823160656</v>
          </cell>
          <cell r="C355" t="str">
            <v>人文社科支持子计划——激励性资助项目C</v>
          </cell>
          <cell r="D355" t="str">
            <v>基于承载能力理论的陕西物流产业转型升级研究</v>
          </cell>
          <cell r="E355">
            <v>0</v>
          </cell>
          <cell r="F355" t="str">
            <v>李兆磊</v>
          </cell>
          <cell r="G355" t="str">
            <v>经管学院</v>
          </cell>
          <cell r="H355">
            <v>1</v>
          </cell>
          <cell r="I355">
            <v>0</v>
          </cell>
          <cell r="J355" t="str">
            <v>未提交</v>
          </cell>
          <cell r="K355" t="str">
            <v>16-19</v>
          </cell>
          <cell r="L355" t="str">
            <v>未提交</v>
          </cell>
          <cell r="M355" t="str">
            <v>16-20</v>
          </cell>
          <cell r="N355" t="str">
            <v>未提交</v>
          </cell>
          <cell r="O355" t="str">
            <v>16-23</v>
          </cell>
        </row>
        <row r="356">
          <cell r="B356">
            <v>310823160657</v>
          </cell>
          <cell r="C356" t="str">
            <v>人文社科支持子计划——激励性资助项目C</v>
          </cell>
          <cell r="D356" t="str">
            <v>新常态下陕西省产业转型升级实施路径与政策研究</v>
          </cell>
          <cell r="E356">
            <v>0</v>
          </cell>
          <cell r="F356" t="str">
            <v>李倩</v>
          </cell>
          <cell r="G356" t="str">
            <v>经管学院</v>
          </cell>
          <cell r="H356">
            <v>1</v>
          </cell>
          <cell r="I356">
            <v>0</v>
          </cell>
          <cell r="J356" t="str">
            <v>未提交</v>
          </cell>
          <cell r="K356" t="str">
            <v>16-19</v>
          </cell>
          <cell r="L356" t="str">
            <v>未提交</v>
          </cell>
          <cell r="M356" t="str">
            <v>16-20</v>
          </cell>
          <cell r="N356" t="str">
            <v>未提交</v>
          </cell>
          <cell r="O356" t="str">
            <v>16-23</v>
          </cell>
        </row>
        <row r="357">
          <cell r="B357">
            <v>310823160658</v>
          </cell>
          <cell r="C357" t="str">
            <v>人文社科支持子计划——激励性资助项目C</v>
          </cell>
          <cell r="D357" t="str">
            <v>基于互联网平台的陕西中小企业融资信用分类评价体系研究</v>
          </cell>
          <cell r="E357">
            <v>0</v>
          </cell>
          <cell r="F357" t="str">
            <v>郭慧婷</v>
          </cell>
          <cell r="G357" t="str">
            <v>经管学院</v>
          </cell>
          <cell r="H357">
            <v>1</v>
          </cell>
          <cell r="I357">
            <v>0</v>
          </cell>
          <cell r="J357" t="str">
            <v>未提交</v>
          </cell>
          <cell r="K357" t="str">
            <v>16-19</v>
          </cell>
          <cell r="L357" t="str">
            <v>未提交</v>
          </cell>
          <cell r="M357" t="str">
            <v>16-20</v>
          </cell>
          <cell r="N357" t="str">
            <v>未提交</v>
          </cell>
          <cell r="O357" t="str">
            <v>16-23</v>
          </cell>
        </row>
        <row r="358">
          <cell r="B358">
            <v>310823160659</v>
          </cell>
          <cell r="C358" t="str">
            <v>人文社科支持子计划——激励性资助项目C</v>
          </cell>
          <cell r="D358" t="str">
            <v>基于轴型分层的公路货运车辆运输量抽样调查方法研究</v>
          </cell>
          <cell r="E358">
            <v>0</v>
          </cell>
          <cell r="F358" t="str">
            <v>张志俊</v>
          </cell>
          <cell r="G358" t="str">
            <v>经管学院</v>
          </cell>
          <cell r="H358">
            <v>1</v>
          </cell>
          <cell r="I358">
            <v>0</v>
          </cell>
          <cell r="J358" t="str">
            <v>未提交</v>
          </cell>
          <cell r="K358" t="str">
            <v>16-19</v>
          </cell>
          <cell r="L358" t="str">
            <v>未提交</v>
          </cell>
          <cell r="M358" t="str">
            <v>16-20</v>
          </cell>
          <cell r="N358" t="str">
            <v>未提交</v>
          </cell>
          <cell r="O358" t="str">
            <v>16-23</v>
          </cell>
        </row>
        <row r="359">
          <cell r="B359">
            <v>310823160660</v>
          </cell>
          <cell r="C359" t="str">
            <v>人文社科支持子计划——激励性资助项目C</v>
          </cell>
          <cell r="D359" t="str">
            <v>陕西在共建丝绸之路经济带下交通运输建设的诉求、协调与匹配</v>
          </cell>
          <cell r="E359">
            <v>0</v>
          </cell>
          <cell r="F359" t="str">
            <v>王秋玲</v>
          </cell>
          <cell r="G359" t="str">
            <v>经管学院</v>
          </cell>
          <cell r="H359">
            <v>1</v>
          </cell>
          <cell r="I359">
            <v>0</v>
          </cell>
          <cell r="J359" t="str">
            <v>未提交</v>
          </cell>
          <cell r="K359" t="str">
            <v>16-19</v>
          </cell>
          <cell r="L359" t="str">
            <v>未提交</v>
          </cell>
          <cell r="M359" t="str">
            <v>16-20</v>
          </cell>
          <cell r="N359" t="str">
            <v>未提交</v>
          </cell>
          <cell r="O359" t="str">
            <v>16-23</v>
          </cell>
        </row>
        <row r="360">
          <cell r="B360">
            <v>310828160661</v>
          </cell>
          <cell r="C360" t="str">
            <v>人文社科支持子计划——激励性资助项目C</v>
          </cell>
          <cell r="D360" t="str">
            <v>陕南移民搬迁可持续推进模式与发展路径研究</v>
          </cell>
          <cell r="E360">
            <v>0</v>
          </cell>
          <cell r="F360" t="str">
            <v>李慧</v>
          </cell>
          <cell r="G360" t="str">
            <v>建工学院</v>
          </cell>
          <cell r="H360">
            <v>1</v>
          </cell>
          <cell r="I360">
            <v>0</v>
          </cell>
          <cell r="J360" t="str">
            <v>未提交</v>
          </cell>
          <cell r="K360" t="str">
            <v>16-19</v>
          </cell>
          <cell r="L360" t="str">
            <v>未提交</v>
          </cell>
          <cell r="M360" t="str">
            <v>16-20</v>
          </cell>
          <cell r="N360" t="str">
            <v>未提交</v>
          </cell>
          <cell r="O360" t="str">
            <v>16-23</v>
          </cell>
        </row>
        <row r="361">
          <cell r="B361">
            <v>310850160662</v>
          </cell>
          <cell r="C361" t="str">
            <v>人文社科支持子计划——激励性资助项目C</v>
          </cell>
          <cell r="D361" t="str">
            <v>学术期刊大数据出版研究</v>
          </cell>
          <cell r="E361">
            <v>0</v>
          </cell>
          <cell r="F361" t="str">
            <v>赵文义</v>
          </cell>
          <cell r="G361" t="str">
            <v>图书馆</v>
          </cell>
          <cell r="H361">
            <v>1</v>
          </cell>
          <cell r="I361">
            <v>0</v>
          </cell>
          <cell r="J361" t="str">
            <v>未提交</v>
          </cell>
          <cell r="K361" t="str">
            <v>16-19</v>
          </cell>
          <cell r="L361" t="str">
            <v>未提交</v>
          </cell>
          <cell r="M361" t="str">
            <v>16-20</v>
          </cell>
          <cell r="N361" t="str">
            <v>未提交</v>
          </cell>
          <cell r="O361" t="str">
            <v>16-23</v>
          </cell>
        </row>
        <row r="362">
          <cell r="B362">
            <v>310828160663</v>
          </cell>
          <cell r="C362" t="str">
            <v>人文社科支持子计划——激励性资助项目C</v>
          </cell>
          <cell r="D362" t="str">
            <v>基于数据挖掘的大型建筑企业弹性商业模式研究</v>
          </cell>
          <cell r="E362">
            <v>0</v>
          </cell>
          <cell r="F362" t="str">
            <v>张静晓</v>
          </cell>
          <cell r="G362" t="str">
            <v>建工学院</v>
          </cell>
          <cell r="H362">
            <v>1</v>
          </cell>
          <cell r="I362">
            <v>0</v>
          </cell>
          <cell r="J362" t="str">
            <v>未提交</v>
          </cell>
          <cell r="K362" t="str">
            <v>16-19</v>
          </cell>
          <cell r="L362" t="str">
            <v>未提交</v>
          </cell>
          <cell r="M362" t="str">
            <v>16-20</v>
          </cell>
          <cell r="N362" t="str">
            <v>未提交</v>
          </cell>
          <cell r="O362" t="str">
            <v>16-23</v>
          </cell>
        </row>
        <row r="363">
          <cell r="B363">
            <v>310813160664</v>
          </cell>
          <cell r="C363" t="str">
            <v>人文社科支持子计划——激励性资助项目C</v>
          </cell>
          <cell r="D363" t="str">
            <v>陕西当代文学海外传播研究</v>
          </cell>
          <cell r="E363">
            <v>0</v>
          </cell>
          <cell r="F363" t="str">
            <v>陈建琦</v>
          </cell>
          <cell r="G363" t="str">
            <v>外语学院</v>
          </cell>
          <cell r="H363">
            <v>1</v>
          </cell>
          <cell r="I363">
            <v>0</v>
          </cell>
          <cell r="J363" t="str">
            <v>未提交</v>
          </cell>
          <cell r="K363" t="str">
            <v>16-19</v>
          </cell>
          <cell r="L363" t="str">
            <v>未提交</v>
          </cell>
          <cell r="M363" t="str">
            <v>16-20</v>
          </cell>
          <cell r="N363" t="str">
            <v>未提交</v>
          </cell>
          <cell r="O363" t="str">
            <v>16-23</v>
          </cell>
        </row>
        <row r="364">
          <cell r="B364">
            <v>310833160665</v>
          </cell>
          <cell r="C364" t="str">
            <v>人文社科支持子计划——激励性资助项目C</v>
          </cell>
          <cell r="D364" t="str">
            <v>新生代农民工网络阅读与文学生活调查研究</v>
          </cell>
          <cell r="E364">
            <v>0</v>
          </cell>
          <cell r="F364" t="str">
            <v>冀芳</v>
          </cell>
          <cell r="G364" t="str">
            <v>文传学院</v>
          </cell>
          <cell r="H364">
            <v>1</v>
          </cell>
          <cell r="I364">
            <v>0</v>
          </cell>
          <cell r="J364" t="str">
            <v>未提交</v>
          </cell>
          <cell r="K364" t="str">
            <v>16-19</v>
          </cell>
          <cell r="L364" t="str">
            <v>未提交</v>
          </cell>
          <cell r="M364" t="str">
            <v>16-20</v>
          </cell>
          <cell r="N364" t="str">
            <v>未提交</v>
          </cell>
          <cell r="O364" t="str">
            <v>16-23</v>
          </cell>
        </row>
        <row r="365">
          <cell r="B365">
            <v>310850160666</v>
          </cell>
          <cell r="C365" t="str">
            <v>人文社科支持子计划——激励性资助项目C</v>
          </cell>
          <cell r="D365" t="str">
            <v>心理对比的元认知策略对大学生学习投入的影响及干预研究</v>
          </cell>
          <cell r="E365">
            <v>0</v>
          </cell>
          <cell r="F365" t="str">
            <v>张石磊</v>
          </cell>
          <cell r="G365" t="str">
            <v>学工部</v>
          </cell>
          <cell r="H365">
            <v>1</v>
          </cell>
          <cell r="I365">
            <v>0</v>
          </cell>
          <cell r="J365" t="str">
            <v>未提交</v>
          </cell>
          <cell r="K365" t="str">
            <v>16-19</v>
          </cell>
          <cell r="L365" t="str">
            <v>未提交</v>
          </cell>
          <cell r="M365" t="str">
            <v>16-20</v>
          </cell>
          <cell r="N365" t="str">
            <v>未提交</v>
          </cell>
          <cell r="O365" t="str">
            <v>16-23</v>
          </cell>
        </row>
        <row r="366">
          <cell r="B366">
            <v>310811160667</v>
          </cell>
          <cell r="C366" t="str">
            <v>人文社科支持子计划——激励性资助项目C</v>
          </cell>
          <cell r="D366" t="str">
            <v>生态马克思主义视阈下我国生态环境治理创新研究</v>
          </cell>
          <cell r="E366">
            <v>0</v>
          </cell>
          <cell r="F366" t="str">
            <v>孙百亮</v>
          </cell>
          <cell r="G366" t="str">
            <v>政治学院</v>
          </cell>
          <cell r="H366">
            <v>1</v>
          </cell>
          <cell r="I366">
            <v>0</v>
          </cell>
          <cell r="J366" t="str">
            <v>未提交</v>
          </cell>
          <cell r="K366" t="str">
            <v>16-19</v>
          </cell>
          <cell r="L366" t="str">
            <v>未提交</v>
          </cell>
          <cell r="M366" t="str">
            <v>16-20</v>
          </cell>
          <cell r="N366" t="str">
            <v>未提交</v>
          </cell>
          <cell r="O366" t="str">
            <v>16-23</v>
          </cell>
        </row>
        <row r="367">
          <cell r="B367">
            <v>310811160668</v>
          </cell>
          <cell r="C367" t="str">
            <v>人文社科支持子计划——激励性资助项目C</v>
          </cell>
          <cell r="D367" t="str">
            <v>陕西农村留守老人生存状况的调查分析</v>
          </cell>
          <cell r="E367">
            <v>0</v>
          </cell>
          <cell r="F367" t="str">
            <v>朱煜</v>
          </cell>
          <cell r="G367" t="str">
            <v>政治学院</v>
          </cell>
          <cell r="H367">
            <v>1</v>
          </cell>
          <cell r="I367">
            <v>0</v>
          </cell>
          <cell r="J367" t="str">
            <v>未提交</v>
          </cell>
          <cell r="K367" t="str">
            <v>16-19</v>
          </cell>
          <cell r="L367" t="str">
            <v>未提交</v>
          </cell>
          <cell r="M367" t="str">
            <v>16-20</v>
          </cell>
          <cell r="N367" t="str">
            <v>未提交</v>
          </cell>
          <cell r="O367" t="str">
            <v>16-23</v>
          </cell>
        </row>
        <row r="368">
          <cell r="B368">
            <v>310811160669</v>
          </cell>
          <cell r="C368" t="str">
            <v>人文社科支持子计划——激励性资助项目C</v>
          </cell>
          <cell r="D368" t="str">
            <v>国家治理转型中陕西欠发达地区基层政府治理模式创新发展</v>
          </cell>
          <cell r="E368">
            <v>0</v>
          </cell>
          <cell r="F368" t="str">
            <v>宋鑫华</v>
          </cell>
          <cell r="G368" t="str">
            <v>政治学院</v>
          </cell>
          <cell r="H368">
            <v>1</v>
          </cell>
          <cell r="I368">
            <v>0</v>
          </cell>
          <cell r="J368" t="str">
            <v>未提交</v>
          </cell>
          <cell r="K368" t="str">
            <v>16-19</v>
          </cell>
          <cell r="L368" t="str">
            <v>未提交</v>
          </cell>
          <cell r="M368" t="str">
            <v>16-20</v>
          </cell>
          <cell r="N368" t="str">
            <v>未提交</v>
          </cell>
          <cell r="O368" t="str">
            <v>16-23</v>
          </cell>
        </row>
        <row r="369">
          <cell r="B369">
            <v>310811160670</v>
          </cell>
          <cell r="C369" t="str">
            <v>人文社科支持子计划——激励性资助项目C</v>
          </cell>
          <cell r="D369" t="str">
            <v>新时期高校学生工作创新发展研究</v>
          </cell>
          <cell r="E369">
            <v>0</v>
          </cell>
          <cell r="F369" t="str">
            <v>汪志国</v>
          </cell>
          <cell r="G369" t="str">
            <v>政治学院</v>
          </cell>
          <cell r="H369">
            <v>1</v>
          </cell>
          <cell r="I369">
            <v>0</v>
          </cell>
          <cell r="J369" t="str">
            <v>未提交</v>
          </cell>
          <cell r="K369" t="str">
            <v>16-19</v>
          </cell>
          <cell r="L369" t="str">
            <v>未提交</v>
          </cell>
          <cell r="M369" t="str">
            <v>16-20</v>
          </cell>
          <cell r="N369" t="str">
            <v>未提交</v>
          </cell>
          <cell r="O369" t="str">
            <v>16-23</v>
          </cell>
        </row>
        <row r="370">
          <cell r="B370">
            <v>310811160671</v>
          </cell>
          <cell r="C370" t="str">
            <v>人文社科支持子计划——激励性资助项目C</v>
          </cell>
          <cell r="D370" t="str">
            <v>社会治理现代化视阈下西安市社区自治问题研究</v>
          </cell>
          <cell r="E370">
            <v>0</v>
          </cell>
          <cell r="F370" t="str">
            <v>范丽莉</v>
          </cell>
          <cell r="G370" t="str">
            <v>政治学院</v>
          </cell>
          <cell r="H370">
            <v>1</v>
          </cell>
          <cell r="I370">
            <v>0</v>
          </cell>
          <cell r="J370" t="str">
            <v>未提交</v>
          </cell>
          <cell r="K370" t="str">
            <v>16-19</v>
          </cell>
          <cell r="L370" t="str">
            <v>未提交</v>
          </cell>
          <cell r="M370" t="str">
            <v>16-20</v>
          </cell>
          <cell r="N370" t="str">
            <v>未提交</v>
          </cell>
          <cell r="O370" t="str">
            <v>16-23</v>
          </cell>
        </row>
        <row r="371">
          <cell r="B371">
            <v>310829160672</v>
          </cell>
          <cell r="C371" t="str">
            <v>人文社科支持子计划——激励性资助项目C</v>
          </cell>
          <cell r="D371" t="str">
            <v>城市居民环境行为影响因素及引导对策研究</v>
          </cell>
          <cell r="E371">
            <v>0</v>
          </cell>
          <cell r="F371" t="str">
            <v>宋赪</v>
          </cell>
          <cell r="G371" t="str">
            <v>环工学院</v>
          </cell>
          <cell r="H371">
            <v>1</v>
          </cell>
          <cell r="I371">
            <v>0</v>
          </cell>
          <cell r="J371" t="str">
            <v>未提交</v>
          </cell>
          <cell r="K371" t="str">
            <v>16-19</v>
          </cell>
          <cell r="L371" t="str">
            <v>未提交</v>
          </cell>
          <cell r="M371" t="str">
            <v>16-20</v>
          </cell>
          <cell r="N371" t="str">
            <v>未提交</v>
          </cell>
          <cell r="O371" t="str">
            <v>16-23</v>
          </cell>
        </row>
        <row r="372">
          <cell r="B372">
            <v>310833160673</v>
          </cell>
          <cell r="C372" t="str">
            <v>人文社科支持子计划——激励性资助项目C</v>
          </cell>
          <cell r="D372" t="str">
            <v>中国传统文化的当代传播问题研究</v>
          </cell>
          <cell r="E372">
            <v>0</v>
          </cell>
          <cell r="F372" t="str">
            <v>杜波</v>
          </cell>
          <cell r="G372" t="str">
            <v>文传学院</v>
          </cell>
          <cell r="H372">
            <v>1</v>
          </cell>
          <cell r="I372">
            <v>0</v>
          </cell>
          <cell r="J372" t="str">
            <v>未提交</v>
          </cell>
          <cell r="K372" t="str">
            <v>16-19</v>
          </cell>
          <cell r="L372" t="str">
            <v>未提交</v>
          </cell>
          <cell r="M372" t="str">
            <v>16-20</v>
          </cell>
          <cell r="N372" t="str">
            <v>未提交</v>
          </cell>
          <cell r="O372" t="str">
            <v>16-23</v>
          </cell>
        </row>
        <row r="373">
          <cell r="B373">
            <v>310825160774</v>
          </cell>
          <cell r="C373" t="str">
            <v>人文社科支持子计划——思想政治工作专项项目</v>
          </cell>
          <cell r="D373" t="str">
            <v>大学生公平就业相关政策研究</v>
          </cell>
          <cell r="E373">
            <v>0</v>
          </cell>
          <cell r="F373" t="str">
            <v>高婷婷</v>
          </cell>
          <cell r="G373" t="str">
            <v>机械学院</v>
          </cell>
          <cell r="H373">
            <v>0.5</v>
          </cell>
          <cell r="I373">
            <v>0</v>
          </cell>
          <cell r="J373" t="str">
            <v>未提交</v>
          </cell>
          <cell r="K373" t="str">
            <v>16-19</v>
          </cell>
          <cell r="L373" t="str">
            <v>未提交</v>
          </cell>
          <cell r="M373" t="str">
            <v>16-20</v>
          </cell>
          <cell r="N373" t="str">
            <v>未提交</v>
          </cell>
          <cell r="O373" t="str">
            <v>16-23</v>
          </cell>
        </row>
        <row r="374">
          <cell r="B374">
            <v>310827160775</v>
          </cell>
          <cell r="C374" t="str">
            <v>人文社科支持子计划——思想政治工作专项项目</v>
          </cell>
          <cell r="D374" t="str">
            <v>新媒体时代大学生生活指导的叙事模式研究</v>
          </cell>
          <cell r="E374">
            <v>0</v>
          </cell>
          <cell r="F374" t="str">
            <v>黎皛</v>
          </cell>
          <cell r="G374" t="str">
            <v>资源学院</v>
          </cell>
          <cell r="H374">
            <v>0.5</v>
          </cell>
          <cell r="I374">
            <v>0</v>
          </cell>
          <cell r="J374" t="str">
            <v>未提交</v>
          </cell>
          <cell r="K374" t="str">
            <v>16-19</v>
          </cell>
          <cell r="L374" t="str">
            <v>未提交</v>
          </cell>
          <cell r="M374" t="str">
            <v>16-20</v>
          </cell>
          <cell r="N374" t="str">
            <v>未提交</v>
          </cell>
          <cell r="O374" t="str">
            <v>16-23</v>
          </cell>
        </row>
        <row r="375">
          <cell r="B375">
            <v>310850160776</v>
          </cell>
          <cell r="C375" t="str">
            <v>人文社科支持子计划——思想政治工作专项项目</v>
          </cell>
          <cell r="D375" t="str">
            <v>大学生学业倦怠正向支持系统的构建研究</v>
          </cell>
          <cell r="E375">
            <v>0</v>
          </cell>
          <cell r="F375" t="str">
            <v>王赟</v>
          </cell>
          <cell r="G375" t="str">
            <v>学工部</v>
          </cell>
          <cell r="H375">
            <v>0.5</v>
          </cell>
          <cell r="I375">
            <v>0</v>
          </cell>
          <cell r="J375" t="str">
            <v>未提交</v>
          </cell>
          <cell r="K375" t="str">
            <v>16-19</v>
          </cell>
          <cell r="L375" t="str">
            <v>未提交</v>
          </cell>
          <cell r="M375" t="str">
            <v>16-20</v>
          </cell>
          <cell r="N375" t="str">
            <v>未提交</v>
          </cell>
          <cell r="O375" t="str">
            <v>16-23</v>
          </cell>
        </row>
        <row r="376">
          <cell r="B376">
            <v>310850160777</v>
          </cell>
          <cell r="C376" t="str">
            <v>人文社科支持子计划——思想政治工作专项项目</v>
          </cell>
          <cell r="D376" t="str">
            <v xml:space="preserve">工科院校来华留学生中国文化素质
教育的重要性与实施办法研究
</v>
          </cell>
          <cell r="E376">
            <v>0</v>
          </cell>
          <cell r="F376" t="str">
            <v>吕卫东</v>
          </cell>
          <cell r="G376" t="str">
            <v>国际教育学院</v>
          </cell>
          <cell r="H376">
            <v>0.5</v>
          </cell>
          <cell r="I376">
            <v>0</v>
          </cell>
          <cell r="J376" t="str">
            <v>未提交</v>
          </cell>
          <cell r="K376" t="str">
            <v>16-19</v>
          </cell>
          <cell r="L376" t="str">
            <v>未提交</v>
          </cell>
          <cell r="M376" t="str">
            <v>16-20</v>
          </cell>
          <cell r="N376" t="str">
            <v>未提交</v>
          </cell>
          <cell r="O376" t="str">
            <v>16-23</v>
          </cell>
        </row>
        <row r="377">
          <cell r="B377">
            <v>310850160778</v>
          </cell>
          <cell r="C377" t="str">
            <v>人文社科支持子计划——思想政治工作专项项目</v>
          </cell>
          <cell r="D377" t="str">
            <v>新媒体时代大学生社会主义核心价值观教育的路径研究——基于思想政治教育认同的心理结构视角</v>
          </cell>
          <cell r="E377">
            <v>0</v>
          </cell>
          <cell r="F377" t="str">
            <v>张永</v>
          </cell>
          <cell r="G377" t="str">
            <v>团委</v>
          </cell>
          <cell r="H377">
            <v>0.5</v>
          </cell>
          <cell r="I377">
            <v>0</v>
          </cell>
          <cell r="J377" t="str">
            <v>未提交</v>
          </cell>
          <cell r="K377" t="str">
            <v>16-19</v>
          </cell>
          <cell r="L377" t="str">
            <v>未提交</v>
          </cell>
          <cell r="M377" t="str">
            <v>16-20</v>
          </cell>
          <cell r="N377" t="str">
            <v>未提交</v>
          </cell>
          <cell r="O377" t="str">
            <v>16-23</v>
          </cell>
        </row>
        <row r="378">
          <cell r="B378">
            <v>310825160779</v>
          </cell>
          <cell r="C378" t="str">
            <v>人文社科支持子计划——思想政治工作专项项目</v>
          </cell>
          <cell r="D378" t="str">
            <v>微时代下高校学生学风建设水平及影响因素研究——以长安大学为例</v>
          </cell>
          <cell r="E378">
            <v>0</v>
          </cell>
          <cell r="F378" t="str">
            <v>冯迪</v>
          </cell>
          <cell r="G378" t="str">
            <v>机械学院</v>
          </cell>
          <cell r="H378">
            <v>0.5</v>
          </cell>
          <cell r="I378">
            <v>0</v>
          </cell>
          <cell r="J378" t="str">
            <v>未提交</v>
          </cell>
          <cell r="K378" t="str">
            <v>16-19</v>
          </cell>
          <cell r="L378" t="str">
            <v>未提交</v>
          </cell>
          <cell r="M378" t="str">
            <v>16-20</v>
          </cell>
          <cell r="N378" t="str">
            <v>未提交</v>
          </cell>
          <cell r="O378" t="str">
            <v>16-23</v>
          </cell>
        </row>
        <row r="379">
          <cell r="B379">
            <v>310824160780</v>
          </cell>
          <cell r="C379" t="str">
            <v>人文社科支持子计划——思想政治工作专项项目</v>
          </cell>
          <cell r="D379" t="str">
            <v>“互联网+”背景下网络思政教育研究与实践——以网络平台为例</v>
          </cell>
          <cell r="E379">
            <v>0</v>
          </cell>
          <cell r="F379" t="str">
            <v>周平</v>
          </cell>
          <cell r="G379" t="str">
            <v>信息学院</v>
          </cell>
          <cell r="H379">
            <v>0.5</v>
          </cell>
          <cell r="I379">
            <v>0</v>
          </cell>
          <cell r="J379" t="str">
            <v>未提交</v>
          </cell>
          <cell r="K379" t="str">
            <v>16-19</v>
          </cell>
          <cell r="L379" t="str">
            <v>未提交</v>
          </cell>
          <cell r="M379" t="str">
            <v>16-20</v>
          </cell>
          <cell r="N379" t="str">
            <v>未提交</v>
          </cell>
          <cell r="O379" t="str">
            <v>16-23</v>
          </cell>
        </row>
        <row r="380">
          <cell r="B380">
            <v>310822160781</v>
          </cell>
          <cell r="C380" t="str">
            <v>人文社科支持子计划——思想政治工作专项项目</v>
          </cell>
          <cell r="D380" t="str">
            <v>基于说服传播的大学生思想政治教育有效性研究</v>
          </cell>
          <cell r="E380">
            <v>0</v>
          </cell>
          <cell r="F380" t="str">
            <v>郭咏梅</v>
          </cell>
          <cell r="G380" t="str">
            <v>汽车学院</v>
          </cell>
          <cell r="H380">
            <v>0.5</v>
          </cell>
          <cell r="I380">
            <v>0</v>
          </cell>
          <cell r="J380" t="str">
            <v>未提交</v>
          </cell>
          <cell r="K380" t="str">
            <v>16-19</v>
          </cell>
          <cell r="L380" t="str">
            <v>未提交</v>
          </cell>
          <cell r="M380" t="str">
            <v>16-20</v>
          </cell>
          <cell r="N380" t="str">
            <v>未提交</v>
          </cell>
          <cell r="O380" t="str">
            <v>16-23</v>
          </cell>
        </row>
        <row r="381">
          <cell r="B381">
            <v>310829165001</v>
          </cell>
          <cell r="C381" t="str">
            <v>优秀博士学位论文培育资助项——导师：卢玉东，学号：2014029005</v>
          </cell>
          <cell r="D381" t="str">
            <v>黄河上游龙羊峡-刘家峡河段堵河事件与河道演化之间的关系</v>
          </cell>
          <cell r="E381">
            <v>0</v>
          </cell>
          <cell r="F381" t="str">
            <v>郭小花</v>
          </cell>
          <cell r="G381" t="str">
            <v>环工学院</v>
          </cell>
          <cell r="H381">
            <v>2.5</v>
          </cell>
          <cell r="I381">
            <v>0</v>
          </cell>
          <cell r="J381" t="str">
            <v>未提交</v>
          </cell>
          <cell r="K381" t="str">
            <v>16-19</v>
          </cell>
          <cell r="L381" t="str">
            <v>未提交</v>
          </cell>
          <cell r="M381" t="str">
            <v>16-21</v>
          </cell>
          <cell r="N381" t="str">
            <v>未提交</v>
          </cell>
          <cell r="O381" t="str">
            <v>16-24</v>
          </cell>
        </row>
        <row r="382">
          <cell r="B382">
            <v>310827165002</v>
          </cell>
          <cell r="C382" t="str">
            <v>优秀博士学位论文培育资助项——导师：李荣西，学号：2014027003</v>
          </cell>
          <cell r="D382" t="str">
            <v>鄂尔多斯盆地东部地区上古生界储层特征分析及敏感性评价</v>
          </cell>
          <cell r="E382">
            <v>0</v>
          </cell>
          <cell r="F382" t="str">
            <v>覃小丽</v>
          </cell>
          <cell r="G382" t="str">
            <v>资源学院</v>
          </cell>
          <cell r="H382">
            <v>2.5</v>
          </cell>
          <cell r="I382">
            <v>0</v>
          </cell>
          <cell r="J382" t="str">
            <v>未提交</v>
          </cell>
          <cell r="K382" t="str">
            <v>16-19</v>
          </cell>
          <cell r="L382" t="str">
            <v>未提交</v>
          </cell>
          <cell r="M382" t="str">
            <v>16-21</v>
          </cell>
          <cell r="N382" t="str">
            <v>未提交</v>
          </cell>
          <cell r="O382" t="str">
            <v>16-24</v>
          </cell>
        </row>
        <row r="383">
          <cell r="B383">
            <v>310824165003</v>
          </cell>
          <cell r="C383" t="str">
            <v>优秀博士学位论文培育资助项——导师：王卫星，学号：2014024004</v>
          </cell>
          <cell r="D383" t="str">
            <v>遥感图像中道路提取相关技术研究</v>
          </cell>
          <cell r="E383">
            <v>0</v>
          </cell>
          <cell r="F383" t="str">
            <v>王峰萍</v>
          </cell>
          <cell r="G383" t="str">
            <v>信息学院</v>
          </cell>
          <cell r="H383">
            <v>2.5</v>
          </cell>
          <cell r="I383">
            <v>0</v>
          </cell>
          <cell r="J383" t="str">
            <v>未提交</v>
          </cell>
          <cell r="K383" t="str">
            <v>16-19</v>
          </cell>
          <cell r="L383" t="str">
            <v>未提交</v>
          </cell>
          <cell r="M383" t="str">
            <v>16-21</v>
          </cell>
          <cell r="N383" t="str">
            <v>未提交</v>
          </cell>
          <cell r="O383" t="str">
            <v>16-24</v>
          </cell>
        </row>
        <row r="384">
          <cell r="B384">
            <v>310821165004</v>
          </cell>
          <cell r="C384" t="str">
            <v>优秀博士学位论文培育资助项——导师：申爱琴，学号：2012021006</v>
          </cell>
          <cell r="D384" t="str">
            <v>基于重载交通的连续钢构桥桥面铺装结构设计与材料优化</v>
          </cell>
          <cell r="E384">
            <v>0</v>
          </cell>
          <cell r="F384" t="str">
            <v>万晨光</v>
          </cell>
          <cell r="G384" t="str">
            <v>公路学院</v>
          </cell>
          <cell r="H384">
            <v>2.5</v>
          </cell>
          <cell r="I384">
            <v>0</v>
          </cell>
          <cell r="J384" t="str">
            <v>未提交</v>
          </cell>
          <cell r="K384" t="str">
            <v>16-19</v>
          </cell>
          <cell r="L384" t="str">
            <v>未提交</v>
          </cell>
          <cell r="M384" t="str">
            <v>16-21</v>
          </cell>
          <cell r="N384" t="str">
            <v>未提交</v>
          </cell>
          <cell r="O384" t="str">
            <v>16-24</v>
          </cell>
        </row>
        <row r="385">
          <cell r="B385">
            <v>310829165005</v>
          </cell>
          <cell r="C385" t="str">
            <v>优秀博士学位论文培育资助项——导师：钱会，学号：2014029001</v>
          </cell>
          <cell r="D385" t="str">
            <v>渭河中下游大型灌区干旱脆弱性评估与干旱预警</v>
          </cell>
          <cell r="E385">
            <v>0</v>
          </cell>
          <cell r="F385" t="str">
            <v>吴昊</v>
          </cell>
          <cell r="G385" t="str">
            <v>环工学院</v>
          </cell>
          <cell r="H385">
            <v>2.5</v>
          </cell>
          <cell r="I385">
            <v>0</v>
          </cell>
          <cell r="J385" t="str">
            <v>未提交</v>
          </cell>
          <cell r="K385" t="str">
            <v>16-19</v>
          </cell>
          <cell r="L385" t="str">
            <v>未提交</v>
          </cell>
          <cell r="M385" t="str">
            <v>16-21</v>
          </cell>
          <cell r="N385" t="str">
            <v>未提交</v>
          </cell>
          <cell r="O385" t="str">
            <v>16-24</v>
          </cell>
        </row>
        <row r="386">
          <cell r="B386">
            <v>310821165006</v>
          </cell>
          <cell r="C386" t="str">
            <v>优秀博士学位论文培育资助项——导师：郑木莲，学号：2014021033</v>
          </cell>
          <cell r="D386" t="str">
            <v>多孔混凝土细观结构特性及其强度形成机制</v>
          </cell>
          <cell r="E386">
            <v>0</v>
          </cell>
          <cell r="F386" t="str">
            <v>周娟兰</v>
          </cell>
          <cell r="G386" t="str">
            <v>公路学院</v>
          </cell>
          <cell r="H386">
            <v>2.5</v>
          </cell>
          <cell r="I386">
            <v>0</v>
          </cell>
          <cell r="J386" t="str">
            <v>未提交</v>
          </cell>
          <cell r="K386" t="str">
            <v>16-19</v>
          </cell>
          <cell r="L386" t="str">
            <v>未提交</v>
          </cell>
          <cell r="M386" t="str">
            <v>16-21</v>
          </cell>
          <cell r="N386" t="str">
            <v>未提交</v>
          </cell>
          <cell r="O386" t="str">
            <v>16-24</v>
          </cell>
        </row>
        <row r="387">
          <cell r="B387">
            <v>310829165007</v>
          </cell>
          <cell r="C387" t="str">
            <v>优秀博士学位论文培育资助项——导师：白波，学号：2015029004</v>
          </cell>
          <cell r="D387" t="str">
            <v>酵母基高吸水性树脂复合材料的制备及应用</v>
          </cell>
          <cell r="E387">
            <v>0</v>
          </cell>
          <cell r="F387" t="str">
            <v>冯蝶静</v>
          </cell>
          <cell r="G387" t="str">
            <v>环工学院</v>
          </cell>
          <cell r="H387">
            <v>2.5</v>
          </cell>
          <cell r="I387">
            <v>0</v>
          </cell>
          <cell r="J387" t="str">
            <v>未提交</v>
          </cell>
          <cell r="K387" t="str">
            <v>16-19</v>
          </cell>
          <cell r="L387" t="str">
            <v>未提交</v>
          </cell>
          <cell r="M387" t="str">
            <v>16-21</v>
          </cell>
          <cell r="N387" t="str">
            <v>未提交</v>
          </cell>
          <cell r="O387" t="str">
            <v>16-24</v>
          </cell>
        </row>
        <row r="388">
          <cell r="B388">
            <v>310821165008</v>
          </cell>
          <cell r="C388" t="str">
            <v>优秀博士学位论文培育资助项——导师：郑木莲，学号：2014021034</v>
          </cell>
          <cell r="D388" t="str">
            <v>TerminalBlend废胶粉-纳米材料复合改性沥青微结构与宏观性能研究</v>
          </cell>
          <cell r="E388">
            <v>0</v>
          </cell>
          <cell r="F388" t="str">
            <v>韩丽丽</v>
          </cell>
          <cell r="G388" t="str">
            <v>公路学院</v>
          </cell>
          <cell r="H388">
            <v>2.5</v>
          </cell>
          <cell r="I388">
            <v>0</v>
          </cell>
          <cell r="J388" t="str">
            <v>未提交</v>
          </cell>
          <cell r="K388" t="str">
            <v>16-19</v>
          </cell>
          <cell r="L388" t="str">
            <v>未提交</v>
          </cell>
          <cell r="M388" t="str">
            <v>16-21</v>
          </cell>
          <cell r="N388" t="str">
            <v>未提交</v>
          </cell>
          <cell r="O388" t="str">
            <v>16-24</v>
          </cell>
        </row>
        <row r="389">
          <cell r="B389">
            <v>310821165009</v>
          </cell>
          <cell r="C389" t="str">
            <v>优秀博士学位论文培育资助项——导师：裴建中，学号：2014021038</v>
          </cell>
          <cell r="D389" t="str">
            <v>颗粒路面材料多尺度视野下的物理机制</v>
          </cell>
          <cell r="E389">
            <v>0</v>
          </cell>
          <cell r="F389" t="str">
            <v>薛斌</v>
          </cell>
          <cell r="G389" t="str">
            <v>公路学院</v>
          </cell>
          <cell r="H389">
            <v>2.5</v>
          </cell>
          <cell r="I389">
            <v>0</v>
          </cell>
          <cell r="J389" t="str">
            <v>未提交</v>
          </cell>
          <cell r="K389" t="str">
            <v>16-19</v>
          </cell>
          <cell r="L389" t="str">
            <v>未提交</v>
          </cell>
          <cell r="M389" t="str">
            <v>16-21</v>
          </cell>
          <cell r="N389" t="str">
            <v>未提交</v>
          </cell>
          <cell r="O389" t="str">
            <v>16-24</v>
          </cell>
        </row>
        <row r="390">
          <cell r="B390">
            <v>310821165010</v>
          </cell>
          <cell r="C390" t="str">
            <v>优秀博士学位论文培育资助项——导师：马骉，学号：2014021036</v>
          </cell>
          <cell r="D390" t="str">
            <v>级配碎石本构模型</v>
          </cell>
          <cell r="E390">
            <v>0</v>
          </cell>
          <cell r="F390" t="str">
            <v>李宁</v>
          </cell>
          <cell r="G390" t="str">
            <v>公路学院</v>
          </cell>
          <cell r="H390">
            <v>2.5</v>
          </cell>
          <cell r="I390">
            <v>0</v>
          </cell>
          <cell r="J390" t="str">
            <v>未提交</v>
          </cell>
          <cell r="K390" t="str">
            <v>16-19</v>
          </cell>
          <cell r="L390" t="str">
            <v>未提交</v>
          </cell>
          <cell r="M390" t="str">
            <v>16-21</v>
          </cell>
          <cell r="N390" t="str">
            <v>未提交</v>
          </cell>
          <cell r="O390" t="str">
            <v>16-24</v>
          </cell>
        </row>
        <row r="391">
          <cell r="B391">
            <v>310821165011</v>
          </cell>
          <cell r="C391" t="str">
            <v>优秀博士学位论文培育资助项——导师：谢永利，学号：2015021006</v>
          </cell>
          <cell r="D391" t="str">
            <v>黄土区段地貌影响隧道力学机理与试验研究</v>
          </cell>
          <cell r="E391">
            <v>0</v>
          </cell>
          <cell r="F391" t="str">
            <v>邱军领</v>
          </cell>
          <cell r="G391" t="str">
            <v>公路学院</v>
          </cell>
          <cell r="H391">
            <v>2.5</v>
          </cell>
          <cell r="I391">
            <v>0</v>
          </cell>
          <cell r="J391" t="str">
            <v>未提交</v>
          </cell>
          <cell r="K391" t="str">
            <v>16-19</v>
          </cell>
          <cell r="L391" t="str">
            <v>未提交</v>
          </cell>
          <cell r="M391" t="str">
            <v>16-21</v>
          </cell>
          <cell r="N391" t="str">
            <v>未提交</v>
          </cell>
          <cell r="O391" t="str">
            <v>16-24</v>
          </cell>
        </row>
        <row r="392">
          <cell r="B392">
            <v>310821165012</v>
          </cell>
          <cell r="C392" t="str">
            <v>优秀博士学位论文培育资助项——导师：申爱琴，学号：2014021016</v>
          </cell>
          <cell r="D392" t="str">
            <v>建筑垃圾再生利用</v>
          </cell>
          <cell r="E392">
            <v>0</v>
          </cell>
          <cell r="F392" t="str">
            <v>薛翠真</v>
          </cell>
          <cell r="G392" t="str">
            <v>公路学院</v>
          </cell>
          <cell r="H392">
            <v>2.5</v>
          </cell>
          <cell r="I392">
            <v>0</v>
          </cell>
          <cell r="J392" t="str">
            <v>未提交</v>
          </cell>
          <cell r="K392" t="str">
            <v>16-19</v>
          </cell>
          <cell r="L392" t="str">
            <v>未提交</v>
          </cell>
          <cell r="M392" t="str">
            <v>16-21</v>
          </cell>
          <cell r="N392" t="str">
            <v>未提交</v>
          </cell>
          <cell r="O392" t="str">
            <v>16-24</v>
          </cell>
        </row>
        <row r="393">
          <cell r="B393">
            <v>310827165013</v>
          </cell>
          <cell r="C393" t="str">
            <v>优秀博士学位论文培育资助项——导师：杨兴科，学号：2014027006</v>
          </cell>
          <cell r="D393" t="str">
            <v>六盘山盆地白垩系页岩油气地质条件分析及有利区预测</v>
          </cell>
          <cell r="E393">
            <v>0</v>
          </cell>
          <cell r="F393" t="str">
            <v>谢青</v>
          </cell>
          <cell r="G393" t="str">
            <v>资源学院</v>
          </cell>
          <cell r="H393">
            <v>2.5</v>
          </cell>
          <cell r="I393">
            <v>0</v>
          </cell>
          <cell r="J393" t="str">
            <v>未提交</v>
          </cell>
          <cell r="K393" t="str">
            <v>16-19</v>
          </cell>
          <cell r="L393" t="str">
            <v>未提交</v>
          </cell>
          <cell r="M393" t="str">
            <v>16-21</v>
          </cell>
          <cell r="N393" t="str">
            <v>未提交</v>
          </cell>
          <cell r="O393" t="str">
            <v>16-24</v>
          </cell>
        </row>
        <row r="394">
          <cell r="B394">
            <v>310826165014</v>
          </cell>
          <cell r="C394" t="str">
            <v>优秀博士学位论文培育资助项——导师：杨元喜、张勤，学号：2014026010</v>
          </cell>
          <cell r="D394" t="str">
            <v>BDS卫星精密钟差实时解算与实时定位研究</v>
          </cell>
          <cell r="E394">
            <v>0</v>
          </cell>
          <cell r="F394" t="str">
            <v>付文举</v>
          </cell>
          <cell r="G394" t="str">
            <v>地测学院</v>
          </cell>
          <cell r="H394">
            <v>2</v>
          </cell>
          <cell r="I394">
            <v>0</v>
          </cell>
          <cell r="J394" t="str">
            <v>未提交</v>
          </cell>
          <cell r="K394" t="str">
            <v>16-19</v>
          </cell>
          <cell r="L394" t="str">
            <v>未提交</v>
          </cell>
          <cell r="M394" t="str">
            <v>16-21</v>
          </cell>
          <cell r="N394" t="str">
            <v>未提交</v>
          </cell>
          <cell r="O394" t="str">
            <v>16-24</v>
          </cell>
        </row>
        <row r="395">
          <cell r="B395">
            <v>310827165015</v>
          </cell>
          <cell r="C395" t="str">
            <v>优秀博士学位论文培育资助项——导师：李荣西，学号：2014027008</v>
          </cell>
          <cell r="D395" t="str">
            <v>应用显微激光拉曼光谱分析单个流体包裹体CO2碳同位素</v>
          </cell>
          <cell r="E395">
            <v>0</v>
          </cell>
          <cell r="F395" t="str">
            <v>李佳佳</v>
          </cell>
          <cell r="G395" t="str">
            <v>资源学院</v>
          </cell>
          <cell r="H395">
            <v>2</v>
          </cell>
          <cell r="I395">
            <v>0</v>
          </cell>
          <cell r="J395" t="str">
            <v>未提交</v>
          </cell>
          <cell r="K395" t="str">
            <v>16-19</v>
          </cell>
          <cell r="L395" t="str">
            <v>未提交</v>
          </cell>
          <cell r="M395" t="str">
            <v>16-21</v>
          </cell>
          <cell r="N395" t="str">
            <v>未提交</v>
          </cell>
          <cell r="O395" t="str">
            <v>16-24</v>
          </cell>
        </row>
        <row r="396">
          <cell r="B396">
            <v>310827165016</v>
          </cell>
          <cell r="C396" t="str">
            <v>优秀博士学位论文培育资助项——导师：李永军，学号：2014027001</v>
          </cell>
          <cell r="D396" t="str">
            <v>伊宁地块石炭纪火山岩地球化学特征及岩石成因</v>
          </cell>
          <cell r="E396">
            <v>0</v>
          </cell>
          <cell r="F396" t="str">
            <v>李甘雨</v>
          </cell>
          <cell r="G396" t="str">
            <v>资源学院</v>
          </cell>
          <cell r="H396">
            <v>2</v>
          </cell>
          <cell r="I396">
            <v>0</v>
          </cell>
          <cell r="J396" t="str">
            <v>未提交</v>
          </cell>
          <cell r="K396" t="str">
            <v>16-19</v>
          </cell>
          <cell r="L396" t="str">
            <v>未提交</v>
          </cell>
          <cell r="M396" t="str">
            <v>16-21</v>
          </cell>
          <cell r="N396" t="str">
            <v>未提交</v>
          </cell>
          <cell r="O396" t="str">
            <v>16-24</v>
          </cell>
        </row>
        <row r="397">
          <cell r="B397">
            <v>310823165017</v>
          </cell>
          <cell r="C397" t="str">
            <v>优秀博士学位论文培育资助项——导师：吴群琪，学号：2012023008</v>
          </cell>
          <cell r="D397" t="str">
            <v>综合运输体系技术经济评价理论与方法研究</v>
          </cell>
          <cell r="E397">
            <v>0</v>
          </cell>
          <cell r="F397" t="str">
            <v>宋京妮</v>
          </cell>
          <cell r="G397" t="str">
            <v>经管学院</v>
          </cell>
          <cell r="H397">
            <v>2</v>
          </cell>
          <cell r="I397">
            <v>0</v>
          </cell>
          <cell r="J397" t="str">
            <v>未提交</v>
          </cell>
          <cell r="K397" t="str">
            <v>16-19</v>
          </cell>
          <cell r="L397" t="str">
            <v>未提交</v>
          </cell>
          <cell r="M397" t="str">
            <v>16-21</v>
          </cell>
          <cell r="N397" t="str">
            <v>未提交</v>
          </cell>
          <cell r="O397" t="str">
            <v>16-24</v>
          </cell>
        </row>
        <row r="398">
          <cell r="B398">
            <v>310826165018</v>
          </cell>
          <cell r="C398" t="str">
            <v>优秀博士学位论文培育资助项——导师：魏子卿、张勤，学号：2013026001</v>
          </cell>
          <cell r="D398" t="str">
            <v>北斗卫星导航系统空间信号异常监测理论研究</v>
          </cell>
          <cell r="E398">
            <v>0</v>
          </cell>
          <cell r="F398" t="str">
            <v>范丽红</v>
          </cell>
          <cell r="G398" t="str">
            <v>地测学院</v>
          </cell>
          <cell r="H398">
            <v>2</v>
          </cell>
          <cell r="I398">
            <v>0</v>
          </cell>
          <cell r="J398" t="str">
            <v>未提交</v>
          </cell>
          <cell r="K398" t="str">
            <v>16-19</v>
          </cell>
          <cell r="L398" t="str">
            <v>未提交</v>
          </cell>
          <cell r="M398" t="str">
            <v>16-21</v>
          </cell>
          <cell r="N398" t="str">
            <v>未提交</v>
          </cell>
          <cell r="O398" t="str">
            <v>16-24</v>
          </cell>
        </row>
        <row r="399">
          <cell r="B399">
            <v>310821165019</v>
          </cell>
          <cell r="C399" t="str">
            <v>优秀博士学位论文培育资助项——导师：刘永健，学号：2014021023</v>
          </cell>
          <cell r="D399" t="str">
            <v>PBL加劲型矩形钢管混凝土界面力学性能研究</v>
          </cell>
          <cell r="E399">
            <v>0</v>
          </cell>
          <cell r="F399" t="str">
            <v>李慧</v>
          </cell>
          <cell r="G399" t="str">
            <v>公路学院</v>
          </cell>
          <cell r="H399">
            <v>1.5</v>
          </cell>
          <cell r="I399">
            <v>0</v>
          </cell>
          <cell r="J399" t="str">
            <v>未提交</v>
          </cell>
          <cell r="K399" t="str">
            <v>16-19</v>
          </cell>
          <cell r="L399" t="str">
            <v>未提交</v>
          </cell>
          <cell r="M399" t="str">
            <v>16-21</v>
          </cell>
          <cell r="N399" t="str">
            <v>未提交</v>
          </cell>
          <cell r="O399" t="str">
            <v>16-24</v>
          </cell>
        </row>
        <row r="400">
          <cell r="B400">
            <v>310829165020</v>
          </cell>
          <cell r="C400" t="str">
            <v>优秀博士学位论文培育资助项——导师：赵剑强，学号：2014029003</v>
          </cell>
          <cell r="D400" t="str">
            <v>固定床厌氧/好氧/缺氧SBBR工艺及其N2O产生研究</v>
          </cell>
          <cell r="E400">
            <v>0</v>
          </cell>
          <cell r="F400" t="str">
            <v>葛光环</v>
          </cell>
          <cell r="G400" t="str">
            <v>环工学院</v>
          </cell>
          <cell r="H400">
            <v>1.5</v>
          </cell>
          <cell r="I400">
            <v>0</v>
          </cell>
          <cell r="J400" t="str">
            <v>未提交</v>
          </cell>
          <cell r="K400" t="str">
            <v>16-19</v>
          </cell>
          <cell r="L400" t="str">
            <v>未提交</v>
          </cell>
          <cell r="M400" t="str">
            <v>16-21</v>
          </cell>
          <cell r="N400" t="str">
            <v>未提交</v>
          </cell>
          <cell r="O400" t="str">
            <v>16-24</v>
          </cell>
        </row>
        <row r="401">
          <cell r="B401">
            <v>310821165021</v>
          </cell>
          <cell r="C401" t="str">
            <v>优秀博士学位论文培育资助项——导师：王建军，学号：2013021017</v>
          </cell>
          <cell r="D401" t="str">
            <v>基于土地利用性质和出行行为动态反馈机制的道路路权分配研究</v>
          </cell>
          <cell r="E401">
            <v>0</v>
          </cell>
          <cell r="F401" t="str">
            <v>金书鑫</v>
          </cell>
          <cell r="G401" t="str">
            <v>公路学院</v>
          </cell>
          <cell r="H401">
            <v>1.5</v>
          </cell>
          <cell r="I401">
            <v>0</v>
          </cell>
          <cell r="J401" t="str">
            <v>未提交</v>
          </cell>
          <cell r="K401" t="str">
            <v>16-19</v>
          </cell>
          <cell r="L401" t="str">
            <v>未提交</v>
          </cell>
          <cell r="M401" t="str">
            <v>16-21</v>
          </cell>
          <cell r="N401" t="str">
            <v>未提交</v>
          </cell>
          <cell r="O401" t="str">
            <v>16-24</v>
          </cell>
        </row>
        <row r="402">
          <cell r="B402">
            <v>310826165022</v>
          </cell>
          <cell r="C402" t="str">
            <v>优秀博士学位论文培育资助项——导师：杨元喜，学号：2014026002</v>
          </cell>
          <cell r="D402" t="str">
            <v>联合地面站和低轨卫星GNSS/SLR数据精化地心坐标参考框架理论与方法研究</v>
          </cell>
          <cell r="E402">
            <v>0</v>
          </cell>
          <cell r="F402" t="str">
            <v>陈康慷</v>
          </cell>
          <cell r="G402" t="str">
            <v>地测学院</v>
          </cell>
          <cell r="H402">
            <v>1.5</v>
          </cell>
          <cell r="I402">
            <v>0</v>
          </cell>
          <cell r="J402" t="str">
            <v>未提交</v>
          </cell>
          <cell r="K402" t="str">
            <v>16-19</v>
          </cell>
          <cell r="L402" t="str">
            <v>未提交</v>
          </cell>
          <cell r="M402" t="str">
            <v>16-21</v>
          </cell>
          <cell r="N402" t="str">
            <v>未提交</v>
          </cell>
          <cell r="O402" t="str">
            <v>16-24</v>
          </cell>
        </row>
        <row r="403">
          <cell r="B403">
            <v>310821165023</v>
          </cell>
          <cell r="C403" t="str">
            <v>优秀博士学位论文培育资助项——导师：陈忠达，学号：2014021010</v>
          </cell>
          <cell r="D403" t="str">
            <v>沥青路面结构设计</v>
          </cell>
          <cell r="E403">
            <v>0</v>
          </cell>
          <cell r="F403" t="str">
            <v>常艳婷</v>
          </cell>
          <cell r="G403" t="str">
            <v>公路学院</v>
          </cell>
          <cell r="H403">
            <v>1.5</v>
          </cell>
          <cell r="I403">
            <v>0</v>
          </cell>
          <cell r="J403" t="str">
            <v>未提交</v>
          </cell>
          <cell r="K403" t="str">
            <v>16-19</v>
          </cell>
          <cell r="L403" t="str">
            <v>未提交</v>
          </cell>
          <cell r="M403" t="str">
            <v>16-21</v>
          </cell>
          <cell r="N403" t="str">
            <v>未提交</v>
          </cell>
          <cell r="O403" t="str">
            <v>16-24</v>
          </cell>
        </row>
        <row r="404">
          <cell r="B404">
            <v>310824165024</v>
          </cell>
          <cell r="C404" t="str">
            <v>优秀博士学位论文培育资助项——导师：赵祥模，学号：2013024001</v>
          </cell>
          <cell r="D404" t="str">
            <v>基于机器视觉的无人车高精度定位关键技术研究</v>
          </cell>
          <cell r="E404">
            <v>0</v>
          </cell>
          <cell r="F404" t="str">
            <v>闵海根</v>
          </cell>
          <cell r="G404" t="str">
            <v>信息学院</v>
          </cell>
          <cell r="H404">
            <v>1.5</v>
          </cell>
          <cell r="I404">
            <v>0</v>
          </cell>
          <cell r="J404" t="str">
            <v>未提交</v>
          </cell>
          <cell r="K404" t="str">
            <v>16-19</v>
          </cell>
          <cell r="L404" t="str">
            <v>未提交</v>
          </cell>
          <cell r="M404" t="str">
            <v>16-21</v>
          </cell>
          <cell r="N404" t="str">
            <v>未提交</v>
          </cell>
          <cell r="O404" t="str">
            <v>16-24</v>
          </cell>
        </row>
        <row r="405">
          <cell r="B405">
            <v>310826165025</v>
          </cell>
          <cell r="C405" t="str">
            <v>优秀博士学位论文培育资助项——导师：张永志，学号：2014026014</v>
          </cell>
          <cell r="D405" t="str">
            <v>D-InSAR技术研究断层的三维运动</v>
          </cell>
          <cell r="E405">
            <v>0</v>
          </cell>
          <cell r="F405" t="str">
            <v>杨珍</v>
          </cell>
          <cell r="G405" t="str">
            <v>地测学院</v>
          </cell>
          <cell r="H405">
            <v>1.5</v>
          </cell>
          <cell r="I405">
            <v>0</v>
          </cell>
          <cell r="J405" t="str">
            <v>未提交</v>
          </cell>
          <cell r="K405" t="str">
            <v>16-19</v>
          </cell>
          <cell r="L405" t="str">
            <v>未提交</v>
          </cell>
          <cell r="M405" t="str">
            <v>16-21</v>
          </cell>
          <cell r="N405" t="str">
            <v>未提交</v>
          </cell>
          <cell r="O405" t="str">
            <v>16-24</v>
          </cell>
        </row>
        <row r="406">
          <cell r="B406">
            <v>310829165026</v>
          </cell>
          <cell r="C406" t="str">
            <v>优秀博士学位论文培育资助项——导师：白波，学号：2014029002</v>
          </cell>
          <cell r="D406" t="str">
            <v>高大气CO2和土壤Pb、Cd污染耦合对刺槐幼苗根际微环境影响机制</v>
          </cell>
          <cell r="E406">
            <v>0</v>
          </cell>
          <cell r="F406" t="str">
            <v>黄淑萍</v>
          </cell>
          <cell r="G406" t="str">
            <v>环工学院</v>
          </cell>
          <cell r="H406">
            <v>1</v>
          </cell>
          <cell r="I406">
            <v>0</v>
          </cell>
          <cell r="J406" t="str">
            <v>未提交</v>
          </cell>
          <cell r="K406" t="str">
            <v>16-19</v>
          </cell>
          <cell r="L406" t="str">
            <v>未提交</v>
          </cell>
          <cell r="M406" t="str">
            <v>16-21</v>
          </cell>
          <cell r="N406" t="str">
            <v>未提交</v>
          </cell>
          <cell r="O406" t="str">
            <v>16-24</v>
          </cell>
        </row>
        <row r="407">
          <cell r="B407">
            <v>310829165027</v>
          </cell>
          <cell r="C407" t="str">
            <v>优秀博士学位论文培育资助项——导师：白波，学号：2014029006</v>
          </cell>
          <cell r="D407" t="str">
            <v>水热合成MnO2@海藻酸钠材料的制备和性能研究</v>
          </cell>
          <cell r="E407">
            <v>0</v>
          </cell>
          <cell r="F407" t="str">
            <v>罗钰</v>
          </cell>
          <cell r="G407" t="str">
            <v>环工学院</v>
          </cell>
          <cell r="H407">
            <v>1</v>
          </cell>
          <cell r="I407">
            <v>0</v>
          </cell>
          <cell r="J407" t="str">
            <v>未提交</v>
          </cell>
          <cell r="K407" t="str">
            <v>16-19</v>
          </cell>
          <cell r="L407" t="str">
            <v>未提交</v>
          </cell>
          <cell r="M407" t="str">
            <v>16-21</v>
          </cell>
          <cell r="N407" t="str">
            <v>未提交</v>
          </cell>
          <cell r="O407" t="str">
            <v>16-24</v>
          </cell>
        </row>
        <row r="408">
          <cell r="B408">
            <v>310825165028</v>
          </cell>
          <cell r="C408" t="str">
            <v>优秀博士学位论文培育资助项——导师：胡永彪，学号：2013025003</v>
          </cell>
          <cell r="D408" t="str">
            <v>沥青路面快速喷补关键技术研究</v>
          </cell>
          <cell r="E408">
            <v>0</v>
          </cell>
          <cell r="F408" t="str">
            <v>王朋辉</v>
          </cell>
          <cell r="G408" t="str">
            <v>机械学院</v>
          </cell>
          <cell r="H408">
            <v>1</v>
          </cell>
          <cell r="I408">
            <v>0</v>
          </cell>
          <cell r="J408" t="str">
            <v>未提交</v>
          </cell>
          <cell r="K408" t="str">
            <v>16-19</v>
          </cell>
          <cell r="L408" t="str">
            <v>未提交</v>
          </cell>
          <cell r="M408" t="str">
            <v>16-21</v>
          </cell>
          <cell r="N408" t="str">
            <v>未提交</v>
          </cell>
          <cell r="O408" t="str">
            <v>16-24</v>
          </cell>
        </row>
      </sheetData>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7续拨"/>
      <sheetName val="2017立项"/>
      <sheetName val="2017年立项清单"/>
    </sheetNames>
    <sheetDataSet>
      <sheetData sheetId="0"/>
      <sheetData sheetId="1"/>
      <sheetData sheetId="2">
        <row r="2">
          <cell r="B2" t="str">
            <v>负责人</v>
          </cell>
          <cell r="C2" t="str">
            <v>项目类别</v>
          </cell>
          <cell r="D2" t="str">
            <v>项目名称</v>
          </cell>
          <cell r="E2" t="str">
            <v>所属单位</v>
          </cell>
        </row>
        <row r="3">
          <cell r="B3"/>
          <cell r="C3"/>
          <cell r="D3"/>
          <cell r="E3"/>
        </row>
        <row r="4">
          <cell r="B4" t="str">
            <v>熊锐</v>
          </cell>
          <cell r="C4" t="str">
            <v>基础研究培育项目</v>
          </cell>
          <cell r="D4" t="str">
            <v>氯盐-水-温-紫外线多场耦合作用下沥青混合料损伤演化机制</v>
          </cell>
          <cell r="E4" t="str">
            <v>材料科学与工程学院</v>
          </cell>
        </row>
        <row r="5">
          <cell r="B5" t="str">
            <v>李晓玉</v>
          </cell>
          <cell r="C5" t="str">
            <v>基础研究培育项目</v>
          </cell>
          <cell r="D5" t="str">
            <v>埃洛石纳米管组装CdS/MoS2制备分级多尺度光催化复合材料的基础研究</v>
          </cell>
          <cell r="E5" t="str">
            <v>材料科学与工程学院</v>
          </cell>
        </row>
        <row r="6">
          <cell r="B6" t="str">
            <v>李江</v>
          </cell>
          <cell r="C6" t="str">
            <v>基础研究培育项目</v>
          </cell>
          <cell r="D6" t="str">
            <v>多孔金属/有机框架材料的设计构筑与性能研究</v>
          </cell>
          <cell r="E6" t="str">
            <v>材料科学与工程学院</v>
          </cell>
        </row>
        <row r="7">
          <cell r="B7" t="str">
            <v>艾诚</v>
          </cell>
          <cell r="C7" t="str">
            <v>基础研究培育项目</v>
          </cell>
          <cell r="D7" t="str">
            <v>以Mo代W对单晶高温合金凝固特性与组织稳定性的影响</v>
          </cell>
          <cell r="E7" t="str">
            <v>材料科学与工程学院</v>
          </cell>
        </row>
        <row r="8">
          <cell r="B8" t="str">
            <v>周亮</v>
          </cell>
          <cell r="C8" t="str">
            <v>基础研究培育项目</v>
          </cell>
          <cell r="D8" t="str">
            <v>等离子喷涂Ti3SiC2/Al2O3吸波涂层介电性能与微观结构的协同设计与控制</v>
          </cell>
          <cell r="E8" t="str">
            <v>材料科学与工程学院</v>
          </cell>
        </row>
        <row r="9">
          <cell r="B9" t="str">
            <v>解静</v>
          </cell>
          <cell r="C9" t="str">
            <v>基础研究培育项目</v>
          </cell>
          <cell r="D9" t="str">
            <v>C/C-ZrC-SiC复合材料表面ZrC-SiC抗烧蚀涂层研究</v>
          </cell>
          <cell r="E9" t="str">
            <v>材料科学与工程学院</v>
          </cell>
        </row>
        <row r="10">
          <cell r="B10" t="str">
            <v>孙志平</v>
          </cell>
          <cell r="C10" t="str">
            <v>基础研究培育项目</v>
          </cell>
          <cell r="D10" t="str">
            <v>抗冲蚀涂层制备工艺优化和冲蚀过程理论模拟</v>
          </cell>
          <cell r="E10" t="str">
            <v>材料科学与工程学院</v>
          </cell>
        </row>
        <row r="11">
          <cell r="B11" t="str">
            <v>田野菲</v>
          </cell>
          <cell r="C11" t="str">
            <v>基础研究培育项目</v>
          </cell>
          <cell r="D11" t="str">
            <v>含二硫/二硒键的环境响应性聚合物纳米凝胶的制备及载药研究</v>
          </cell>
          <cell r="E11" t="str">
            <v>材料科学与工程学院</v>
          </cell>
        </row>
        <row r="12">
          <cell r="B12" t="str">
            <v>盛燕萍</v>
          </cell>
          <cell r="C12" t="str">
            <v>基础研究培育项目</v>
          </cell>
          <cell r="D12" t="str">
            <v>基于微波加热技术的再生混凝土损伤演化机理</v>
          </cell>
          <cell r="E12" t="str">
            <v>材料科学与工程学院</v>
          </cell>
        </row>
        <row r="13">
          <cell r="B13" t="str">
            <v>齐琳</v>
          </cell>
          <cell r="C13" t="str">
            <v>基础研究培育项目</v>
          </cell>
          <cell r="D13" t="str">
            <v>遮热-尾气分解多效复合型路面涂层研究</v>
          </cell>
          <cell r="E13" t="str">
            <v>材料科学与工程学院</v>
          </cell>
        </row>
        <row r="14">
          <cell r="B14" t="str">
            <v>苏兴华</v>
          </cell>
          <cell r="C14" t="str">
            <v>基础研究培育项目</v>
          </cell>
          <cell r="D14" t="str">
            <v>电场辅助下PZT压电陶瓷的低温快速烧结致密化研究</v>
          </cell>
          <cell r="E14" t="str">
            <v>材料科学与工程学院</v>
          </cell>
        </row>
        <row r="15">
          <cell r="B15" t="str">
            <v>蒋自强</v>
          </cell>
          <cell r="C15" t="str">
            <v>基础研究培育项目</v>
          </cell>
          <cell r="D15" t="str">
            <v>基于Bi3+-Tb3+-Eu3+能量传递的三掺杂单基质白光材料的制备及光谱二维调控研究</v>
          </cell>
          <cell r="E15" t="str">
            <v>材料科学与工程学院</v>
          </cell>
        </row>
        <row r="16">
          <cell r="B16" t="str">
            <v>张研</v>
          </cell>
          <cell r="C16" t="str">
            <v>基础研究培育项目</v>
          </cell>
          <cell r="D16" t="str">
            <v>双钙钛矿结构半金属材料作为新型注入源在自旋电子学器件中应用的第一性原理研究</v>
          </cell>
          <cell r="E16" t="str">
            <v>材料科学与工程学院</v>
          </cell>
        </row>
        <row r="17">
          <cell r="B17" t="str">
            <v>孙国栋</v>
          </cell>
          <cell r="C17" t="str">
            <v>基础研究培育项目</v>
          </cell>
          <cell r="D17" t="str">
            <v>C/C-SiC摩擦材料工艺优化与性能研究</v>
          </cell>
          <cell r="E17" t="str">
            <v>材料科学与工程学院</v>
          </cell>
        </row>
        <row r="18">
          <cell r="B18" t="str">
            <v>况栋梁</v>
          </cell>
          <cell r="C18" t="str">
            <v>基础研究培育项目</v>
          </cell>
          <cell r="D18" t="str">
            <v>废旧小车轮胎胶粉改性沥青的性能与改性机理研究</v>
          </cell>
          <cell r="E18" t="str">
            <v>材料科学与工程学院</v>
          </cell>
        </row>
        <row r="19">
          <cell r="B19" t="str">
            <v>刘胜林</v>
          </cell>
          <cell r="C19" t="str">
            <v>基础研究培育项目</v>
          </cell>
          <cell r="D19" t="str">
            <v>基于高温冲蚀磨损与热腐蚀交互条件下非晶纳米晶复合涂层失效机理的研究</v>
          </cell>
          <cell r="E19" t="str">
            <v>材料科学与工程学院</v>
          </cell>
        </row>
        <row r="20">
          <cell r="B20" t="str">
            <v>王卓</v>
          </cell>
          <cell r="C20" t="str">
            <v>基础研究培育项目</v>
          </cell>
          <cell r="D20" t="str">
            <v>石墨烯复合纳米聚合物发电器件及其在自发电道路的研究</v>
          </cell>
          <cell r="E20" t="str">
            <v>材料科学与工程学院</v>
          </cell>
        </row>
        <row r="21">
          <cell r="B21" t="str">
            <v>孙楠</v>
          </cell>
          <cell r="C21" t="str">
            <v>基础研究培育项目</v>
          </cell>
          <cell r="D21" t="str">
            <v>黄土高原全新世植被与气候关系研究</v>
          </cell>
          <cell r="E21" t="str">
            <v>地球科学与资源学院</v>
          </cell>
        </row>
        <row r="22">
          <cell r="B22" t="str">
            <v>王辉</v>
          </cell>
          <cell r="C22" t="str">
            <v>基础研究培育项目</v>
          </cell>
          <cell r="D22" t="str">
            <v>闽西行洛坑钨矿成矿流体演化及矿床成因</v>
          </cell>
          <cell r="E22" t="str">
            <v>地球科学与资源学院</v>
          </cell>
        </row>
        <row r="23">
          <cell r="B23" t="str">
            <v>王梦玺</v>
          </cell>
          <cell r="C23" t="str">
            <v>基础研究培育项目</v>
          </cell>
          <cell r="D23" t="str">
            <v>扬子北缘新元古代望江山岩体地幔源区性质在铂族元素富集中的作用</v>
          </cell>
          <cell r="E23" t="str">
            <v>地球科学与资源学院</v>
          </cell>
        </row>
        <row r="24">
          <cell r="B24" t="str">
            <v>杨秀清</v>
          </cell>
          <cell r="C24" t="str">
            <v>基础研究培育项目</v>
          </cell>
          <cell r="D24" t="str">
            <v>北祁连西段镜铁山铁矿床沉积环境研究</v>
          </cell>
          <cell r="E24" t="str">
            <v>地球科学与资源学院</v>
          </cell>
        </row>
        <row r="25">
          <cell r="B25" t="str">
            <v>李辉</v>
          </cell>
          <cell r="C25" t="str">
            <v>基础研究培育项目</v>
          </cell>
          <cell r="D25" t="str">
            <v>基于油水两相启动压力梯度的低渗透油藏渗流规律研究</v>
          </cell>
          <cell r="E25" t="str">
            <v>地球科学与资源学院</v>
          </cell>
        </row>
        <row r="26">
          <cell r="B26" t="str">
            <v>张艳</v>
          </cell>
          <cell r="C26" t="str">
            <v>基础研究培育项目</v>
          </cell>
          <cell r="D26" t="str">
            <v>基于3S干旱区地下水文生态安全评价预警信 息系统研究——以新疆石河子垦区为例</v>
          </cell>
          <cell r="E26" t="str">
            <v>地球科学与资源学院</v>
          </cell>
        </row>
        <row r="27">
          <cell r="B27" t="str">
            <v>段俊</v>
          </cell>
          <cell r="C27" t="str">
            <v>基础研究培育项目</v>
          </cell>
          <cell r="D27" t="str">
            <v>金川铜镍矿橄榄石特征研究：成矿机制探讨</v>
          </cell>
          <cell r="E27" t="str">
            <v>地球科学与资源学院</v>
          </cell>
        </row>
        <row r="28">
          <cell r="B28" t="str">
            <v>鞠明辉</v>
          </cell>
          <cell r="C28" t="str">
            <v>基础研究培育项目</v>
          </cell>
          <cell r="D28" t="str">
            <v>热液矿床热-流体-化学反应耦合模拟：以大厂锡-多金属矿床及产子坪铀矿为例</v>
          </cell>
          <cell r="E28" t="str">
            <v>地球科学与资源学院</v>
          </cell>
        </row>
        <row r="29">
          <cell r="B29" t="str">
            <v>于强</v>
          </cell>
          <cell r="C29" t="str">
            <v>基础研究培育项目</v>
          </cell>
          <cell r="D29" t="str">
            <v>“提热不采水”地热资源新型开发模式与热能计算</v>
          </cell>
          <cell r="E29" t="str">
            <v>地球科学与资源学院</v>
          </cell>
        </row>
        <row r="30">
          <cell r="B30" t="str">
            <v>王柱命</v>
          </cell>
          <cell r="C30" t="str">
            <v>基础研究培育项目</v>
          </cell>
          <cell r="D30" t="str">
            <v>西安市环境污染物中重金属元素的X射线荧光光谱分析新方法研究</v>
          </cell>
          <cell r="E30" t="str">
            <v>地球科学与资源学院</v>
          </cell>
        </row>
        <row r="31">
          <cell r="B31" t="str">
            <v>梁青青</v>
          </cell>
          <cell r="C31" t="str">
            <v>基础研究培育项目</v>
          </cell>
          <cell r="D31" t="str">
            <v>雾霾治理、能源危机与经济增长约束下我国低碳农业发展路径研究</v>
          </cell>
          <cell r="E31" t="str">
            <v>地球科学与资源学院</v>
          </cell>
        </row>
        <row r="32">
          <cell r="B32" t="str">
            <v>黄馨</v>
          </cell>
          <cell r="C32" t="str">
            <v>基础研究培育项目</v>
          </cell>
          <cell r="D32" t="str">
            <v>水资源约束下西北干旱区城市脆弱性评价与适应模式研究——以河西走廊为例</v>
          </cell>
          <cell r="E32" t="str">
            <v>地球科学与资源学院</v>
          </cell>
        </row>
        <row r="33">
          <cell r="B33" t="str">
            <v>姚肖永</v>
          </cell>
          <cell r="C33" t="str">
            <v>基础研究培育项目</v>
          </cell>
          <cell r="D33" t="str">
            <v>宽川铺动物群中原肠胚化石研究</v>
          </cell>
          <cell r="E33" t="str">
            <v>地球科学与资源学院</v>
          </cell>
        </row>
        <row r="34">
          <cell r="B34" t="str">
            <v>卫新东</v>
          </cell>
          <cell r="C34" t="str">
            <v>基础研究培育项目</v>
          </cell>
          <cell r="D34" t="str">
            <v>陕西省耕地质量监测理论和实践研究</v>
          </cell>
          <cell r="E34" t="str">
            <v>地球科学与资源学院</v>
          </cell>
        </row>
        <row r="35">
          <cell r="B35" t="str">
            <v>查方勇</v>
          </cell>
          <cell r="C35" t="str">
            <v>基础研究培育项目</v>
          </cell>
          <cell r="D35" t="str">
            <v>国有地勘单位企业化改革研究——以陕西省为例</v>
          </cell>
          <cell r="E35" t="str">
            <v>地球科学与资源学院</v>
          </cell>
        </row>
        <row r="36">
          <cell r="B36" t="str">
            <v>王筛妮</v>
          </cell>
          <cell r="C36" t="str">
            <v>基础研究培育项目</v>
          </cell>
          <cell r="D36" t="str">
            <v>西北地区土地市场动态变化分析及对策研究</v>
          </cell>
          <cell r="E36" t="str">
            <v>地球科学与资源学院</v>
          </cell>
        </row>
        <row r="37">
          <cell r="B37" t="str">
            <v>李春莹</v>
          </cell>
          <cell r="C37" t="str">
            <v>基础研究培育项目</v>
          </cell>
          <cell r="D37" t="str">
            <v>我国集体土地流转制度改革风险评估研究</v>
          </cell>
          <cell r="E37" t="str">
            <v>地球科学与资源学院</v>
          </cell>
        </row>
        <row r="38">
          <cell r="B38" t="str">
            <v>邱世灿</v>
          </cell>
          <cell r="C38" t="str">
            <v>基础研究培育项目</v>
          </cell>
          <cell r="D38" t="str">
            <v>中高层大气金属层突发现象的探测研究</v>
          </cell>
          <cell r="E38" t="str">
            <v>地质工程与测绘学院</v>
          </cell>
        </row>
        <row r="39">
          <cell r="B39" t="str">
            <v>侯亚楠</v>
          </cell>
          <cell r="C39" t="str">
            <v>基础研究培育项目</v>
          </cell>
          <cell r="D39" t="str">
            <v>自然通风与强制通风下地铁隧道火灾烟气受列车阻塞比的影响</v>
          </cell>
          <cell r="E39" t="str">
            <v>地质工程与测绘学院</v>
          </cell>
        </row>
        <row r="40">
          <cell r="B40" t="str">
            <v>付昱凯</v>
          </cell>
          <cell r="C40" t="str">
            <v>基础研究培育项目</v>
          </cell>
          <cell r="D40" t="str">
            <v>三趾马红土的蠕变特性及长期强度研究</v>
          </cell>
          <cell r="E40" t="str">
            <v>地质工程与测绘学院</v>
          </cell>
        </row>
        <row r="41">
          <cell r="B41" t="str">
            <v>黄观文</v>
          </cell>
          <cell r="C41" t="str">
            <v>基础研究培育项目</v>
          </cell>
          <cell r="D41" t="str">
            <v>北斗二代实时卫星钟差综合处理技术研究</v>
          </cell>
          <cell r="E41" t="str">
            <v>地质工程与测绘学院</v>
          </cell>
        </row>
        <row r="42">
          <cell r="B42" t="str">
            <v>朱武</v>
          </cell>
          <cell r="C42" t="str">
            <v>基础研究培育项目</v>
          </cell>
          <cell r="D42" t="str">
            <v>利用SAR影像构建高精度电离层研究</v>
          </cell>
          <cell r="E42" t="str">
            <v>地质工程与测绘学院</v>
          </cell>
        </row>
        <row r="43">
          <cell r="B43" t="str">
            <v>赵淑红</v>
          </cell>
          <cell r="C43" t="str">
            <v>基础研究培育项目</v>
          </cell>
          <cell r="D43" t="str">
            <v>衰减各向异性介质和薄层介质的AVO特征研究</v>
          </cell>
          <cell r="E43" t="str">
            <v>地质工程与测绘学院</v>
          </cell>
        </row>
        <row r="44">
          <cell r="B44" t="str">
            <v>纪晓琳</v>
          </cell>
          <cell r="C44" t="str">
            <v>基础研究培育项目</v>
          </cell>
          <cell r="D44" t="str">
            <v>频率域等效源曲面位场处理和转换方法研究</v>
          </cell>
          <cell r="E44" t="str">
            <v>地质工程与测绘学院</v>
          </cell>
        </row>
        <row r="45">
          <cell r="B45" t="str">
            <v>赵权利</v>
          </cell>
          <cell r="C45" t="str">
            <v>基础研究培育项目</v>
          </cell>
          <cell r="D45" t="str">
            <v>黄土非饱和湿陷的一维变形研究</v>
          </cell>
          <cell r="E45" t="str">
            <v>地质工程与测绘学院</v>
          </cell>
        </row>
        <row r="46">
          <cell r="B46" t="str">
            <v>曹琰波</v>
          </cell>
          <cell r="C46" t="str">
            <v>基础研究培育项目</v>
          </cell>
          <cell r="D46" t="str">
            <v>变水位条件下西安市地面沉降模型及其参数提取研究</v>
          </cell>
          <cell r="E46" t="str">
            <v>地质工程与测绘学院</v>
          </cell>
        </row>
        <row r="47">
          <cell r="B47" t="str">
            <v>朱会利</v>
          </cell>
          <cell r="C47" t="str">
            <v>基础研究培育项目</v>
          </cell>
          <cell r="D47" t="str">
            <v>退耕区植被覆盖坡度分异研究</v>
          </cell>
          <cell r="E47" t="str">
            <v>地质工程与测绘学院</v>
          </cell>
        </row>
        <row r="48">
          <cell r="B48" t="str">
            <v>吴韶艳</v>
          </cell>
          <cell r="C48" t="str">
            <v>基础研究培育项目</v>
          </cell>
          <cell r="D48" t="str">
            <v>延安地区黄土-基岩接触面滑坡机理研究</v>
          </cell>
          <cell r="E48" t="str">
            <v>地质工程与测绘学院</v>
          </cell>
        </row>
        <row r="49">
          <cell r="B49" t="str">
            <v>丛铭</v>
          </cell>
          <cell r="C49" t="str">
            <v>基础研究培育项目</v>
          </cell>
          <cell r="D49" t="str">
            <v>基于分块并行与区网拼接的无人机倾斜摄影空中三角测量方法研究</v>
          </cell>
          <cell r="E49" t="str">
            <v>地质工程与测绘学院</v>
          </cell>
        </row>
        <row r="50">
          <cell r="B50" t="str">
            <v>许锐</v>
          </cell>
          <cell r="C50" t="str">
            <v>基础研究培育项目</v>
          </cell>
          <cell r="D50" t="str">
            <v>黄土边坡黑沙蒿固土护坡力学机理研究</v>
          </cell>
          <cell r="E50" t="str">
            <v>地质工程与测绘学院</v>
          </cell>
        </row>
        <row r="51">
          <cell r="B51" t="str">
            <v>朱倩</v>
          </cell>
          <cell r="C51" t="str">
            <v>基础研究培育项目</v>
          </cell>
          <cell r="D51" t="str">
            <v>基于Pb边缘检测和构造密度分析的构造自动化提取方法研究</v>
          </cell>
          <cell r="E51" t="str">
            <v>地质工程与测绘学院</v>
          </cell>
        </row>
        <row r="52">
          <cell r="B52" t="str">
            <v>柴小庆</v>
          </cell>
          <cell r="C52" t="str">
            <v>基础研究培育项目</v>
          </cell>
          <cell r="D52" t="str">
            <v>基于遥感影像和地形的面向对象滑坡自动识别研究</v>
          </cell>
          <cell r="E52" t="str">
            <v>地质工程与测绘学院</v>
          </cell>
        </row>
        <row r="53">
          <cell r="B53" t="str">
            <v>韩冬冬</v>
          </cell>
          <cell r="C53" t="str">
            <v>基础研究培育项目</v>
          </cell>
          <cell r="D53" t="str">
            <v>滑坡防治格构锚固工程破坏加固研究</v>
          </cell>
          <cell r="E53" t="str">
            <v>地质工程与测绘学院</v>
          </cell>
        </row>
        <row r="54">
          <cell r="B54" t="str">
            <v>白冰</v>
          </cell>
          <cell r="C54" t="str">
            <v>基础研究培育项目</v>
          </cell>
          <cell r="D54" t="str">
            <v>交通载具舱体电磁环境的统计理论及生物效应研究</v>
          </cell>
          <cell r="E54" t="str">
            <v>电子与控制工程学院</v>
          </cell>
        </row>
        <row r="55">
          <cell r="B55" t="str">
            <v>张彦宁</v>
          </cell>
          <cell r="C55" t="str">
            <v>基础研究培育项目</v>
          </cell>
          <cell r="D55" t="str">
            <v>含风光新能源微型电网接入复杂负荷时的电能质量研究与控制</v>
          </cell>
          <cell r="E55" t="str">
            <v>电子与控制工程学院</v>
          </cell>
        </row>
        <row r="56">
          <cell r="B56" t="str">
            <v>陈俊硕</v>
          </cell>
          <cell r="C56" t="str">
            <v>基础研究培育项目</v>
          </cell>
          <cell r="D56" t="str">
            <v>双余度无刷直流电动机控制系统研究</v>
          </cell>
          <cell r="E56" t="str">
            <v>电子与控制工程学院</v>
          </cell>
        </row>
        <row r="57">
          <cell r="B57" t="str">
            <v>杨盼盼</v>
          </cell>
          <cell r="C57" t="str">
            <v>基础研究培育项目</v>
          </cell>
          <cell r="D57" t="str">
            <v>基于选择性交互的群集系统避险机制及控制方法研究</v>
          </cell>
          <cell r="E57" t="str">
            <v>电子与控制工程学院</v>
          </cell>
        </row>
        <row r="58">
          <cell r="B58" t="str">
            <v>巩建英</v>
          </cell>
          <cell r="C58" t="str">
            <v>基础研究培育项目</v>
          </cell>
          <cell r="D58" t="str">
            <v>面向能量最优的新能源微电网负荷管理技术</v>
          </cell>
          <cell r="E58" t="str">
            <v>电子与控制工程学院</v>
          </cell>
        </row>
        <row r="59">
          <cell r="B59" t="str">
            <v>叶珍</v>
          </cell>
          <cell r="C59" t="str">
            <v>基础研究培育项目</v>
          </cell>
          <cell r="D59" t="str">
            <v>基于核-局部保护的高光谱图像降维与分类研究</v>
          </cell>
          <cell r="E59" t="str">
            <v>电子与控制工程学院</v>
          </cell>
        </row>
        <row r="60">
          <cell r="B60" t="str">
            <v>董媛</v>
          </cell>
          <cell r="C60" t="str">
            <v>基础研究培育项目</v>
          </cell>
          <cell r="D60" t="str">
            <v>复杂环境下针对系统状态监控问题的多分类器集成算法研究</v>
          </cell>
          <cell r="E60" t="str">
            <v>电子与控制工程学院</v>
          </cell>
        </row>
        <row r="61">
          <cell r="B61" t="str">
            <v>刘维宇</v>
          </cell>
          <cell r="C61" t="str">
            <v>基础研究培育项目</v>
          </cell>
          <cell r="D61" t="str">
            <v>组织芯片中交流电热流体驱动研究</v>
          </cell>
          <cell r="E61" t="str">
            <v>电子与控制工程学院</v>
          </cell>
        </row>
        <row r="62">
          <cell r="B62" t="str">
            <v>高恬溪</v>
          </cell>
          <cell r="C62" t="str">
            <v>基础研究培育项目</v>
          </cell>
          <cell r="D62" t="str">
            <v>具有光信息处理能力的非线性光学薄膜的制备与特性研究</v>
          </cell>
          <cell r="E62" t="str">
            <v>电子与控制工程学院</v>
          </cell>
        </row>
        <row r="63">
          <cell r="B63" t="str">
            <v>朱玮</v>
          </cell>
          <cell r="C63" t="str">
            <v>基础研究培育项目</v>
          </cell>
          <cell r="D63" t="str">
            <v>可模拟神经突触功能的铝基薄膜的忆阻特性与机理研究</v>
          </cell>
          <cell r="E63" t="str">
            <v>电子与控制工程学院</v>
          </cell>
        </row>
        <row r="64">
          <cell r="B64" t="str">
            <v>丁智勇</v>
          </cell>
          <cell r="C64" t="str">
            <v>基础研究培育项目</v>
          </cell>
          <cell r="D64" t="str">
            <v>基于结合料粘滞性影响的沥青混合料搅拌过程仿真技术研究</v>
          </cell>
          <cell r="E64" t="str">
            <v>工程机械学院</v>
          </cell>
        </row>
        <row r="65">
          <cell r="B65" t="str">
            <v>侯劲汝</v>
          </cell>
          <cell r="C65" t="str">
            <v>基础研究培育项目</v>
          </cell>
          <cell r="D65" t="str">
            <v>基于多孔介质力学的机械振动搅拌对混凝土微结构及性能改善的机理研究</v>
          </cell>
          <cell r="E65" t="str">
            <v>工程机械学院</v>
          </cell>
        </row>
        <row r="66">
          <cell r="B66" t="str">
            <v>苏进展</v>
          </cell>
          <cell r="C66" t="str">
            <v>基础研究培育项目</v>
          </cell>
          <cell r="D66" t="str">
            <v>非对称圆弧齿线圆柱齿轮修形原理与制造技术研究</v>
          </cell>
          <cell r="E66" t="str">
            <v>工程机械学院</v>
          </cell>
        </row>
        <row r="67">
          <cell r="B67" t="str">
            <v>王刚锋</v>
          </cell>
          <cell r="C67" t="str">
            <v>基础研究培育项目</v>
          </cell>
          <cell r="D67" t="str">
            <v>面向工艺创新设计的知识集成认知推理方法研究</v>
          </cell>
          <cell r="E67" t="str">
            <v>工程机械学院</v>
          </cell>
        </row>
        <row r="68">
          <cell r="B68" t="str">
            <v>马登成</v>
          </cell>
          <cell r="C68" t="str">
            <v>基础研究培育项目</v>
          </cell>
          <cell r="D68" t="str">
            <v>基于红外辐射与热风循环协同加热多因素复杂耦合传热模型的加热旧沥青路面加热质量与热能传递规律研究</v>
          </cell>
          <cell r="E68" t="str">
            <v>工程机械学院</v>
          </cell>
        </row>
        <row r="69">
          <cell r="B69" t="str">
            <v>郭磊</v>
          </cell>
          <cell r="C69" t="str">
            <v>基础研究培育项目</v>
          </cell>
          <cell r="D69" t="str">
            <v>基于快速成型技术的超精密研磨磨具研究</v>
          </cell>
          <cell r="E69" t="str">
            <v>工程机械学院</v>
          </cell>
        </row>
        <row r="70">
          <cell r="B70" t="str">
            <v>曹勇</v>
          </cell>
          <cell r="C70" t="str">
            <v>基础研究培育项目</v>
          </cell>
          <cell r="D70" t="str">
            <v>非约束条件下基于CPG控制机器鱼平台的胸鳍摆动式鱼类游动机理研究</v>
          </cell>
          <cell r="E70" t="str">
            <v>工程机械学院</v>
          </cell>
        </row>
        <row r="71">
          <cell r="B71" t="str">
            <v>李旋</v>
          </cell>
          <cell r="C71" t="str">
            <v>基础研究培育项目</v>
          </cell>
          <cell r="D71" t="str">
            <v>沥青混合料加热温度场研究及质量分析</v>
          </cell>
          <cell r="E71" t="str">
            <v>工程机械学院</v>
          </cell>
        </row>
        <row r="72">
          <cell r="B72" t="str">
            <v>常乐浩</v>
          </cell>
          <cell r="C72" t="str">
            <v>基础研究培育项目</v>
          </cell>
          <cell r="D72" t="str">
            <v>行星齿轮系统多维耦合振动机理及多路径能量传递特性研究</v>
          </cell>
          <cell r="E72" t="str">
            <v>工程机械学院</v>
          </cell>
        </row>
        <row r="73">
          <cell r="B73" t="str">
            <v>刘晓辉</v>
          </cell>
          <cell r="C73" t="str">
            <v>基础研究培育项目</v>
          </cell>
          <cell r="D73" t="str">
            <v>公路铣刨机刀具与路面互作用的冲击与磨损行为研究</v>
          </cell>
          <cell r="E73" t="str">
            <v>工程机械学院</v>
          </cell>
        </row>
        <row r="74">
          <cell r="B74" t="str">
            <v>朱武威</v>
          </cell>
          <cell r="C74" t="str">
            <v>基础研究培育项目</v>
          </cell>
          <cell r="D74" t="str">
            <v>沥青路面真空压实机理及其设备研究</v>
          </cell>
          <cell r="E74" t="str">
            <v>工程机械学院</v>
          </cell>
        </row>
        <row r="75">
          <cell r="B75" t="str">
            <v>陈一馨</v>
          </cell>
          <cell r="C75" t="str">
            <v>基础研究培育项目</v>
          </cell>
          <cell r="D75" t="str">
            <v>流体介质精确定量分配设备的定量机理研究及结构设计</v>
          </cell>
          <cell r="E75" t="str">
            <v>工程机械学院</v>
          </cell>
        </row>
        <row r="76">
          <cell r="B76" t="str">
            <v>孟俊苗</v>
          </cell>
          <cell r="C76" t="str">
            <v>基础研究培育项目</v>
          </cell>
          <cell r="D76" t="str">
            <v>蜂窝材料带隙特性研究及其优化设计</v>
          </cell>
          <cell r="E76" t="str">
            <v>公路学院</v>
          </cell>
        </row>
        <row r="77">
          <cell r="B77" t="str">
            <v>武隽</v>
          </cell>
          <cell r="C77" t="str">
            <v>基础研究培育项目</v>
          </cell>
          <cell r="D77" t="str">
            <v>台风作用下大跨桥梁的安全评估</v>
          </cell>
          <cell r="E77" t="str">
            <v>公路学院</v>
          </cell>
        </row>
        <row r="78">
          <cell r="B78" t="str">
            <v>于谦</v>
          </cell>
          <cell r="C78" t="str">
            <v>基础研究培育项目</v>
          </cell>
          <cell r="D78" t="str">
            <v>城市道路典型交叉口公交车辆排放影响分析及碳排放计算研究</v>
          </cell>
          <cell r="E78" t="str">
            <v>公路学院</v>
          </cell>
        </row>
        <row r="79">
          <cell r="B79" t="str">
            <v>张景峰</v>
          </cell>
          <cell r="C79" t="str">
            <v>基础研究培育项目</v>
          </cell>
          <cell r="D79" t="str">
            <v>基于改进简化荷载时程的桥梁船撞动力需求计算方法</v>
          </cell>
          <cell r="E79" t="str">
            <v>公路学院</v>
          </cell>
        </row>
        <row r="80">
          <cell r="B80" t="str">
            <v>冯振刚</v>
          </cell>
          <cell r="C80" t="str">
            <v>基础研究培育项目</v>
          </cell>
          <cell r="D80" t="str">
            <v>基于LDHs改性的耐老化沥青制备与作用机理研究</v>
          </cell>
          <cell r="E80" t="str">
            <v>公路学院</v>
          </cell>
        </row>
        <row r="81">
          <cell r="B81" t="str">
            <v>王宝杰</v>
          </cell>
          <cell r="C81" t="str">
            <v>基础研究培育项目</v>
          </cell>
          <cell r="D81" t="str">
            <v>现代有轨电车通行环境下的干线交叉口信号协同控制研究</v>
          </cell>
          <cell r="E81" t="str">
            <v>公路学院</v>
          </cell>
        </row>
        <row r="82">
          <cell r="B82" t="str">
            <v>包含</v>
          </cell>
          <cell r="C82" t="str">
            <v>基础研究培育项目</v>
          </cell>
          <cell r="D82" t="str">
            <v>裂隙岩体弹性模量的定量化理论研究</v>
          </cell>
          <cell r="E82" t="str">
            <v>公路学院</v>
          </cell>
        </row>
        <row r="83">
          <cell r="B83" t="str">
            <v>张永飞</v>
          </cell>
          <cell r="C83" t="str">
            <v>基础研究培育项目</v>
          </cell>
          <cell r="D83" t="str">
            <v>超磁致伸缩层合磁电换能器回滞响应特性的理论研究与数值模拟</v>
          </cell>
          <cell r="E83" t="str">
            <v>公路学院</v>
          </cell>
        </row>
        <row r="84">
          <cell r="B84" t="str">
            <v>岳夏冰</v>
          </cell>
          <cell r="C84" t="str">
            <v>基础研究培育项目</v>
          </cell>
          <cell r="D84" t="str">
            <v>外海大回淤沉管隧道软基沉降特征研究</v>
          </cell>
          <cell r="E84" t="str">
            <v>公路学院</v>
          </cell>
        </row>
        <row r="85">
          <cell r="B85" t="str">
            <v>尹培杰</v>
          </cell>
          <cell r="C85" t="str">
            <v>基础研究培育项目</v>
          </cell>
          <cell r="D85" t="str">
            <v>裂隙网络渗流机理研究</v>
          </cell>
          <cell r="E85" t="str">
            <v>公路学院</v>
          </cell>
        </row>
        <row r="86">
          <cell r="B86" t="str">
            <v>陈永瑞</v>
          </cell>
          <cell r="C86" t="str">
            <v>基础研究培育项目</v>
          </cell>
          <cell r="D86" t="str">
            <v>基于施工质量变异的悬索桥初始安全状态量化评估</v>
          </cell>
          <cell r="E86" t="str">
            <v>公路学院</v>
          </cell>
        </row>
        <row r="87">
          <cell r="B87" t="str">
            <v>李源</v>
          </cell>
          <cell r="C87" t="str">
            <v>基础研究培育项目</v>
          </cell>
          <cell r="D87" t="str">
            <v>含微纳米孔洞介质的宏观断裂行为研究</v>
          </cell>
          <cell r="E87" t="str">
            <v>公路学院</v>
          </cell>
        </row>
        <row r="88">
          <cell r="B88" t="str">
            <v>闫吉星</v>
          </cell>
          <cell r="C88" t="str">
            <v>基础研究培育项目</v>
          </cell>
          <cell r="D88" t="str">
            <v>基于道路线形设计知识的车载LiDAR点云城区道路提取方法研究</v>
          </cell>
          <cell r="E88" t="str">
            <v>公路学院</v>
          </cell>
        </row>
        <row r="89">
          <cell r="B89" t="str">
            <v>冯霄</v>
          </cell>
          <cell r="C89" t="str">
            <v>基础研究培育项目</v>
          </cell>
          <cell r="D89" t="str">
            <v>利用无人机影像及遥感卫星影像超分辨率制图技术对城市道路网的精细提取</v>
          </cell>
          <cell r="E89" t="str">
            <v>公路学院</v>
          </cell>
        </row>
        <row r="90">
          <cell r="B90" t="str">
            <v>陈玉</v>
          </cell>
          <cell r="C90" t="str">
            <v>基础研究培育项目</v>
          </cell>
          <cell r="D90" t="str">
            <v>沥青类材料松弛行为研究</v>
          </cell>
          <cell r="E90" t="str">
            <v>公路学院</v>
          </cell>
        </row>
        <row r="91">
          <cell r="B91" t="str">
            <v>李绍辉</v>
          </cell>
          <cell r="C91" t="str">
            <v>基础研究培育项目</v>
          </cell>
          <cell r="D91" t="str">
            <v>级配碎石基层沥青路面结构应力重分布</v>
          </cell>
          <cell r="E91" t="str">
            <v>公路学院</v>
          </cell>
        </row>
        <row r="92">
          <cell r="B92" t="str">
            <v>雷蕾</v>
          </cell>
          <cell r="C92" t="str">
            <v>基础研究培育项目</v>
          </cell>
          <cell r="D92" t="str">
            <v>公路隧道间遮阳棚通风设计方法研究</v>
          </cell>
          <cell r="E92" t="str">
            <v>公路学院</v>
          </cell>
        </row>
        <row r="93">
          <cell r="B93" t="str">
            <v>雷雨滋</v>
          </cell>
          <cell r="C93" t="str">
            <v>基础研究培育项目</v>
          </cell>
          <cell r="D93" t="str">
            <v>微胶囊沥青混合料制备及微裂缝自愈机理</v>
          </cell>
          <cell r="E93" t="str">
            <v>公路学院</v>
          </cell>
        </row>
        <row r="94">
          <cell r="B94" t="str">
            <v>马静</v>
          </cell>
          <cell r="C94" t="str">
            <v>基础研究培育项目</v>
          </cell>
          <cell r="D94" t="str">
            <v>基于城市轨道建设期道路交通组织体系研究</v>
          </cell>
          <cell r="E94" t="str">
            <v>公路学院</v>
          </cell>
        </row>
        <row r="95">
          <cell r="B95" t="str">
            <v>戴杰</v>
          </cell>
          <cell r="C95" t="str">
            <v>基础研究培育项目</v>
          </cell>
          <cell r="D95" t="str">
            <v>基于数学最优化方法的钢箱梁斜拉桥索力优化</v>
          </cell>
          <cell r="E95" t="str">
            <v>公路学院</v>
          </cell>
        </row>
        <row r="96">
          <cell r="B96" t="str">
            <v>孙永昌</v>
          </cell>
          <cell r="C96" t="str">
            <v>基础研究培育项目</v>
          </cell>
          <cell r="D96" t="str">
            <v>造纸废液木质素天然多酚结构改性去除废水中重金属离子的分子机理研究</v>
          </cell>
          <cell r="E96" t="str">
            <v>环境科学与工程学院</v>
          </cell>
        </row>
        <row r="97">
          <cell r="B97" t="str">
            <v>黄文峰</v>
          </cell>
          <cell r="C97" t="str">
            <v>基础研究培育项目</v>
          </cell>
          <cell r="D97" t="str">
            <v>浅湖热、盐动态平衡对冰层生消的响应研究</v>
          </cell>
          <cell r="E97" t="str">
            <v>环境科学与工程学院</v>
          </cell>
        </row>
        <row r="98">
          <cell r="B98" t="str">
            <v>巩兴晖</v>
          </cell>
          <cell r="C98" t="str">
            <v>基础研究培育项目</v>
          </cell>
          <cell r="D98" t="str">
            <v>碎水盘流道结构对折射式喷头水滴粒径及动能分布规律的影响研究</v>
          </cell>
          <cell r="E98" t="str">
            <v>环境科学与工程学院</v>
          </cell>
        </row>
        <row r="99">
          <cell r="B99" t="str">
            <v>秦昉</v>
          </cell>
          <cell r="C99" t="str">
            <v>基础研究培育项目</v>
          </cell>
          <cell r="D99" t="str">
            <v>石墨烯-二氧化钛分子印迹复合光催化剂的制备及其选择性降解微囊藻毒素的机理研究</v>
          </cell>
          <cell r="E99" t="str">
            <v>环境科学与工程学院</v>
          </cell>
        </row>
        <row r="100">
          <cell r="B100" t="str">
            <v>徐斌</v>
          </cell>
          <cell r="C100" t="str">
            <v>基础研究培育项目</v>
          </cell>
          <cell r="D100" t="str">
            <v>基于空间分析建模的地下水环境演化分析系统研究</v>
          </cell>
          <cell r="E100" t="str">
            <v>环境科学与工程学院</v>
          </cell>
        </row>
        <row r="101">
          <cell r="B101" t="str">
            <v>黄鹤</v>
          </cell>
          <cell r="C101" t="str">
            <v>基础研究培育项目</v>
          </cell>
          <cell r="D101" t="str">
            <v>流感病毒血凝素(HA)中N-糖基化位点的功能研究</v>
          </cell>
          <cell r="E101" t="str">
            <v>环境科学与工程学院</v>
          </cell>
        </row>
        <row r="102">
          <cell r="B102" t="str">
            <v>秦晋一</v>
          </cell>
          <cell r="C102" t="str">
            <v>基础研究培育项目</v>
          </cell>
          <cell r="D102" t="str">
            <v>电-生物活性炭法处理石油废水的机理研究和应用</v>
          </cell>
          <cell r="E102" t="str">
            <v>建筑工程学院</v>
          </cell>
        </row>
        <row r="103">
          <cell r="B103" t="str">
            <v>张亚国</v>
          </cell>
          <cell r="C103" t="str">
            <v>基础研究培育项目</v>
          </cell>
          <cell r="D103" t="str">
            <v>考虑黄土非饱和渗透过程的桩侧负摩阻力计算模型研究</v>
          </cell>
          <cell r="E103" t="str">
            <v>建筑工程学院</v>
          </cell>
        </row>
        <row r="104">
          <cell r="B104" t="str">
            <v>刘岩</v>
          </cell>
          <cell r="C104" t="str">
            <v>基础研究培育项目</v>
          </cell>
          <cell r="D104" t="str">
            <v>超大跨穹顶结构体系创新与形态优化研究</v>
          </cell>
          <cell r="E104" t="str">
            <v>建筑工程学院</v>
          </cell>
        </row>
        <row r="105">
          <cell r="B105" t="str">
            <v>胡博</v>
          </cell>
          <cell r="C105" t="str">
            <v>基础研究培育项目</v>
          </cell>
          <cell r="D105" t="str">
            <v>短程硝化过程氧化亚氮的产生机制研究</v>
          </cell>
          <cell r="E105" t="str">
            <v>建筑工程学院</v>
          </cell>
        </row>
        <row r="106">
          <cell r="B106" t="str">
            <v>江超</v>
          </cell>
          <cell r="C106" t="str">
            <v>基础研究培育项目</v>
          </cell>
          <cell r="D106" t="str">
            <v>多层结构直埋热水供热管道热-力耦合机理分析与应用</v>
          </cell>
          <cell r="E106" t="str">
            <v>建筑工程学院</v>
          </cell>
        </row>
        <row r="107">
          <cell r="B107" t="str">
            <v>檀姊静</v>
          </cell>
          <cell r="C107" t="str">
            <v>基础研究培育项目</v>
          </cell>
          <cell r="D107" t="str">
            <v>城市街谷与临街建筑整体风热环境研究</v>
          </cell>
          <cell r="E107" t="str">
            <v>建筑工程学院</v>
          </cell>
        </row>
        <row r="108">
          <cell r="B108" t="str">
            <v>孔德泉</v>
          </cell>
          <cell r="C108" t="str">
            <v>基础研究培育项目</v>
          </cell>
          <cell r="D108" t="str">
            <v>西北粉土质遗址营造修复机理及遗址土本构模型研究</v>
          </cell>
          <cell r="E108" t="str">
            <v>建筑工程学院</v>
          </cell>
        </row>
        <row r="109">
          <cell r="B109" t="str">
            <v>柴少波</v>
          </cell>
          <cell r="C109" t="str">
            <v>基础研究培育项目</v>
          </cell>
          <cell r="D109" t="str">
            <v>柱面波在含非线性节理岩体中的传播特性研究</v>
          </cell>
          <cell r="E109" t="str">
            <v>建筑工程学院</v>
          </cell>
        </row>
        <row r="110">
          <cell r="B110" t="str">
            <v>马恺泽</v>
          </cell>
          <cell r="C110" t="str">
            <v>基础研究培育项目</v>
          </cell>
          <cell r="D110" t="str">
            <v>超高性能纤维混凝土节点抗震性能与设计方法研究</v>
          </cell>
          <cell r="E110" t="str">
            <v>建筑工程学院</v>
          </cell>
        </row>
        <row r="111">
          <cell r="B111" t="str">
            <v>权登州</v>
          </cell>
          <cell r="C111" t="str">
            <v>基础研究培育项目</v>
          </cell>
          <cell r="D111" t="str">
            <v>黄土场地条件下地铁隧道地震反应特性研究</v>
          </cell>
          <cell r="E111" t="str">
            <v>建筑工程学院</v>
          </cell>
        </row>
        <row r="112">
          <cell r="B112" t="str">
            <v>管宇</v>
          </cell>
          <cell r="C112" t="str">
            <v>基础研究培育项目</v>
          </cell>
          <cell r="D112" t="str">
            <v>冷弯薄壁型钢—石膏基自流平砂浆组合楼盖振动舒适度研究</v>
          </cell>
          <cell r="E112" t="str">
            <v>建筑工程学院</v>
          </cell>
        </row>
        <row r="113">
          <cell r="B113" t="str">
            <v>孙珊珊</v>
          </cell>
          <cell r="C113" t="str">
            <v>基础研究培育项目</v>
          </cell>
          <cell r="D113" t="str">
            <v>联合法加固钢筋混凝土柱的爆炸效应及损伤评估研究</v>
          </cell>
          <cell r="E113" t="str">
            <v>建筑工程学院</v>
          </cell>
        </row>
        <row r="114">
          <cell r="B114" t="str">
            <v>张勋</v>
          </cell>
          <cell r="C114" t="str">
            <v>基础研究培育项目</v>
          </cell>
          <cell r="D114" t="str">
            <v>砂土中大直径单桩长期水平循环加载特性研究</v>
          </cell>
          <cell r="E114" t="str">
            <v>建筑工程学院</v>
          </cell>
        </row>
        <row r="115">
          <cell r="B115" t="str">
            <v>樊禹江</v>
          </cell>
          <cell r="C115" t="str">
            <v>基础研究培育项目</v>
          </cell>
          <cell r="D115" t="str">
            <v>古塔结构静/动力灾变修复理论及工程应用方法研究</v>
          </cell>
          <cell r="E115" t="str">
            <v>建筑学院</v>
          </cell>
        </row>
        <row r="116">
          <cell r="B116" t="str">
            <v>赵萌</v>
          </cell>
          <cell r="C116" t="str">
            <v>基础研究培育项目</v>
          </cell>
          <cell r="D116" t="str">
            <v>基于交通微循环优化的内陆型城市公共空间特性研究</v>
          </cell>
          <cell r="E116" t="str">
            <v>建筑学院</v>
          </cell>
        </row>
        <row r="117">
          <cell r="B117" t="str">
            <v>李兆磊</v>
          </cell>
          <cell r="C117" t="str">
            <v>基础研究培育项目</v>
          </cell>
          <cell r="D117" t="str">
            <v>需求波动下快递网络承载能力测度与优化研究</v>
          </cell>
          <cell r="E117" t="str">
            <v>经济与管理学院</v>
          </cell>
        </row>
        <row r="118">
          <cell r="B118" t="str">
            <v>陈媛媛</v>
          </cell>
          <cell r="C118" t="str">
            <v>基础研究培育项目</v>
          </cell>
          <cell r="D118" t="str">
            <v>非物质文化遗产与传统建筑环境保护的适应性研究</v>
          </cell>
          <cell r="E118" t="str">
            <v>校属</v>
          </cell>
        </row>
        <row r="119">
          <cell r="B119" t="str">
            <v>包雄雄</v>
          </cell>
          <cell r="C119" t="str">
            <v>基础研究培育项目</v>
          </cell>
          <cell r="D119" t="str">
            <v>周期环境中非局部扩散系统的行波解研究</v>
          </cell>
          <cell r="E119" t="str">
            <v>理学院</v>
          </cell>
        </row>
        <row r="120">
          <cell r="B120" t="str">
            <v>程晓晗</v>
          </cell>
          <cell r="C120" t="str">
            <v>基础研究培育项目</v>
          </cell>
          <cell r="D120" t="str">
            <v>高精度中心迎风格式及其应用研究</v>
          </cell>
          <cell r="E120" t="str">
            <v>理学院</v>
          </cell>
        </row>
        <row r="121">
          <cell r="B121" t="str">
            <v>阮苗</v>
          </cell>
          <cell r="C121" t="str">
            <v>基础研究培育项目</v>
          </cell>
          <cell r="D121" t="str">
            <v>高速运动功能梯度斜板结构的动态特性及稳定性研究</v>
          </cell>
          <cell r="E121" t="str">
            <v>理学院</v>
          </cell>
        </row>
        <row r="122">
          <cell r="B122" t="str">
            <v>张翔宇</v>
          </cell>
          <cell r="C122" t="str">
            <v>基础研究培育项目</v>
          </cell>
          <cell r="D122" t="str">
            <v>Yb/Er共掺LiYF4单颗粒微晶荧光能级布局调控机制研究</v>
          </cell>
          <cell r="E122" t="str">
            <v>理学院</v>
          </cell>
        </row>
        <row r="123">
          <cell r="B123" t="str">
            <v>肖伟</v>
          </cell>
          <cell r="C123" t="str">
            <v>基础研究培育项目</v>
          </cell>
          <cell r="D123" t="str">
            <v>交通流模型中激波问题的研究</v>
          </cell>
          <cell r="E123" t="str">
            <v>理学院</v>
          </cell>
        </row>
        <row r="124">
          <cell r="B124" t="str">
            <v>王长鹏</v>
          </cell>
          <cell r="C124" t="str">
            <v>基础研究培育项目</v>
          </cell>
          <cell r="D124" t="str">
            <v>基于矩阵分解的人脸识别问题研究</v>
          </cell>
          <cell r="E124" t="str">
            <v>理学院</v>
          </cell>
        </row>
        <row r="125">
          <cell r="B125" t="str">
            <v>袁振圣</v>
          </cell>
          <cell r="C125" t="str">
            <v>基础研究培育项目</v>
          </cell>
          <cell r="D125" t="str">
            <v>铁磁结构电磁机械耦合力学分析方法研究</v>
          </cell>
          <cell r="E125" t="str">
            <v>理学院</v>
          </cell>
        </row>
        <row r="126">
          <cell r="B126" t="str">
            <v>王明辉</v>
          </cell>
          <cell r="C126" t="str">
            <v>基础研究培育项目</v>
          </cell>
          <cell r="D126" t="str">
            <v>二阶多智能体系统的区间一致问题的理论研究</v>
          </cell>
          <cell r="E126" t="str">
            <v>理学院</v>
          </cell>
        </row>
        <row r="127">
          <cell r="B127" t="str">
            <v>秦于越</v>
          </cell>
          <cell r="C127" t="str">
            <v>基础研究培育项目</v>
          </cell>
          <cell r="D127" t="str">
            <v>超疏水微通道内Stokes流的辛算法</v>
          </cell>
          <cell r="E127" t="str">
            <v>理学院</v>
          </cell>
        </row>
        <row r="128">
          <cell r="B128" t="str">
            <v>王凯明</v>
          </cell>
          <cell r="C128" t="str">
            <v>基础研究培育项目</v>
          </cell>
          <cell r="D128" t="str">
            <v>轨迹追踪控制器问题的非线性测度方法</v>
          </cell>
          <cell r="E128" t="str">
            <v>理学院</v>
          </cell>
        </row>
        <row r="129">
          <cell r="B129" t="str">
            <v>何安</v>
          </cell>
          <cell r="C129" t="str">
            <v>基础研究培育项目</v>
          </cell>
          <cell r="D129" t="str">
            <v>含不规则裂纹的高温超导复合带材非线性力电行为研究</v>
          </cell>
          <cell r="E129" t="str">
            <v>理学院</v>
          </cell>
        </row>
        <row r="130">
          <cell r="B130" t="str">
            <v>陈轶嵩</v>
          </cell>
          <cell r="C130" t="str">
            <v>基础研究培育项目</v>
          </cell>
          <cell r="D130" t="str">
            <v>基于全生命周期理论的新能源汽车节能减排评价及多目标优化研究</v>
          </cell>
          <cell r="E130" t="str">
            <v>汽车学院</v>
          </cell>
        </row>
        <row r="131">
          <cell r="B131" t="str">
            <v>马菁</v>
          </cell>
          <cell r="C131" t="str">
            <v>基础研究培育项目</v>
          </cell>
          <cell r="D131" t="str">
            <v>发动机燃烧室内高温非灰辐射传热机理研究</v>
          </cell>
          <cell r="E131" t="str">
            <v>汽车学院</v>
          </cell>
        </row>
        <row r="132">
          <cell r="B132" t="str">
            <v>张鹏</v>
          </cell>
          <cell r="C132" t="str">
            <v>基础研究培育项目</v>
          </cell>
          <cell r="D132" t="str">
            <v>煤质乙二醇在柴油机上的基础研究</v>
          </cell>
          <cell r="E132" t="str">
            <v>汽车学院</v>
          </cell>
        </row>
        <row r="133">
          <cell r="B133" t="str">
            <v>辛琪</v>
          </cell>
          <cell r="C133" t="str">
            <v>基础研究培育项目</v>
          </cell>
          <cell r="D133" t="str">
            <v>无人驾驶车辆协同自组织跟驰控制研究</v>
          </cell>
          <cell r="E133" t="str">
            <v>汽车学院</v>
          </cell>
        </row>
        <row r="134">
          <cell r="B134" t="str">
            <v>高楠</v>
          </cell>
          <cell r="C134" t="str">
            <v>基础研究培育项目</v>
          </cell>
          <cell r="D134" t="str">
            <v>动态观测器在车辆稳定性控制系统中的应用问题研究</v>
          </cell>
          <cell r="E134" t="str">
            <v>汽车学院</v>
          </cell>
        </row>
        <row r="135">
          <cell r="B135" t="str">
            <v>郭万江</v>
          </cell>
          <cell r="C135" t="str">
            <v>基础研究培育项目</v>
          </cell>
          <cell r="D135" t="str">
            <v>高海拔高寒地区高速公路安全运行技术研究</v>
          </cell>
          <cell r="E135" t="str">
            <v>汽车学院</v>
          </cell>
        </row>
        <row r="136">
          <cell r="B136" t="str">
            <v>李颖</v>
          </cell>
          <cell r="C136" t="str">
            <v>基础研究培育项目</v>
          </cell>
          <cell r="D136" t="str">
            <v>高速公路实时控制策略的研究</v>
          </cell>
          <cell r="E136" t="str">
            <v>信息工程学院</v>
          </cell>
        </row>
        <row r="137">
          <cell r="B137" t="str">
            <v>屈八一</v>
          </cell>
          <cell r="C137" t="str">
            <v>基础研究培育项目</v>
          </cell>
          <cell r="D137" t="str">
            <v>微型原子钟的软硬件优化研究</v>
          </cell>
          <cell r="E137" t="str">
            <v>信息工程学院</v>
          </cell>
        </row>
        <row r="138">
          <cell r="B138" t="str">
            <v>张朝阳</v>
          </cell>
          <cell r="C138" t="str">
            <v>基础研究培育项目</v>
          </cell>
          <cell r="D138" t="str">
            <v>相机动态标定与车辆目标3D空间混合建模</v>
          </cell>
          <cell r="E138" t="str">
            <v>信息工程学院</v>
          </cell>
        </row>
        <row r="139">
          <cell r="B139" t="str">
            <v>李巍</v>
          </cell>
          <cell r="C139" t="str">
            <v>基础研究培育项目</v>
          </cell>
          <cell r="D139" t="str">
            <v>采用能量收集技术的双向中继网络的发射策略与通信性能研究</v>
          </cell>
          <cell r="E139" t="str">
            <v>信息工程学院</v>
          </cell>
        </row>
        <row r="140">
          <cell r="B140" t="str">
            <v>郝雪丽</v>
          </cell>
          <cell r="C140" t="str">
            <v>基础研究培育项目</v>
          </cell>
          <cell r="D140" t="str">
            <v>矿质混合料形态特征三维检测方法研究</v>
          </cell>
          <cell r="E140" t="str">
            <v>信息工程学院</v>
          </cell>
        </row>
        <row r="141">
          <cell r="B141" t="str">
            <v>李东武</v>
          </cell>
          <cell r="C141" t="str">
            <v>基础研究培育项目</v>
          </cell>
          <cell r="D141" t="str">
            <v>基于全分集接收的中继协作传输方法研究</v>
          </cell>
          <cell r="E141" t="str">
            <v>信息工程学院</v>
          </cell>
        </row>
        <row r="142">
          <cell r="B142" t="str">
            <v>樊娜</v>
          </cell>
          <cell r="C142" t="str">
            <v>基础研究培育项目</v>
          </cell>
          <cell r="D142" t="str">
            <v>多网融合环境下的车联网可信安全技术研究</v>
          </cell>
          <cell r="E142" t="str">
            <v>信息工程学院</v>
          </cell>
        </row>
        <row r="143">
          <cell r="B143" t="str">
            <v>陈婷</v>
          </cell>
          <cell r="C143" t="str">
            <v>基础研究培育项目</v>
          </cell>
          <cell r="D143" t="str">
            <v>面向QoS保证的TD-LTE智能交通通信系统跨层设计</v>
          </cell>
          <cell r="E143" t="str">
            <v>信息工程学院</v>
          </cell>
        </row>
        <row r="144">
          <cell r="B144"/>
          <cell r="C144"/>
          <cell r="D144"/>
          <cell r="E144"/>
        </row>
        <row r="145">
          <cell r="B145" t="str">
            <v>郭亚杰</v>
          </cell>
          <cell r="C145" t="str">
            <v>高新技术研究培育项目</v>
          </cell>
          <cell r="D145" t="str">
            <v>基于复合中间层设计的硬质合金/钢部分瞬间液相连接机理及接头性能研究</v>
          </cell>
          <cell r="E145" t="str">
            <v>材料科学与工程学院</v>
          </cell>
        </row>
        <row r="146">
          <cell r="B146" t="str">
            <v>段理</v>
          </cell>
          <cell r="C146" t="str">
            <v>高新技术研究培育项目</v>
          </cell>
          <cell r="D146" t="str">
            <v>新型纳米杂化WLED制备与光电性质研究</v>
          </cell>
          <cell r="E146" t="str">
            <v>材料科学与工程学院</v>
          </cell>
        </row>
        <row r="147">
          <cell r="B147" t="str">
            <v>凤永刚</v>
          </cell>
          <cell r="C147" t="str">
            <v>高新技术研究培育项目</v>
          </cell>
          <cell r="D147" t="str">
            <v>新疆阿斯喀尔特Be-Nb-Mo矿床成因研究</v>
          </cell>
          <cell r="E147" t="str">
            <v>地球科学与资源学院</v>
          </cell>
        </row>
        <row r="148">
          <cell r="B148" t="str">
            <v>焦建刚</v>
          </cell>
          <cell r="C148" t="str">
            <v>高新技术研究培育项目</v>
          </cell>
          <cell r="D148" t="str">
            <v>新疆西天山卡特巴阿苏金铜矿成矿规律研究</v>
          </cell>
          <cell r="E148" t="str">
            <v>地球科学与资源学院</v>
          </cell>
        </row>
        <row r="149">
          <cell r="B149" t="str">
            <v>张贵山</v>
          </cell>
          <cell r="C149" t="str">
            <v>高新技术研究培育项目</v>
          </cell>
          <cell r="D149" t="str">
            <v>甘肃北山晚古生代基性岩墙群年代学和地球化学：塔里木地幔柱的证据</v>
          </cell>
          <cell r="E149" t="str">
            <v>地球科学与资源学院</v>
          </cell>
        </row>
        <row r="150">
          <cell r="B150" t="str">
            <v>夏明哲</v>
          </cell>
          <cell r="C150" t="str">
            <v>高新技术研究培育项目</v>
          </cell>
          <cell r="D150" t="str">
            <v>塔里木东北缘镁铁-超镁铁质岩浆活动与铜镍硫化物成矿作用</v>
          </cell>
          <cell r="E150" t="str">
            <v>地球科学与资源学院</v>
          </cell>
        </row>
        <row r="151">
          <cell r="B151" t="str">
            <v>李相传</v>
          </cell>
          <cell r="C151" t="str">
            <v>高新技术研究培育项目</v>
          </cell>
          <cell r="D151" t="str">
            <v>青藏高原东部新近纪植物群和构造隆升</v>
          </cell>
          <cell r="E151" t="str">
            <v>地球科学与资源学院</v>
          </cell>
        </row>
        <row r="152">
          <cell r="B152" t="str">
            <v>刘磊</v>
          </cell>
          <cell r="C152" t="str">
            <v>高新技术研究培育项目</v>
          </cell>
          <cell r="D152" t="str">
            <v>WorldView-3数据矿化蚀变提取方法研究</v>
          </cell>
          <cell r="E152" t="str">
            <v>地球科学与资源学院</v>
          </cell>
        </row>
        <row r="153">
          <cell r="B153" t="str">
            <v>赵永华</v>
          </cell>
          <cell r="C153" t="str">
            <v>高新技术研究培育项目</v>
          </cell>
          <cell r="D153" t="str">
            <v>火地塘林区森林景观土壤微生物异质性</v>
          </cell>
          <cell r="E153" t="str">
            <v>地球科学与资源学院</v>
          </cell>
        </row>
        <row r="154">
          <cell r="B154" t="str">
            <v>李萍</v>
          </cell>
          <cell r="C154" t="str">
            <v>高新技术研究培育项目</v>
          </cell>
          <cell r="D154" t="str">
            <v>考虑沉积历史的非饱和黄土抗剪强度研究</v>
          </cell>
          <cell r="E154" t="str">
            <v>地质工程与测绘学院</v>
          </cell>
        </row>
        <row r="155">
          <cell r="B155" t="str">
            <v>包乾宗</v>
          </cell>
          <cell r="C155" t="str">
            <v>高新技术研究培育项目</v>
          </cell>
          <cell r="D155" t="str">
            <v>基于压缩感知的地震数据采集和波形反演方法研究</v>
          </cell>
          <cell r="E155" t="str">
            <v>地质工程与测绘学院</v>
          </cell>
        </row>
        <row r="156">
          <cell r="B156" t="str">
            <v>陈文玲</v>
          </cell>
          <cell r="C156" t="str">
            <v>高新技术研究培育项目</v>
          </cell>
          <cell r="D156" t="str">
            <v>卸荷条件下大理岩蠕变特性及蠕变模型研究</v>
          </cell>
          <cell r="E156" t="str">
            <v>地质工程与测绘学院</v>
          </cell>
        </row>
        <row r="157">
          <cell r="B157" t="str">
            <v>翟越</v>
          </cell>
          <cell r="C157" t="str">
            <v>高新技术研究培育项目</v>
          </cell>
          <cell r="D157" t="str">
            <v>岩石类材料冻融循环后的静动力学性能研究</v>
          </cell>
          <cell r="E157" t="str">
            <v>地质工程与测绘学院</v>
          </cell>
        </row>
        <row r="158">
          <cell r="B158" t="str">
            <v>纪新林</v>
          </cell>
          <cell r="C158" t="str">
            <v>高新技术研究培育项目</v>
          </cell>
          <cell r="D158" t="str">
            <v>部分南极球粒陨石的岩石磁学和古磁场强度研究</v>
          </cell>
          <cell r="E158" t="str">
            <v>地质工程与测绘学院</v>
          </cell>
        </row>
        <row r="159">
          <cell r="B159" t="str">
            <v>王利</v>
          </cell>
          <cell r="C159" t="str">
            <v>高新技术研究培育项目</v>
          </cell>
          <cell r="D159" t="str">
            <v>北斗卫星导航系统空间信号异常探测</v>
          </cell>
          <cell r="E159" t="str">
            <v>地质工程与测绘学院</v>
          </cell>
        </row>
        <row r="160">
          <cell r="B160" t="str">
            <v>郝建斌</v>
          </cell>
          <cell r="C160" t="str">
            <v>高新技术研究培育项目</v>
          </cell>
          <cell r="D160" t="str">
            <v>层状围岩隧道中锚杆的抗震作用研究</v>
          </cell>
          <cell r="E160" t="str">
            <v>地质工程与测绘学院</v>
          </cell>
        </row>
        <row r="161">
          <cell r="B161" t="str">
            <v>祝艳波</v>
          </cell>
          <cell r="C161" t="str">
            <v>高新技术研究培育项目</v>
          </cell>
          <cell r="D161" t="str">
            <v>水岩作用下石膏质岩的蠕变特性及其非线性蠕变本构模型研究</v>
          </cell>
          <cell r="E161" t="str">
            <v>地质工程与测绘学院</v>
          </cell>
        </row>
        <row r="162">
          <cell r="B162" t="str">
            <v>蒋玮</v>
          </cell>
          <cell r="C162" t="str">
            <v>高新技术研究培育项目</v>
          </cell>
          <cell r="D162" t="str">
            <v>考虑多孔介质细观特征的多孔沥青混合料力学响应与损坏机理</v>
          </cell>
          <cell r="E162" t="str">
            <v>公路学院</v>
          </cell>
        </row>
        <row r="163">
          <cell r="B163" t="str">
            <v>张驰</v>
          </cell>
          <cell r="C163" t="str">
            <v>高新技术研究培育项目</v>
          </cell>
          <cell r="D163" t="str">
            <v>高速公路施工作业区车辆运行险态智能判别与预警方法</v>
          </cell>
          <cell r="E163" t="str">
            <v>公路学院</v>
          </cell>
        </row>
        <row r="164">
          <cell r="B164" t="str">
            <v>张岗</v>
          </cell>
          <cell r="C164" t="str">
            <v>高新技术研究培育项目</v>
          </cell>
          <cell r="D164" t="str">
            <v>火灾下钢-高性能混凝土组合箱梁力学行为研究</v>
          </cell>
          <cell r="E164" t="str">
            <v>公路学院</v>
          </cell>
        </row>
        <row r="165">
          <cell r="B165" t="str">
            <v>赖金星</v>
          </cell>
          <cell r="C165" t="str">
            <v>高新技术研究培育项目</v>
          </cell>
          <cell r="D165" t="str">
            <v>黄土地铁隧道施工涌水结构劣化机制研究</v>
          </cell>
          <cell r="E165" t="str">
            <v>公路学院</v>
          </cell>
        </row>
        <row r="166">
          <cell r="B166" t="str">
            <v>王永岗</v>
          </cell>
          <cell r="C166" t="str">
            <v>高新技术研究培育项目</v>
          </cell>
          <cell r="D166" t="str">
            <v>基于视觉变化信号的职业驾驶人驾驶疲劳累积规律研究</v>
          </cell>
          <cell r="E166" t="str">
            <v>公路学院</v>
          </cell>
        </row>
        <row r="167">
          <cell r="B167" t="str">
            <v>王晓明</v>
          </cell>
          <cell r="C167" t="str">
            <v>高新技术研究培育项目</v>
          </cell>
          <cell r="D167" t="str">
            <v>空间缆索悬索桥的工况即时决策分析方法</v>
          </cell>
          <cell r="E167" t="str">
            <v>公路学院</v>
          </cell>
        </row>
        <row r="168">
          <cell r="B168" t="str">
            <v>梁国华</v>
          </cell>
          <cell r="C168" t="str">
            <v>高新技术研究培育项目</v>
          </cell>
          <cell r="D168" t="str">
            <v>失范行为对城市交通运行安全与效率的影响与对策</v>
          </cell>
          <cell r="E168" t="str">
            <v>公路学院</v>
          </cell>
        </row>
        <row r="169">
          <cell r="B169" t="str">
            <v>纪小平</v>
          </cell>
          <cell r="C169" t="str">
            <v>高新技术研究培育项目</v>
          </cell>
          <cell r="D169" t="str">
            <v>基于压电陶瓷的沥青路面结构健康智能监测技术研究</v>
          </cell>
          <cell r="E169" t="str">
            <v>公路学院</v>
          </cell>
        </row>
        <row r="170">
          <cell r="B170" t="str">
            <v>沈照庆</v>
          </cell>
          <cell r="C170" t="str">
            <v>高新技术研究培育项目</v>
          </cell>
          <cell r="D170" t="str">
            <v>基于核空间下影像同质信息簇的路面健康识别模型研究</v>
          </cell>
          <cell r="E170" t="str">
            <v>公路学院</v>
          </cell>
        </row>
        <row r="171">
          <cell r="B171" t="str">
            <v>李彦鹏</v>
          </cell>
          <cell r="C171" t="str">
            <v>高新技术研究培育项目</v>
          </cell>
          <cell r="D171" t="str">
            <v>西安市大气细颗粒物中微生物组成、浓度与来源研究</v>
          </cell>
          <cell r="E171" t="str">
            <v>环境科学与工程学院</v>
          </cell>
        </row>
        <row r="172">
          <cell r="B172" t="str">
            <v>郭冀峰</v>
          </cell>
          <cell r="C172" t="str">
            <v>高新技术研究培育项目</v>
          </cell>
          <cell r="D172" t="str">
            <v>基于靶向污染物降解的高效分子印迹膜生物反应器除污机理研究</v>
          </cell>
          <cell r="E172" t="str">
            <v>环境科学与工程学院</v>
          </cell>
        </row>
        <row r="173">
          <cell r="B173" t="str">
            <v>田威</v>
          </cell>
          <cell r="C173" t="str">
            <v>高新技术研究培育项目</v>
          </cell>
          <cell r="D173" t="str">
            <v>基于3D打印砂性介质模型的裂隙岩体破裂演化机理实验研究</v>
          </cell>
          <cell r="E173" t="str">
            <v>建筑工程学院</v>
          </cell>
        </row>
        <row r="174">
          <cell r="B174" t="str">
            <v>侯全华</v>
          </cell>
          <cell r="C174" t="str">
            <v>高新技术研究培育项目</v>
          </cell>
          <cell r="D174" t="str">
            <v>低碳出行导向下的建成区土地集约使用研究</v>
          </cell>
          <cell r="E174" t="str">
            <v>建筑学院</v>
          </cell>
        </row>
        <row r="175">
          <cell r="B175" t="str">
            <v>杜强</v>
          </cell>
          <cell r="C175" t="str">
            <v>高新技术研究培育项目</v>
          </cell>
          <cell r="D175" t="str">
            <v>SIPs低碳新农居关键技术研究</v>
          </cell>
          <cell r="E175" t="str">
            <v>经济与管理学院</v>
          </cell>
        </row>
        <row r="176">
          <cell r="B176" t="str">
            <v>石刚</v>
          </cell>
          <cell r="C176" t="str">
            <v>高新技术研究培育项目</v>
          </cell>
          <cell r="D176" t="str">
            <v>有机-磁性金属界面能级结构的研究</v>
          </cell>
          <cell r="E176" t="str">
            <v>理学院</v>
          </cell>
        </row>
        <row r="177">
          <cell r="B177" t="str">
            <v>袁伟</v>
          </cell>
          <cell r="C177" t="str">
            <v>高新技术研究培育项目</v>
          </cell>
          <cell r="D177" t="str">
            <v>驾驶人危险状态识别与自适应预警方法研究</v>
          </cell>
          <cell r="E177" t="str">
            <v>汽车学院</v>
          </cell>
        </row>
        <row r="178">
          <cell r="B178" t="str">
            <v>高涛</v>
          </cell>
          <cell r="C178" t="str">
            <v>高新技术研究培育项目</v>
          </cell>
          <cell r="D178" t="str">
            <v>非约束场景下融合结构和纹理特征的图像特征提取技术研究</v>
          </cell>
          <cell r="E178" t="str">
            <v>信息工程学院</v>
          </cell>
        </row>
        <row r="179">
          <cell r="B179"/>
          <cell r="C179"/>
          <cell r="D179"/>
          <cell r="E179"/>
        </row>
        <row r="180">
          <cell r="B180" t="str">
            <v>胡波</v>
          </cell>
          <cell r="C180" t="str">
            <v>高新技术研究培育项目（学科建设）</v>
          </cell>
          <cell r="D180" t="str">
            <v>沉积同生独居石和磷钇矿限定地层时代——以陕西洛南地区新元古界为例</v>
          </cell>
          <cell r="E180" t="str">
            <v>地球科学与资源学院</v>
          </cell>
        </row>
        <row r="181">
          <cell r="B181" t="str">
            <v>雷如雄</v>
          </cell>
          <cell r="C181" t="str">
            <v>高新技术研究培育项目（学科建设）</v>
          </cell>
          <cell r="D181" t="str">
            <v>小岩体成矿理论研究与西部找矿勘查</v>
          </cell>
          <cell r="E181" t="str">
            <v>地球科学与资源学院</v>
          </cell>
        </row>
        <row r="182">
          <cell r="B182" t="str">
            <v>张敏</v>
          </cell>
          <cell r="C182" t="str">
            <v>高新技术研究培育项目（学科建设）</v>
          </cell>
          <cell r="D182" t="str">
            <v>交通基础设施时空大数据一体化分析与建模</v>
          </cell>
          <cell r="E182" t="str">
            <v>公路学院</v>
          </cell>
        </row>
        <row r="183">
          <cell r="B183" t="str">
            <v>邓亚娟</v>
          </cell>
          <cell r="C183" t="str">
            <v>高新技术研究培育项目（学科建设）</v>
          </cell>
          <cell r="D183" t="str">
            <v>基于动态集结演变机理的交通运行状态评估</v>
          </cell>
          <cell r="E183" t="str">
            <v>公路学院</v>
          </cell>
        </row>
        <row r="184">
          <cell r="B184" t="str">
            <v>耿莉敏</v>
          </cell>
          <cell r="C184" t="str">
            <v>高新技术研究培育项目（学科建设）</v>
          </cell>
          <cell r="D184" t="str">
            <v>柴油机代用燃料燃烧与排放性能改善研究</v>
          </cell>
          <cell r="E184" t="str">
            <v>汽车学院</v>
          </cell>
        </row>
        <row r="185">
          <cell r="B185" t="str">
            <v>高扬</v>
          </cell>
          <cell r="C185" t="str">
            <v>高新技术研究培育项目（学科建设）</v>
          </cell>
          <cell r="D185" t="str">
            <v>现代城市多模式综合交通诱导与规划</v>
          </cell>
          <cell r="E185" t="str">
            <v>汽车学院</v>
          </cell>
        </row>
        <row r="186">
          <cell r="B186" t="str">
            <v>关博文</v>
          </cell>
          <cell r="C186" t="str">
            <v>高新技术研究培育项目（学科建设）</v>
          </cell>
          <cell r="D186" t="str">
            <v>镁水泥混凝土材料组成设计与应用关键技术</v>
          </cell>
          <cell r="E186" t="str">
            <v>材料科学与工程学院</v>
          </cell>
        </row>
        <row r="187">
          <cell r="B187" t="str">
            <v>高莉宁</v>
          </cell>
          <cell r="C187" t="str">
            <v>高新技术研究培育项目（学科建设）</v>
          </cell>
          <cell r="D187" t="str">
            <v>基于压电陶瓷的超薄多孔磨耗层设计优化研究</v>
          </cell>
          <cell r="E187" t="str">
            <v>材料科学与工程学院</v>
          </cell>
        </row>
        <row r="188">
          <cell r="B188" t="str">
            <v>邓龙胜</v>
          </cell>
          <cell r="C188" t="str">
            <v>高新技术研究培育项目（学科建设）</v>
          </cell>
          <cell r="D188" t="str">
            <v>西咸新区地震地质灾害区划</v>
          </cell>
          <cell r="E188" t="str">
            <v>地质工程与测绘学院</v>
          </cell>
        </row>
        <row r="189">
          <cell r="B189" t="str">
            <v>张双成</v>
          </cell>
          <cell r="C189" t="str">
            <v>高新技术研究培育项目（学科建设）</v>
          </cell>
          <cell r="D189" t="str">
            <v>海岸带GNSS用于实时海平面变化监测研究及应用示范</v>
          </cell>
          <cell r="E189" t="str">
            <v>地质工程与测绘学院</v>
          </cell>
        </row>
        <row r="190">
          <cell r="B190" t="str">
            <v>李寻昌</v>
          </cell>
          <cell r="C190" t="str">
            <v>高新技术研究培育项目（学科建设）</v>
          </cell>
          <cell r="D190" t="str">
            <v>黄土滑坡防治双排抗滑桩受力特性的模型试验研究</v>
          </cell>
          <cell r="E190" t="str">
            <v>地质工程与测绘学院</v>
          </cell>
        </row>
        <row r="191">
          <cell r="B191" t="str">
            <v>刘国华</v>
          </cell>
          <cell r="C191" t="str">
            <v>高新技术研究培育项目（学科建设）</v>
          </cell>
          <cell r="D191" t="str">
            <v>地球物理测井现场动态可视化微模型研究</v>
          </cell>
          <cell r="E191" t="str">
            <v>地质工程与测绘学院</v>
          </cell>
        </row>
        <row r="192">
          <cell r="B192" t="str">
            <v>陈志红</v>
          </cell>
          <cell r="C192" t="str">
            <v>高新技术研究培育项目（学科建设）</v>
          </cell>
          <cell r="D192" t="str">
            <v>绿色环境催化材料的制备及性能测试</v>
          </cell>
          <cell r="E192" t="str">
            <v>环境科学与工程学院</v>
          </cell>
        </row>
        <row r="193">
          <cell r="B193" t="str">
            <v>王莉平</v>
          </cell>
          <cell r="C193" t="str">
            <v>高新技术研究培育项目（学科建设）</v>
          </cell>
          <cell r="D193" t="str">
            <v>基于水文循环的水资源管理研究</v>
          </cell>
          <cell r="E193" t="str">
            <v>环境科学与工程学院</v>
          </cell>
        </row>
        <row r="194">
          <cell r="B194"/>
          <cell r="C194"/>
          <cell r="D194"/>
          <cell r="E194"/>
        </row>
        <row r="195">
          <cell r="B195" t="str">
            <v>李荣西</v>
          </cell>
          <cell r="C195" t="str">
            <v>高新技术研究支持项目</v>
          </cell>
          <cell r="D195" t="str">
            <v>宁南盆地新生界蒸发岩沉积特征与油气潜力研究</v>
          </cell>
          <cell r="E195" t="str">
            <v>地球科学与资源学院</v>
          </cell>
        </row>
        <row r="196">
          <cell r="B196" t="str">
            <v>赵敬源</v>
          </cell>
          <cell r="C196" t="str">
            <v>高新技术研究支持项目</v>
          </cell>
          <cell r="D196" t="str">
            <v>川西地区被动式采暖居住建筑围护结构动态优化研究</v>
          </cell>
          <cell r="E196" t="str">
            <v>建筑学院</v>
          </cell>
        </row>
        <row r="197">
          <cell r="B197"/>
          <cell r="C197"/>
          <cell r="D197"/>
          <cell r="E197"/>
        </row>
        <row r="198">
          <cell r="B198" t="str">
            <v>贺伊琳</v>
          </cell>
          <cell r="C198" t="str">
            <v>重大科研成果提升项目</v>
          </cell>
          <cell r="D198" t="str">
            <v>智能电动汽车动力总成匹配及关键控制技术研究</v>
          </cell>
          <cell r="E198" t="str">
            <v>汽车学院</v>
          </cell>
        </row>
        <row r="199">
          <cell r="B199" t="str">
            <v>尚秀琳</v>
          </cell>
          <cell r="C199" t="str">
            <v>重大科研成果提升项目</v>
          </cell>
          <cell r="D199" t="str">
            <v>倒装基层沥青路面承载特征及适应性研究</v>
          </cell>
          <cell r="E199" t="str">
            <v>公路学院</v>
          </cell>
        </row>
        <row r="200">
          <cell r="B200" t="str">
            <v>马峻岩</v>
          </cell>
          <cell r="C200" t="str">
            <v>重大科研成果提升项目</v>
          </cell>
          <cell r="D200" t="str">
            <v>车联网环境下事故预警关键技术研究</v>
          </cell>
          <cell r="E200" t="str">
            <v>信息工程学院</v>
          </cell>
        </row>
        <row r="201">
          <cell r="B201" t="str">
            <v>孟振江</v>
          </cell>
          <cell r="C201" t="str">
            <v>重大科研成果提升项目</v>
          </cell>
          <cell r="D201" t="str">
            <v>降雨条件下黄土滑坡物理模拟试验研究</v>
          </cell>
          <cell r="E201" t="str">
            <v>地质工程与测绘学院</v>
          </cell>
        </row>
        <row r="202">
          <cell r="B202"/>
          <cell r="C202"/>
          <cell r="D202"/>
          <cell r="E202"/>
        </row>
        <row r="203">
          <cell r="B203" t="str">
            <v>贾夏</v>
          </cell>
          <cell r="C203" t="str">
            <v>卓越青年科研基金项目（Ⅰ类）</v>
          </cell>
          <cell r="D203" t="str">
            <v>大气CO2升高与土壤Cd污染耦合对根际土壤硝化作用影响机制</v>
          </cell>
          <cell r="E203" t="str">
            <v>环境科学与工程学院</v>
          </cell>
        </row>
        <row r="204">
          <cell r="B204" t="str">
            <v>张久鹏</v>
          </cell>
          <cell r="C204" t="str">
            <v>卓越青年科研基金项目（Ⅱ类）</v>
          </cell>
          <cell r="D204" t="str">
            <v>沥青-集料的界面过程与分子机制</v>
          </cell>
          <cell r="E204" t="str">
            <v>公路学院</v>
          </cell>
        </row>
        <row r="205">
          <cell r="B205"/>
          <cell r="C205"/>
          <cell r="D205"/>
          <cell r="E205"/>
        </row>
        <row r="206">
          <cell r="B206" t="str">
            <v>Richard Kim</v>
          </cell>
          <cell r="C206" t="str">
            <v>优秀人才引进项目</v>
          </cell>
          <cell r="D206" t="str">
            <v>中国沥青路面性能相关规范和设计方法研究</v>
          </cell>
          <cell r="E206" t="str">
            <v>材料科学与工程学院</v>
          </cell>
        </row>
        <row r="207">
          <cell r="B207" t="str">
            <v>兰恒星</v>
          </cell>
          <cell r="C207" t="str">
            <v>优秀人才引进项目</v>
          </cell>
          <cell r="D207" t="str">
            <v>岩土体变形破坏机理及灾变动力学过程研究</v>
          </cell>
          <cell r="E207" t="str">
            <v>地质工程与测绘学院</v>
          </cell>
        </row>
        <row r="208">
          <cell r="B208" t="str">
            <v>于雅鑫</v>
          </cell>
          <cell r="C208" t="str">
            <v>优秀人才引进项目</v>
          </cell>
          <cell r="D208" t="str">
            <v>半导体光子材料载流子增益特性的数值计算与应用研究</v>
          </cell>
          <cell r="E208" t="str">
            <v>电子与控制工程学院</v>
          </cell>
        </row>
        <row r="209">
          <cell r="B209" t="str">
            <v>王震洪</v>
          </cell>
          <cell r="C209" t="str">
            <v>优秀人才引进项目</v>
          </cell>
          <cell r="D209" t="str">
            <v>天然河流急流-深潭-河滩系统结构和生态功能研究</v>
          </cell>
          <cell r="E209" t="str">
            <v>环境科学与工程学院</v>
          </cell>
        </row>
        <row r="210">
          <cell r="B210" t="str">
            <v>罗平平</v>
          </cell>
          <cell r="C210" t="str">
            <v>优秀人才引进项目</v>
          </cell>
          <cell r="D210" t="str">
            <v>半干旱区流域生态水文模型与可持续水环境治理</v>
          </cell>
          <cell r="E210" t="str">
            <v>环境科学与工程学院</v>
          </cell>
        </row>
        <row r="211">
          <cell r="B211" t="str">
            <v>方勇</v>
          </cell>
          <cell r="C211" t="str">
            <v>优秀人才引进项目</v>
          </cell>
          <cell r="D211" t="str">
            <v>物联网通信关键问题研究及其在交通系统中的应用</v>
          </cell>
          <cell r="E211" t="str">
            <v>信息工程学院</v>
          </cell>
        </row>
        <row r="212">
          <cell r="B212" t="str">
            <v>Asad</v>
          </cell>
          <cell r="C212" t="str">
            <v>优秀人才引进项目</v>
          </cell>
          <cell r="D212" t="str">
            <v>交通数据分析技术及应用</v>
          </cell>
          <cell r="E212" t="str">
            <v>信息工程学院</v>
          </cell>
        </row>
        <row r="213">
          <cell r="B213" t="str">
            <v>王威</v>
          </cell>
          <cell r="C213" t="str">
            <v>优秀人才引进项目</v>
          </cell>
          <cell r="D213" t="str">
            <v>车载环境下无线电传播特征及其对定位导航影响的研究</v>
          </cell>
          <cell r="E213" t="str">
            <v>信息工程学院</v>
          </cell>
        </row>
        <row r="214">
          <cell r="B214"/>
          <cell r="C214"/>
          <cell r="D214"/>
          <cell r="E214"/>
        </row>
        <row r="215">
          <cell r="B215" t="str">
            <v>夏昭德</v>
          </cell>
          <cell r="C215" t="str">
            <v>创新团队培育项目</v>
          </cell>
          <cell r="D215" t="str">
            <v>遥感岩浆成矿作用</v>
          </cell>
          <cell r="E215" t="str">
            <v>地球科学与资源学院</v>
          </cell>
        </row>
        <row r="216">
          <cell r="B216" t="str">
            <v>范文</v>
          </cell>
          <cell r="C216" t="str">
            <v>创新团队培育项目</v>
          </cell>
          <cell r="D216" t="str">
            <v>黄土灾变力学机制的微细观分析</v>
          </cell>
          <cell r="E216" t="str">
            <v>地质工程与测绘学院</v>
          </cell>
        </row>
        <row r="217">
          <cell r="B217" t="str">
            <v>叶敏</v>
          </cell>
          <cell r="C217" t="str">
            <v>创新团队培育项目</v>
          </cell>
          <cell r="D217" t="str">
            <v>公路养护装备电传动与混合传动创新团队</v>
          </cell>
          <cell r="E217" t="str">
            <v>工程机械学院</v>
          </cell>
        </row>
        <row r="218">
          <cell r="B218" t="str">
            <v>赵煜</v>
          </cell>
          <cell r="C218" t="str">
            <v>创新团队培育项目</v>
          </cell>
          <cell r="D218" t="str">
            <v>大跨径桥梁灾变机理及修复关键技术研究</v>
          </cell>
          <cell r="E218" t="str">
            <v>公路学院</v>
          </cell>
        </row>
        <row r="219">
          <cell r="B219" t="str">
            <v>黄华</v>
          </cell>
          <cell r="C219" t="str">
            <v>创新团队培育项目</v>
          </cell>
          <cell r="D219" t="str">
            <v>混凝土结构抗震及倒塌</v>
          </cell>
          <cell r="E219" t="str">
            <v>建筑工程学院</v>
          </cell>
        </row>
        <row r="220">
          <cell r="B220" t="str">
            <v>张常光</v>
          </cell>
          <cell r="C220" t="str">
            <v>创新团队培育项目</v>
          </cell>
          <cell r="D220" t="str">
            <v>钢管RPC组合结构爆炸效应及性能评估研究</v>
          </cell>
          <cell r="E220" t="str">
            <v>建筑工程学院</v>
          </cell>
        </row>
        <row r="221">
          <cell r="B221" t="str">
            <v>柳有权</v>
          </cell>
          <cell r="C221" t="str">
            <v>创新团队培育项目</v>
          </cell>
          <cell r="D221" t="str">
            <v>桌面增强现实的数据感知、交互与呈现关键技术研究</v>
          </cell>
          <cell r="E221" t="str">
            <v>信息工程学院</v>
          </cell>
        </row>
        <row r="222">
          <cell r="B222"/>
          <cell r="C222"/>
          <cell r="D222"/>
          <cell r="E222"/>
        </row>
        <row r="223">
          <cell r="B223" t="str">
            <v>胡力群</v>
          </cell>
          <cell r="C223" t="str">
            <v>创新团队支持项目</v>
          </cell>
          <cell r="D223" t="str">
            <v>路表抗滑性能衰变机理及其表面特征</v>
          </cell>
          <cell r="E223" t="str">
            <v>公路学院</v>
          </cell>
        </row>
        <row r="224">
          <cell r="B224" t="str">
            <v>徐志刚</v>
          </cell>
          <cell r="C224" t="str">
            <v>创新团队支持项目</v>
          </cell>
          <cell r="D224" t="str">
            <v>网联汽车与无人车流程化测试技术研究</v>
          </cell>
          <cell r="E224" t="str">
            <v>信息工程学院</v>
          </cell>
        </row>
        <row r="225">
          <cell r="B225" t="str">
            <v>翁效林</v>
          </cell>
          <cell r="C225" t="str">
            <v>创新团队支持项目</v>
          </cell>
          <cell r="D225" t="str">
            <v>大跨度软弱围岩隧道围岩力学特性研究</v>
          </cell>
          <cell r="E225" t="str">
            <v>公路学院</v>
          </cell>
        </row>
        <row r="226">
          <cell r="B226" t="str">
            <v>王永东</v>
          </cell>
          <cell r="C226" t="str">
            <v>创新团队支持项目</v>
          </cell>
          <cell r="D226" t="str">
            <v>公路隧道运营期通风环境监测分析与状态感知</v>
          </cell>
          <cell r="E226" t="str">
            <v>公路学院</v>
          </cell>
        </row>
        <row r="227">
          <cell r="B227" t="str">
            <v>赵超英</v>
          </cell>
          <cell r="C227" t="str">
            <v>创新团队支持项目</v>
          </cell>
          <cell r="D227" t="str">
            <v>现代空间大地测量技术及其在地质灾害检测与防治中的应用研究</v>
          </cell>
          <cell r="E227" t="str">
            <v>地质工程与测绘学院</v>
          </cell>
        </row>
        <row r="228">
          <cell r="B228"/>
          <cell r="C228"/>
          <cell r="D228"/>
          <cell r="E228"/>
        </row>
        <row r="229">
          <cell r="B229" t="str">
            <v>刘云华</v>
          </cell>
          <cell r="C229" t="str">
            <v>创新团队支持项目（学科建设）</v>
          </cell>
          <cell r="D229" t="str">
            <v>西北主要成矿带矿产地质研究</v>
          </cell>
          <cell r="E229" t="str">
            <v>地球科学与资源学院</v>
          </cell>
        </row>
        <row r="230">
          <cell r="B230" t="str">
            <v>晁会霞</v>
          </cell>
          <cell r="C230" t="str">
            <v>创新团队支持项目（学科建设）</v>
          </cell>
          <cell r="D230" t="str">
            <v>秦岭陆内造山成矿作用与找矿建模研究</v>
          </cell>
          <cell r="E230" t="str">
            <v>地球科学与资源学院</v>
          </cell>
        </row>
        <row r="231">
          <cell r="B231" t="str">
            <v>魏进</v>
          </cell>
          <cell r="C231" t="str">
            <v>创新团队支持项目（学科建设）</v>
          </cell>
          <cell r="D231" t="str">
            <v>草甸区路基冻胀融沉机理及病害预警模型研究</v>
          </cell>
          <cell r="E231" t="str">
            <v>公路学院</v>
          </cell>
        </row>
        <row r="232">
          <cell r="B232" t="str">
            <v>李加武</v>
          </cell>
          <cell r="C232" t="str">
            <v>创新团队支持项目（学科建设）</v>
          </cell>
          <cell r="D232" t="str">
            <v>体系转换的肋梁式断面连续梁内力变化规律研究</v>
          </cell>
          <cell r="E232" t="str">
            <v>公路学院</v>
          </cell>
        </row>
        <row r="233">
          <cell r="B233" t="str">
            <v>马峰</v>
          </cell>
          <cell r="C233" t="str">
            <v>创新团队支持项目（学科建设）</v>
          </cell>
          <cell r="D233" t="str">
            <v>沥青路面长期性能测试与评价技术研究</v>
          </cell>
          <cell r="E233" t="str">
            <v>公路学院</v>
          </cell>
        </row>
        <row r="234">
          <cell r="B234" t="str">
            <v>樊建强</v>
          </cell>
          <cell r="C234" t="str">
            <v>创新团队支持项目（学科建设）</v>
          </cell>
          <cell r="D234" t="str">
            <v>收费公路行业绩效评价及规制重构研究</v>
          </cell>
          <cell r="E234" t="str">
            <v>经济与管理学院</v>
          </cell>
        </row>
        <row r="235">
          <cell r="B235" t="str">
            <v>李晓辉</v>
          </cell>
          <cell r="C235" t="str">
            <v>创新团队支持项目（学科建设）</v>
          </cell>
          <cell r="D235" t="str">
            <v>多式轨道货物联运智能协同适配系统关键技术研究</v>
          </cell>
          <cell r="E235" t="str">
            <v>电子与控制工程学院</v>
          </cell>
        </row>
        <row r="236">
          <cell r="B236" t="str">
            <v>茹锋</v>
          </cell>
          <cell r="C236" t="str">
            <v>创新团队支持项目（学科建设）</v>
          </cell>
          <cell r="D236" t="str">
            <v>基于互联网+的智能制造半实物仿真系统研究</v>
          </cell>
          <cell r="E236" t="str">
            <v>电子与控制工程学院</v>
          </cell>
        </row>
        <row r="237">
          <cell r="B237" t="str">
            <v>唐蕾</v>
          </cell>
          <cell r="C237" t="str">
            <v>创新团队支持项目（学科建设）</v>
          </cell>
          <cell r="D237" t="str">
            <v>物联网技术在智能交通中的应用研究</v>
          </cell>
          <cell r="E237" t="str">
            <v>信息工程学院</v>
          </cell>
        </row>
        <row r="238">
          <cell r="B238" t="str">
            <v xml:space="preserve">靳钊 </v>
          </cell>
          <cell r="C238" t="str">
            <v>创新团队支持项目（学科建设）</v>
          </cell>
          <cell r="D238" t="str">
            <v>道路交通智能检测关键技术研究</v>
          </cell>
          <cell r="E238" t="str">
            <v>信息工程学院</v>
          </cell>
        </row>
        <row r="239">
          <cell r="B239" t="str">
            <v>耿九光</v>
          </cell>
          <cell r="C239" t="str">
            <v>创新团队支持项目（学科建设）</v>
          </cell>
          <cell r="D239" t="str">
            <v>高寒高海拔地区改性沥青耐久性及质量控制技术研究</v>
          </cell>
          <cell r="E239" t="str">
            <v>材料科学与工程学院</v>
          </cell>
        </row>
        <row r="240">
          <cell r="B240" t="str">
            <v>卢全中</v>
          </cell>
          <cell r="C240" t="str">
            <v>创新团队支持项目（学科建设）</v>
          </cell>
          <cell r="D240" t="str">
            <v>大西安重大环境地质问题研究</v>
          </cell>
          <cell r="E240" t="str">
            <v>地质工程与测绘学院</v>
          </cell>
        </row>
        <row r="241">
          <cell r="B241" t="str">
            <v>屈雅安</v>
          </cell>
          <cell r="C241" t="str">
            <v>创新团队支持项目（学科建设）</v>
          </cell>
          <cell r="D241" t="str">
            <v>复杂环境下混凝土材料细观破损机理及全寿命性能预测</v>
          </cell>
          <cell r="E241" t="str">
            <v>建筑工程学院</v>
          </cell>
        </row>
        <row r="242">
          <cell r="B242" t="str">
            <v>石晶</v>
          </cell>
          <cell r="C242" t="str">
            <v>创新团队支持项目（学科建设）</v>
          </cell>
          <cell r="D242" t="str">
            <v>薄壁型钢-混凝土墙抗剪性能试验研究</v>
          </cell>
          <cell r="E242" t="str">
            <v>建筑工程学院</v>
          </cell>
        </row>
        <row r="243">
          <cell r="B243" t="str">
            <v>赵悟</v>
          </cell>
          <cell r="C243" t="str">
            <v>创新团队支持项目（学科建设）</v>
          </cell>
          <cell r="D243" t="str">
            <v>工程机械特色学科创新平台建设</v>
          </cell>
          <cell r="E243" t="str">
            <v>工程机械学院</v>
          </cell>
        </row>
        <row r="244">
          <cell r="B244" t="str">
            <v>成建联</v>
          </cell>
          <cell r="C244" t="str">
            <v>创新团队支持项目（学科建设）</v>
          </cell>
          <cell r="D244" t="str">
            <v>基于先进制造技术的仿生设计研究</v>
          </cell>
          <cell r="E244" t="str">
            <v>工程机械学院</v>
          </cell>
        </row>
        <row r="245">
          <cell r="B245" t="str">
            <v>汤宏博</v>
          </cell>
          <cell r="C245" t="str">
            <v>创新团队支持项目（学科建设）</v>
          </cell>
          <cell r="D245" t="str">
            <v>客车安全技术平台</v>
          </cell>
          <cell r="E245" t="str">
            <v>汽车学院</v>
          </cell>
        </row>
        <row r="246">
          <cell r="B246" t="str">
            <v>沈小燕</v>
          </cell>
          <cell r="C246" t="str">
            <v>创新团队支持项目（学科建设）</v>
          </cell>
          <cell r="D246" t="str">
            <v>汽车智能化检测诊断及可靠性研究</v>
          </cell>
          <cell r="E246" t="str">
            <v>汽车学院</v>
          </cell>
        </row>
        <row r="247">
          <cell r="B247" t="str">
            <v>乔亮</v>
          </cell>
          <cell r="C247" t="str">
            <v>创新团队支持项目（学科建设）</v>
          </cell>
          <cell r="D247" t="str">
            <v>旱区-半干旱区干旱预警及水资源配置研究</v>
          </cell>
          <cell r="E247" t="str">
            <v>环境科学与工程学院</v>
          </cell>
        </row>
        <row r="248">
          <cell r="B248" t="str">
            <v>王玮</v>
          </cell>
          <cell r="C248" t="str">
            <v>创新团队支持项目（学科建设）</v>
          </cell>
          <cell r="D248" t="str">
            <v>新型水处理技术与工艺组合开发</v>
          </cell>
          <cell r="E248" t="str">
            <v>环境科学与工程学院</v>
          </cell>
        </row>
        <row r="249">
          <cell r="B249" t="str">
            <v>宁晓红</v>
          </cell>
          <cell r="C249" t="str">
            <v>创新团队支持项目（学科建设）</v>
          </cell>
          <cell r="D249" t="str">
            <v>基于多源信息数据的应急保障研究</v>
          </cell>
          <cell r="E249" t="str">
            <v>校属</v>
          </cell>
        </row>
        <row r="250">
          <cell r="B250"/>
          <cell r="C250"/>
          <cell r="D250"/>
          <cell r="E250"/>
        </row>
        <row r="251">
          <cell r="B251" t="str">
            <v>武金婷</v>
          </cell>
          <cell r="C251" t="str">
            <v>重点科研平台开放基金项目</v>
          </cell>
          <cell r="D251" t="str">
            <v>紫外光老化沥青动态力学热行为分析</v>
          </cell>
          <cell r="E251" t="str">
            <v>公路学院</v>
          </cell>
        </row>
        <row r="252">
          <cell r="B252" t="str">
            <v>李波</v>
          </cell>
          <cell r="C252" t="str">
            <v>重点科研平台开放基金项目</v>
          </cell>
          <cell r="D252" t="str">
            <v>液体吸热降温型沥青路面传热机制研究</v>
          </cell>
          <cell r="E252" t="str">
            <v>公路学院</v>
          </cell>
        </row>
        <row r="253">
          <cell r="B253" t="str">
            <v>陈德</v>
          </cell>
          <cell r="C253" t="str">
            <v>重点科研平台开放基金项目</v>
          </cell>
          <cell r="D253" t="str">
            <v>面向安装有ABS车辆制动特性的透水沥青路面抗滑机理研究</v>
          </cell>
          <cell r="E253" t="str">
            <v>公路学院</v>
          </cell>
        </row>
        <row r="254">
          <cell r="B254" t="str">
            <v>刘春宝</v>
          </cell>
          <cell r="C254" t="str">
            <v>重点科研平台开放基金项目</v>
          </cell>
          <cell r="D254" t="str">
            <v>液力变矩器仿生超疏油低粘附、减阻叶片关键技术研究</v>
          </cell>
          <cell r="E254" t="str">
            <v>工程机械学院</v>
          </cell>
        </row>
        <row r="255">
          <cell r="B255" t="str">
            <v>熊瑞</v>
          </cell>
          <cell r="C255" t="str">
            <v>重点科研平台开放基金项目</v>
          </cell>
          <cell r="D255" t="str">
            <v>混合动力工程机械电池组状态冗余估计研究</v>
          </cell>
          <cell r="E255" t="str">
            <v>工程机械学院</v>
          </cell>
        </row>
        <row r="256">
          <cell r="B256" t="str">
            <v>庞辉</v>
          </cell>
          <cell r="C256" t="str">
            <v>重点科研平台开放基金项目</v>
          </cell>
          <cell r="D256" t="str">
            <v>工程车辆电控空气悬架动力特性及主动控制研究</v>
          </cell>
          <cell r="E256" t="str">
            <v>工程机械学院</v>
          </cell>
        </row>
        <row r="257">
          <cell r="B257" t="str">
            <v>廖红建</v>
          </cell>
          <cell r="C257" t="str">
            <v>重点科研平台开放基金项目</v>
          </cell>
          <cell r="D257" t="str">
            <v>复杂地质环境下黄土边坡裂隙发展机理研究</v>
          </cell>
          <cell r="E257" t="str">
            <v>地质工程与测绘学院</v>
          </cell>
        </row>
        <row r="258">
          <cell r="B258" t="str">
            <v>王新刚</v>
          </cell>
          <cell r="C258" t="str">
            <v>重点科研平台开放基金项目</v>
          </cell>
          <cell r="D258" t="str">
            <v>“黄土-红层滑坡”滑带土蠕变微宏观实验及其蠕变模型研究</v>
          </cell>
          <cell r="E258" t="str">
            <v>地质工程与测绘学院</v>
          </cell>
        </row>
        <row r="259">
          <cell r="B259" t="str">
            <v>邱昆峰</v>
          </cell>
          <cell r="C259" t="str">
            <v>重点科研平台开放基金项目</v>
          </cell>
          <cell r="D259" t="str">
            <v>西秦岭温泉斑岩钼矿床成矿物理化学环境：石英阴极发光结构和微量元素制约</v>
          </cell>
          <cell r="E259" t="str">
            <v>地质工程与测绘学院</v>
          </cell>
        </row>
        <row r="260">
          <cell r="B260" t="str">
            <v>张俊</v>
          </cell>
          <cell r="C260" t="str">
            <v>重点科研平台开放基金项目</v>
          </cell>
          <cell r="D260" t="str">
            <v>旱区地下水补给季节性差异研究</v>
          </cell>
          <cell r="E260" t="str">
            <v>环境科学与工程学院</v>
          </cell>
        </row>
        <row r="261">
          <cell r="B261" t="str">
            <v>黄金庭</v>
          </cell>
          <cell r="C261" t="str">
            <v>重点科研平台开放基金项目</v>
          </cell>
          <cell r="D261" t="str">
            <v>鄂尔多斯盆地风沙滩区土壤-地下水蒸散发机理研究</v>
          </cell>
          <cell r="E261" t="str">
            <v>环境科学与工程学院</v>
          </cell>
        </row>
        <row r="262">
          <cell r="B262" t="str">
            <v>马黎华</v>
          </cell>
          <cell r="C262" t="str">
            <v>重点科研平台开放基金项目</v>
          </cell>
          <cell r="D262" t="str">
            <v>变化环境下流域面源污染的响应研究</v>
          </cell>
          <cell r="E262" t="str">
            <v>环境科学与工程学院</v>
          </cell>
        </row>
        <row r="263">
          <cell r="B263" t="str">
            <v>侯月琴</v>
          </cell>
          <cell r="C263" t="str">
            <v>重点科研平台开放基金项目</v>
          </cell>
          <cell r="D263" t="str">
            <v>基于AFM的再生集料与沥青粘附特性研究</v>
          </cell>
          <cell r="E263" t="str">
            <v>公路学院</v>
          </cell>
        </row>
        <row r="264">
          <cell r="B264" t="str">
            <v>周燕</v>
          </cell>
          <cell r="C264" t="str">
            <v>重点科研平台开放基金项目</v>
          </cell>
          <cell r="D264" t="str">
            <v>应力吸收层改性沥青微观性能研究</v>
          </cell>
          <cell r="E264" t="str">
            <v>材料科学与工程学院</v>
          </cell>
        </row>
        <row r="265">
          <cell r="B265" t="str">
            <v>王乾</v>
          </cell>
          <cell r="C265" t="str">
            <v>重点科研平台开放基金项目</v>
          </cell>
          <cell r="D265" t="str">
            <v>板底脱空水泥路面演化预评价与压浆再利用研究</v>
          </cell>
          <cell r="E265" t="str">
            <v>材料科学与工程学院</v>
          </cell>
        </row>
        <row r="266">
          <cell r="B266" t="str">
            <v>王栋</v>
          </cell>
          <cell r="C266" t="str">
            <v>重点科研平台开放基金项目</v>
          </cell>
          <cell r="D266" t="str">
            <v>城市信号交叉口驾驶人车速控制行为研究</v>
          </cell>
          <cell r="E266" t="str">
            <v>汽车学院</v>
          </cell>
        </row>
        <row r="267">
          <cell r="B267" t="str">
            <v>王尔烈</v>
          </cell>
          <cell r="C267" t="str">
            <v>重点科研平台开放基金项目</v>
          </cell>
          <cell r="D267" t="str">
            <v>电动车辆行星变速换挡过程颤振及其控制研究</v>
          </cell>
          <cell r="E267" t="str">
            <v>汽车学院</v>
          </cell>
        </row>
        <row r="268">
          <cell r="B268" t="str">
            <v>毛锦</v>
          </cell>
          <cell r="C268" t="str">
            <v>重点科研平台开放基金项目</v>
          </cell>
          <cell r="D268" t="str">
            <v>单全息面车辆检测与故障诊断技术的研究</v>
          </cell>
          <cell r="E268" t="str">
            <v>汽车学院</v>
          </cell>
        </row>
        <row r="269">
          <cell r="B269" t="str">
            <v>胡娟</v>
          </cell>
          <cell r="C269" t="str">
            <v>重点科研平台开放基金项目</v>
          </cell>
          <cell r="D269" t="str">
            <v xml:space="preserve">服役桥梁桩基桩-土界面剪切试验系统研制及承载规律研究 </v>
          </cell>
          <cell r="E269" t="str">
            <v>公路学院</v>
          </cell>
        </row>
        <row r="270">
          <cell r="B270" t="str">
            <v>胡海军</v>
          </cell>
          <cell r="C270" t="str">
            <v>重点科研平台开放基金项目</v>
          </cell>
          <cell r="D270" t="str">
            <v>力-电化学耦合作用下混凝土中钢筋腐蚀演化行为及模型研究</v>
          </cell>
          <cell r="E270" t="str">
            <v>公路学院</v>
          </cell>
        </row>
        <row r="271">
          <cell r="B271" t="str">
            <v>柴生波</v>
          </cell>
          <cell r="C271" t="str">
            <v>重点科研平台开放基金项目</v>
          </cell>
          <cell r="D271" t="str">
            <v>双缆多跨悬索桥静力性能及设计方法研究</v>
          </cell>
          <cell r="E271" t="str">
            <v>公路学院</v>
          </cell>
        </row>
        <row r="272">
          <cell r="B272" t="str">
            <v>孙海瑞</v>
          </cell>
          <cell r="C272" t="str">
            <v>重点科研平台开放基金项目</v>
          </cell>
          <cell r="D272" t="str">
            <v>湖南大义山锡矿田成矿年代学研究</v>
          </cell>
          <cell r="E272" t="str">
            <v>地球科学与资源学院</v>
          </cell>
        </row>
        <row r="273">
          <cell r="B273" t="str">
            <v>郭娜欣</v>
          </cell>
          <cell r="C273" t="str">
            <v>重点科研平台开放基金项目</v>
          </cell>
          <cell r="D273" t="str">
            <v>南岭钨锡矿区内基性脉岩的年代学、地球化学及其地球动力学背景研究—以淘锡坑、铁木里、盘古山矿区为例</v>
          </cell>
          <cell r="E273" t="str">
            <v>地球科学与资源学院</v>
          </cell>
        </row>
        <row r="274">
          <cell r="B274" t="str">
            <v>王少轶</v>
          </cell>
          <cell r="C274" t="str">
            <v>重点科研平台开放基金项目</v>
          </cell>
          <cell r="D274" t="str">
            <v>裂变径迹年代学在“五层楼+地下室”勘查模型中的示范应用—以西华山钨矿为例</v>
          </cell>
          <cell r="E274" t="str">
            <v>地球科学与资源学院</v>
          </cell>
        </row>
        <row r="275">
          <cell r="B275" t="str">
            <v>沙鹏</v>
          </cell>
          <cell r="C275" t="str">
            <v>重点科研平台开放基金项目</v>
          </cell>
          <cell r="D275" t="str">
            <v>西北越岭隧道层状岩体结构力学效应的定量化研究</v>
          </cell>
          <cell r="E275" t="str">
            <v>公路学院</v>
          </cell>
        </row>
        <row r="276">
          <cell r="B276" t="str">
            <v>夏丰勇</v>
          </cell>
          <cell r="C276" t="str">
            <v>重点科研平台开放基金项目</v>
          </cell>
          <cell r="D276" t="str">
            <v>基于温度效应的公路隧道运营通风网络解算模型研究</v>
          </cell>
          <cell r="E276" t="str">
            <v>公路学院</v>
          </cell>
        </row>
        <row r="277">
          <cell r="B277" t="str">
            <v>张建国</v>
          </cell>
          <cell r="C277" t="str">
            <v>重点科研平台开放基金项目</v>
          </cell>
          <cell r="D277" t="str">
            <v>大数据基础下实测近地台风特性分析研究</v>
          </cell>
          <cell r="E277" t="str">
            <v>公路学院</v>
          </cell>
        </row>
        <row r="278">
          <cell r="B278" t="str">
            <v>张科勋</v>
          </cell>
          <cell r="C278" t="str">
            <v>重点科研平台开放基金项目</v>
          </cell>
          <cell r="D278" t="str">
            <v>全电控柴油/天然气双燃料发动机性能研究</v>
          </cell>
          <cell r="E278" t="str">
            <v>汽车学院</v>
          </cell>
        </row>
        <row r="279">
          <cell r="B279" t="str">
            <v>方文</v>
          </cell>
          <cell r="C279" t="str">
            <v>重点科研平台开放基金项目</v>
          </cell>
          <cell r="D279" t="str">
            <v>基于碳平衡法的道路运输车辆燃油消耗量不解体检测研究</v>
          </cell>
          <cell r="E279" t="str">
            <v>汽车学院</v>
          </cell>
        </row>
        <row r="280">
          <cell r="B280" t="str">
            <v>黄勇</v>
          </cell>
          <cell r="C280" t="str">
            <v>重点科研平台开放基金项目</v>
          </cell>
          <cell r="D280" t="str">
            <v>车用煤基甲醇柴油制备及应用技术研究</v>
          </cell>
          <cell r="E280" t="str">
            <v>汽车学院</v>
          </cell>
        </row>
        <row r="281">
          <cell r="B281" t="str">
            <v>文新宇</v>
          </cell>
          <cell r="C281" t="str">
            <v>重点科研平台开放基金项目</v>
          </cell>
          <cell r="D281" t="str">
            <v>工程机械自动化过程中干扰的估计与抑制</v>
          </cell>
          <cell r="E281" t="str">
            <v>工程机械学院</v>
          </cell>
        </row>
        <row r="282">
          <cell r="B282" t="str">
            <v>何泽银</v>
          </cell>
          <cell r="C282" t="str">
            <v>重点科研平台开放基金项目</v>
          </cell>
          <cell r="D282" t="str">
            <v>基于机电耦合的桥式起重机提升装置故障激励特征研究</v>
          </cell>
          <cell r="E282" t="str">
            <v>工程机械学院</v>
          </cell>
        </row>
        <row r="283">
          <cell r="B283" t="str">
            <v>穆浩</v>
          </cell>
          <cell r="C283" t="str">
            <v>重点科研平台开放基金项目</v>
          </cell>
          <cell r="D283" t="str">
            <v>工程机械动力电池荷电状态冗余估计的研究</v>
          </cell>
          <cell r="E283" t="str">
            <v>工程机械学院</v>
          </cell>
        </row>
        <row r="284">
          <cell r="B284" t="str">
            <v>张宏</v>
          </cell>
          <cell r="C284" t="str">
            <v>重点科研平台开放基金项目</v>
          </cell>
          <cell r="D284" t="str">
            <v>基于隐马尔科夫的车辆侧倾预测研究</v>
          </cell>
          <cell r="E284" t="str">
            <v>汽车学院</v>
          </cell>
        </row>
        <row r="285">
          <cell r="B285" t="str">
            <v>赵天毓</v>
          </cell>
          <cell r="C285" t="str">
            <v>重点科研平台开放基金项目</v>
          </cell>
          <cell r="D285" t="str">
            <v>基于欧美现状的我国多挂汽车列车适应性研究</v>
          </cell>
          <cell r="E285" t="str">
            <v>汽车学院</v>
          </cell>
        </row>
        <row r="286">
          <cell r="B286" t="str">
            <v>王建强</v>
          </cell>
          <cell r="C286" t="str">
            <v>重点科研平台开放基金项目</v>
          </cell>
          <cell r="D286" t="str">
            <v xml:space="preserve">车路协同条件下智能网联汽车轨迹优化与测试 </v>
          </cell>
          <cell r="E286" t="str">
            <v>信息工程学院</v>
          </cell>
        </row>
        <row r="287">
          <cell r="B287"/>
          <cell r="C287"/>
          <cell r="D287"/>
          <cell r="E287"/>
        </row>
        <row r="288">
          <cell r="B288" t="str">
            <v>闫磊</v>
          </cell>
          <cell r="C288" t="str">
            <v>重点科研平台条件建设项目</v>
          </cell>
          <cell r="D288" t="str">
            <v>公路混凝土梁桥冲击系数研究</v>
          </cell>
          <cell r="E288" t="str">
            <v>公路学院</v>
          </cell>
        </row>
        <row r="289">
          <cell r="B289" t="str">
            <v>高子渝</v>
          </cell>
          <cell r="C289" t="str">
            <v>重点科研平台条件建设项目</v>
          </cell>
          <cell r="D289" t="str">
            <v>应用超级电容的工程机械混合动力系统研究</v>
          </cell>
          <cell r="E289" t="str">
            <v>工程机械学院</v>
          </cell>
        </row>
        <row r="290">
          <cell r="B290" t="str">
            <v>刘状壮</v>
          </cell>
          <cell r="C290" t="str">
            <v>重点科研平台条件建设项目</v>
          </cell>
          <cell r="D290" t="str">
            <v>寒冷气候下硅酸盐水泥水化特征与养护</v>
          </cell>
          <cell r="E290" t="str">
            <v>公路学院</v>
          </cell>
        </row>
        <row r="291">
          <cell r="B291" t="str">
            <v>史妍妮</v>
          </cell>
          <cell r="C291" t="str">
            <v>重点科研平台条件建设项目</v>
          </cell>
          <cell r="D291" t="str">
            <v>土方机械随机载荷作用下结构疲劳损伤规律研究</v>
          </cell>
          <cell r="E291" t="str">
            <v>工程机械学院</v>
          </cell>
        </row>
        <row r="292">
          <cell r="B292" t="str">
            <v>李鹏</v>
          </cell>
          <cell r="C292" t="str">
            <v>重点科研平台条件建设项目</v>
          </cell>
          <cell r="D292" t="str">
            <v>地面沉降对地表建构筑物影响机制研究</v>
          </cell>
          <cell r="E292" t="str">
            <v>地质工程与测绘学院</v>
          </cell>
        </row>
        <row r="293">
          <cell r="B293" t="str">
            <v>郑睿</v>
          </cell>
          <cell r="C293" t="str">
            <v>重点科研平台条件建设项目</v>
          </cell>
          <cell r="D293" t="str">
            <v>微尺度水文生态研究</v>
          </cell>
          <cell r="E293" t="str">
            <v>环境科学与工程学院</v>
          </cell>
        </row>
        <row r="294">
          <cell r="B294" t="str">
            <v>周洲</v>
          </cell>
          <cell r="C294" t="str">
            <v>重点科研平台条件建设项目</v>
          </cell>
          <cell r="D294" t="str">
            <v>智能网联汽车Platoon控制技术研究</v>
          </cell>
          <cell r="E294" t="str">
            <v>信息工程学院</v>
          </cell>
        </row>
        <row r="295">
          <cell r="B295" t="str">
            <v>徐金枝</v>
          </cell>
          <cell r="C295" t="str">
            <v>重点科研平台条件建设项目</v>
          </cell>
          <cell r="D295" t="str">
            <v>再生沥青路面新旧沥青融合机理及融合程度研究</v>
          </cell>
          <cell r="E295" t="str">
            <v>公路学院</v>
          </cell>
        </row>
        <row r="296">
          <cell r="B296" t="str">
            <v>袁望方</v>
          </cell>
          <cell r="C296" t="str">
            <v>重点科研平台条件建设项目</v>
          </cell>
          <cell r="D296" t="str">
            <v>新能源汽车安全监测与分析平台</v>
          </cell>
          <cell r="E296" t="str">
            <v>汽车学院</v>
          </cell>
        </row>
        <row r="297">
          <cell r="B297" t="str">
            <v>任伟</v>
          </cell>
          <cell r="C297" t="str">
            <v>重点科研平台条件建设项目</v>
          </cell>
          <cell r="D297" t="str">
            <v>纤维网——聚合物水泥补强混凝土结构机理研究</v>
          </cell>
          <cell r="E297" t="str">
            <v>公路学院</v>
          </cell>
        </row>
        <row r="298">
          <cell r="B298" t="str">
            <v>许丽丽</v>
          </cell>
          <cell r="C298" t="str">
            <v>重点科研平台条件建设项目</v>
          </cell>
          <cell r="D298" t="str">
            <v>激光原位分析制样系统建设研究</v>
          </cell>
          <cell r="E298" t="str">
            <v>地球科学与资源学院</v>
          </cell>
        </row>
        <row r="299">
          <cell r="B299" t="str">
            <v>任锐</v>
          </cell>
          <cell r="C299" t="str">
            <v>重点科研平台条件建设项目</v>
          </cell>
          <cell r="D299" t="str">
            <v>公路隧道交通风与机械通风耦合作用机理研究</v>
          </cell>
          <cell r="E299" t="str">
            <v>公路学院</v>
          </cell>
        </row>
        <row r="300">
          <cell r="B300" t="str">
            <v>郭金刚</v>
          </cell>
          <cell r="C300" t="str">
            <v>重点科研平台条件建设项目</v>
          </cell>
          <cell r="D300" t="str">
            <v>汽车新能源技术</v>
          </cell>
          <cell r="E300" t="str">
            <v>汽车学院</v>
          </cell>
        </row>
        <row r="301">
          <cell r="B301" t="str">
            <v>田明锐</v>
          </cell>
          <cell r="C301" t="str">
            <v>重点科研平台条件建设项目</v>
          </cell>
          <cell r="D301" t="str">
            <v>绿色智能路面再生机器人研究</v>
          </cell>
          <cell r="E301" t="str">
            <v>工程机械学院</v>
          </cell>
        </row>
        <row r="302">
          <cell r="B302" t="str">
            <v>张平</v>
          </cell>
          <cell r="C302" t="str">
            <v>重点科研平台条件建设项目</v>
          </cell>
          <cell r="D302" t="str">
            <v>车桥耦合作用下的桥面动位移检测技术研究</v>
          </cell>
          <cell r="E302" t="str">
            <v>汽车学院</v>
          </cell>
        </row>
        <row r="303">
          <cell r="B303" t="str">
            <v>段磊</v>
          </cell>
          <cell r="C303" t="str">
            <v>重点科研平台条件建设项目</v>
          </cell>
          <cell r="D303" t="str">
            <v>玛纳斯河流域地表水与地下水转换关系与生态效应</v>
          </cell>
          <cell r="E303" t="str">
            <v>环境科学与工程学院</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写说明"/>
      <sheetName val="项目信息统计表"/>
      <sheetName val="二级学科目录"/>
      <sheetName val="辅助数据"/>
    </sheetNames>
    <sheetDataSet>
      <sheetData sheetId="0"/>
      <sheetData sheetId="1">
        <row r="2">
          <cell r="P2" t="str">
            <v>*项目负责人信息</v>
          </cell>
        </row>
        <row r="3">
          <cell r="B3" t="str">
            <v>*项目编号</v>
          </cell>
          <cell r="E3" t="str">
            <v>*科技活动
类型</v>
          </cell>
        </row>
        <row r="4">
          <cell r="B4" t="str">
            <v>300102312501</v>
          </cell>
          <cell r="E4" t="str">
            <v>基础研究</v>
          </cell>
        </row>
        <row r="5">
          <cell r="B5" t="str">
            <v>300102312502</v>
          </cell>
          <cell r="E5" t="str">
            <v>基础研究</v>
          </cell>
        </row>
        <row r="6">
          <cell r="B6" t="str">
            <v>300102312503</v>
          </cell>
          <cell r="E6" t="str">
            <v>基础研究</v>
          </cell>
        </row>
        <row r="7">
          <cell r="B7" t="str">
            <v>300102262504</v>
          </cell>
          <cell r="E7" t="str">
            <v>应用研究</v>
          </cell>
        </row>
        <row r="8">
          <cell r="B8" t="str">
            <v>300102262505</v>
          </cell>
          <cell r="E8" t="str">
            <v>基础研究</v>
          </cell>
        </row>
        <row r="9">
          <cell r="B9" t="str">
            <v>300102262506</v>
          </cell>
          <cell r="E9" t="str">
            <v>应用研究</v>
          </cell>
        </row>
        <row r="10">
          <cell r="B10" t="str">
            <v>300102262507</v>
          </cell>
          <cell r="E10" t="str">
            <v>基础研究</v>
          </cell>
        </row>
        <row r="11">
          <cell r="B11" t="str">
            <v>300102262508</v>
          </cell>
          <cell r="E11" t="str">
            <v>基础研究</v>
          </cell>
        </row>
        <row r="12">
          <cell r="B12" t="str">
            <v>300102262509</v>
          </cell>
          <cell r="E12" t="str">
            <v>基础研究</v>
          </cell>
        </row>
        <row r="13">
          <cell r="B13" t="str">
            <v>300102262510</v>
          </cell>
          <cell r="E13" t="str">
            <v>基础研究</v>
          </cell>
        </row>
        <row r="14">
          <cell r="B14" t="str">
            <v>300102262511</v>
          </cell>
          <cell r="E14" t="str">
            <v>基础研究</v>
          </cell>
        </row>
        <row r="15">
          <cell r="B15" t="str">
            <v>300102262512</v>
          </cell>
          <cell r="E15" t="str">
            <v>应用研究</v>
          </cell>
        </row>
        <row r="16">
          <cell r="B16" t="str">
            <v>300102262513</v>
          </cell>
          <cell r="E16" t="str">
            <v>应用研究</v>
          </cell>
        </row>
        <row r="17">
          <cell r="B17" t="str">
            <v>300102260505</v>
          </cell>
          <cell r="E17" t="str">
            <v>基础研究</v>
          </cell>
        </row>
        <row r="18">
          <cell r="B18" t="str">
            <v>300102260501</v>
          </cell>
          <cell r="E18" t="str">
            <v>基础研究</v>
          </cell>
        </row>
        <row r="19">
          <cell r="B19" t="str">
            <v>300102260504</v>
          </cell>
          <cell r="E19" t="str">
            <v>基础研究</v>
          </cell>
        </row>
        <row r="20">
          <cell r="B20" t="str">
            <v>300102261505</v>
          </cell>
          <cell r="E20" t="str">
            <v>基础研究</v>
          </cell>
        </row>
        <row r="21">
          <cell r="B21" t="str">
            <v>300102262501</v>
          </cell>
          <cell r="E21" t="str">
            <v>应用研究</v>
          </cell>
        </row>
        <row r="22">
          <cell r="B22" t="str">
            <v>300102262502</v>
          </cell>
          <cell r="E22" t="str">
            <v>应用研究</v>
          </cell>
        </row>
        <row r="23">
          <cell r="B23" t="str">
            <v>300102262503</v>
          </cell>
          <cell r="E23" t="str">
            <v>应用研究</v>
          </cell>
        </row>
        <row r="24">
          <cell r="B24" t="str">
            <v>300102262401</v>
          </cell>
          <cell r="E24" t="str">
            <v>应用研究</v>
          </cell>
        </row>
        <row r="25">
          <cell r="B25" t="str">
            <v>300102262402</v>
          </cell>
          <cell r="E25" t="str">
            <v>基础研究</v>
          </cell>
        </row>
        <row r="26">
          <cell r="B26" t="str">
            <v>300102322502</v>
          </cell>
          <cell r="E26" t="str">
            <v>应用研究</v>
          </cell>
        </row>
        <row r="27">
          <cell r="B27" t="str">
            <v>300102322503</v>
          </cell>
          <cell r="E27" t="str">
            <v>基础研究</v>
          </cell>
        </row>
        <row r="28">
          <cell r="B28" t="str">
            <v>300102322504</v>
          </cell>
          <cell r="E28" t="str">
            <v>基础研究</v>
          </cell>
        </row>
        <row r="29">
          <cell r="B29" t="str">
            <v>300102322501</v>
          </cell>
          <cell r="E29" t="str">
            <v>基础研究</v>
          </cell>
        </row>
        <row r="30">
          <cell r="B30" t="str">
            <v>300102212504</v>
          </cell>
          <cell r="E30" t="str">
            <v>基础研究</v>
          </cell>
        </row>
        <row r="31">
          <cell r="B31" t="str">
            <v>300102212505</v>
          </cell>
          <cell r="E31" t="str">
            <v>基础研究</v>
          </cell>
        </row>
        <row r="32">
          <cell r="B32" t="str">
            <v>300102212506</v>
          </cell>
          <cell r="E32" t="str">
            <v>应用研究</v>
          </cell>
        </row>
        <row r="33">
          <cell r="B33" t="str">
            <v>300102212507</v>
          </cell>
          <cell r="E33" t="str">
            <v>基础研究</v>
          </cell>
        </row>
        <row r="34">
          <cell r="B34" t="str">
            <v>300102212508</v>
          </cell>
          <cell r="E34" t="str">
            <v>基础研究</v>
          </cell>
        </row>
        <row r="35">
          <cell r="B35" t="str">
            <v>300102212509</v>
          </cell>
          <cell r="E35" t="str">
            <v>基础研究</v>
          </cell>
        </row>
        <row r="36">
          <cell r="B36" t="str">
            <v>300102212510</v>
          </cell>
          <cell r="E36" t="str">
            <v>应用研究</v>
          </cell>
        </row>
        <row r="37">
          <cell r="B37" t="str">
            <v>300102212511</v>
          </cell>
          <cell r="E37" t="str">
            <v>应用研究</v>
          </cell>
        </row>
        <row r="38">
          <cell r="B38" t="str">
            <v>300102212512</v>
          </cell>
          <cell r="E38" t="str">
            <v>基础研究</v>
          </cell>
        </row>
        <row r="39">
          <cell r="B39" t="str">
            <v>300102212513</v>
          </cell>
          <cell r="E39" t="str">
            <v>基础研究</v>
          </cell>
        </row>
        <row r="40">
          <cell r="B40" t="str">
            <v>300102212514</v>
          </cell>
          <cell r="E40" t="str">
            <v>基础研究</v>
          </cell>
        </row>
        <row r="41">
          <cell r="B41" t="str">
            <v>300102212515</v>
          </cell>
          <cell r="E41" t="str">
            <v>基础研究</v>
          </cell>
        </row>
        <row r="42">
          <cell r="B42" t="str">
            <v>300102212516</v>
          </cell>
          <cell r="E42" t="str">
            <v>应用研究</v>
          </cell>
        </row>
        <row r="43">
          <cell r="B43" t="str">
            <v>300102212517</v>
          </cell>
          <cell r="E43" t="str">
            <v>应用研究</v>
          </cell>
        </row>
        <row r="44">
          <cell r="B44" t="str">
            <v>300102212518</v>
          </cell>
          <cell r="E44" t="str">
            <v>应用研究</v>
          </cell>
        </row>
        <row r="45">
          <cell r="B45" t="str">
            <v>300102212519</v>
          </cell>
          <cell r="E45" t="str">
            <v>基础研究</v>
          </cell>
        </row>
        <row r="46">
          <cell r="B46" t="str">
            <v>300102212520</v>
          </cell>
          <cell r="E46" t="str">
            <v>应用研究</v>
          </cell>
        </row>
        <row r="47">
          <cell r="B47" t="str">
            <v>300102212521</v>
          </cell>
          <cell r="E47" t="str">
            <v>基础研究</v>
          </cell>
        </row>
        <row r="48">
          <cell r="B48" t="str">
            <v>300102212522</v>
          </cell>
          <cell r="E48" t="str">
            <v>应用研究</v>
          </cell>
        </row>
        <row r="49">
          <cell r="B49" t="str">
            <v>300102212523</v>
          </cell>
          <cell r="E49" t="str">
            <v>应用研究</v>
          </cell>
        </row>
        <row r="50">
          <cell r="B50" t="str">
            <v>300102212524</v>
          </cell>
          <cell r="E50" t="str">
            <v>基础研究</v>
          </cell>
        </row>
        <row r="51">
          <cell r="B51" t="str">
            <v>300102212525</v>
          </cell>
          <cell r="E51" t="str">
            <v>基础研究</v>
          </cell>
        </row>
        <row r="52">
          <cell r="B52" t="str">
            <v>300102212526</v>
          </cell>
          <cell r="E52" t="str">
            <v>基础研究</v>
          </cell>
        </row>
        <row r="53">
          <cell r="B53" t="str">
            <v>300102210517</v>
          </cell>
          <cell r="E53" t="str">
            <v>应用研究</v>
          </cell>
        </row>
        <row r="54">
          <cell r="B54" t="str">
            <v>300102210514</v>
          </cell>
          <cell r="E54" t="str">
            <v>应用研究</v>
          </cell>
        </row>
        <row r="55">
          <cell r="B55" t="str">
            <v>300102219516</v>
          </cell>
          <cell r="E55" t="str">
            <v>应用研究</v>
          </cell>
        </row>
        <row r="56">
          <cell r="B56" t="str">
            <v>300102219517</v>
          </cell>
          <cell r="E56" t="str">
            <v>应用研究</v>
          </cell>
        </row>
        <row r="57">
          <cell r="B57" t="str">
            <v>300102219529</v>
          </cell>
          <cell r="E57" t="str">
            <v>基础研究</v>
          </cell>
        </row>
        <row r="58">
          <cell r="B58" t="str">
            <v>300102212501</v>
          </cell>
          <cell r="E58" t="str">
            <v>基础研究</v>
          </cell>
        </row>
        <row r="59">
          <cell r="B59" t="str">
            <v>300102212502</v>
          </cell>
          <cell r="E59" t="str">
            <v>科技服务</v>
          </cell>
        </row>
        <row r="60">
          <cell r="B60" t="str">
            <v>300102212503</v>
          </cell>
          <cell r="E60" t="str">
            <v>基础研究</v>
          </cell>
        </row>
        <row r="61">
          <cell r="B61" t="str">
            <v>300102252502</v>
          </cell>
          <cell r="E61" t="str">
            <v>应用研究</v>
          </cell>
        </row>
        <row r="62">
          <cell r="B62" t="str">
            <v>300102252503</v>
          </cell>
          <cell r="E62" t="str">
            <v>基础研究</v>
          </cell>
        </row>
        <row r="63">
          <cell r="B63" t="str">
            <v>300102252504</v>
          </cell>
          <cell r="E63" t="str">
            <v>基础研究</v>
          </cell>
        </row>
        <row r="64">
          <cell r="B64" t="str">
            <v>300102252505</v>
          </cell>
          <cell r="E64" t="str">
            <v>应用研究</v>
          </cell>
        </row>
        <row r="65">
          <cell r="B65" t="str">
            <v>300102252506</v>
          </cell>
          <cell r="E65" t="str">
            <v>基础研究</v>
          </cell>
        </row>
        <row r="66">
          <cell r="B66" t="str">
            <v>300102252507</v>
          </cell>
          <cell r="E66" t="str">
            <v>应用研究</v>
          </cell>
        </row>
        <row r="67">
          <cell r="B67" t="str">
            <v>300102252508</v>
          </cell>
          <cell r="E67" t="str">
            <v>基础研究</v>
          </cell>
        </row>
        <row r="68">
          <cell r="B68" t="str">
            <v>300102252509</v>
          </cell>
          <cell r="E68" t="str">
            <v>基础研究</v>
          </cell>
        </row>
        <row r="69">
          <cell r="B69" t="str">
            <v>300102252510</v>
          </cell>
          <cell r="E69" t="str">
            <v>应用研究</v>
          </cell>
        </row>
        <row r="70">
          <cell r="B70" t="str">
            <v>300102252511</v>
          </cell>
          <cell r="E70" t="str">
            <v>基础研究</v>
          </cell>
        </row>
        <row r="71">
          <cell r="B71" t="str">
            <v>300102252512</v>
          </cell>
          <cell r="E71" t="str">
            <v>基础研究</v>
          </cell>
        </row>
        <row r="72">
          <cell r="B72" t="str">
            <v>300102252513</v>
          </cell>
          <cell r="E72" t="str">
            <v>基础研究</v>
          </cell>
        </row>
        <row r="73">
          <cell r="B73" t="str">
            <v>300102252514</v>
          </cell>
          <cell r="E73" t="str">
            <v>基础研究</v>
          </cell>
        </row>
        <row r="74">
          <cell r="B74" t="str">
            <v>300102251509</v>
          </cell>
          <cell r="E74" t="str">
            <v>应用研究</v>
          </cell>
        </row>
        <row r="75">
          <cell r="B75" t="str">
            <v>300102259509</v>
          </cell>
          <cell r="E75" t="str">
            <v>基础研究</v>
          </cell>
        </row>
        <row r="76">
          <cell r="B76" t="str">
            <v>300102252501</v>
          </cell>
          <cell r="E76" t="str">
            <v>基础研究</v>
          </cell>
        </row>
        <row r="77">
          <cell r="B77" t="str">
            <v>300102282502</v>
          </cell>
          <cell r="E77" t="str">
            <v>基础研究</v>
          </cell>
        </row>
        <row r="78">
          <cell r="B78" t="str">
            <v>300102282503</v>
          </cell>
          <cell r="E78" t="str">
            <v>基础研究</v>
          </cell>
        </row>
        <row r="79">
          <cell r="B79" t="str">
            <v>300102282504</v>
          </cell>
          <cell r="E79" t="str">
            <v>基础研究</v>
          </cell>
        </row>
        <row r="80">
          <cell r="B80" t="str">
            <v>300102282501</v>
          </cell>
          <cell r="E80" t="str">
            <v>应用研究</v>
          </cell>
        </row>
        <row r="81">
          <cell r="B81" t="str">
            <v>300102282401</v>
          </cell>
          <cell r="E81" t="str">
            <v>基础研究</v>
          </cell>
        </row>
        <row r="82">
          <cell r="B82" t="str">
            <v>300102411401</v>
          </cell>
          <cell r="E82" t="str">
            <v>应用研究</v>
          </cell>
        </row>
        <row r="83">
          <cell r="B83" t="str">
            <v>300102232503</v>
          </cell>
          <cell r="E83" t="str">
            <v>应用研究</v>
          </cell>
        </row>
        <row r="84">
          <cell r="B84" t="str">
            <v>300102232504</v>
          </cell>
          <cell r="E84" t="str">
            <v>基础研究</v>
          </cell>
        </row>
        <row r="85">
          <cell r="B85" t="str">
            <v>300102232505</v>
          </cell>
          <cell r="E85" t="str">
            <v>基础研究</v>
          </cell>
        </row>
        <row r="86">
          <cell r="B86" t="str">
            <v>300102162501</v>
          </cell>
          <cell r="E86" t="str">
            <v>基础研究</v>
          </cell>
        </row>
        <row r="87">
          <cell r="B87" t="str">
            <v>300102162502</v>
          </cell>
          <cell r="E87" t="str">
            <v>基础研究</v>
          </cell>
        </row>
        <row r="88">
          <cell r="B88" t="str">
            <v>300102222504</v>
          </cell>
          <cell r="E88" t="str">
            <v>基础研究</v>
          </cell>
        </row>
        <row r="89">
          <cell r="B89" t="str">
            <v>300102222505</v>
          </cell>
          <cell r="E89" t="str">
            <v>基础研究</v>
          </cell>
        </row>
        <row r="90">
          <cell r="B90" t="str">
            <v>300102222506</v>
          </cell>
          <cell r="E90" t="str">
            <v>基础研究</v>
          </cell>
        </row>
        <row r="91">
          <cell r="B91" t="str">
            <v>300102222507</v>
          </cell>
          <cell r="E91" t="str">
            <v>基础研究</v>
          </cell>
        </row>
        <row r="92">
          <cell r="B92" t="str">
            <v>300102222508</v>
          </cell>
          <cell r="E92" t="str">
            <v>应用研究</v>
          </cell>
        </row>
        <row r="93">
          <cell r="B93" t="str">
            <v>300102222509</v>
          </cell>
          <cell r="E93" t="str">
            <v>应用研究</v>
          </cell>
        </row>
        <row r="94">
          <cell r="B94" t="str">
            <v>300102222510</v>
          </cell>
          <cell r="E94" t="str">
            <v>应用研究</v>
          </cell>
        </row>
        <row r="95">
          <cell r="B95" t="str">
            <v>300102222511</v>
          </cell>
          <cell r="E95" t="str">
            <v>基础研究</v>
          </cell>
        </row>
        <row r="96">
          <cell r="B96" t="str">
            <v>300102222512</v>
          </cell>
          <cell r="E96" t="str">
            <v>基础研究</v>
          </cell>
        </row>
        <row r="97">
          <cell r="B97" t="str">
            <v>300102222513</v>
          </cell>
          <cell r="E97" t="str">
            <v>基础研究</v>
          </cell>
        </row>
        <row r="98">
          <cell r="B98" t="str">
            <v>300102221505</v>
          </cell>
          <cell r="E98" t="str">
            <v>基础研究</v>
          </cell>
        </row>
        <row r="99">
          <cell r="B99" t="str">
            <v>300102229505</v>
          </cell>
          <cell r="E99" t="str">
            <v>基础研究</v>
          </cell>
        </row>
        <row r="100">
          <cell r="B100" t="str">
            <v>300102229508</v>
          </cell>
          <cell r="E100" t="str">
            <v>基础研究</v>
          </cell>
        </row>
        <row r="101">
          <cell r="B101" t="str">
            <v>300102229511</v>
          </cell>
          <cell r="E101" t="str">
            <v>基础研究</v>
          </cell>
        </row>
        <row r="102">
          <cell r="B102" t="str">
            <v>300102222501</v>
          </cell>
          <cell r="E102" t="str">
            <v>应用研究</v>
          </cell>
        </row>
        <row r="103">
          <cell r="B103" t="str">
            <v>300102222502</v>
          </cell>
          <cell r="E103" t="str">
            <v>基础研究</v>
          </cell>
        </row>
        <row r="104">
          <cell r="B104" t="str">
            <v>300102222503</v>
          </cell>
          <cell r="E104" t="str">
            <v>应用研究</v>
          </cell>
        </row>
        <row r="105">
          <cell r="B105" t="str">
            <v>300102222401</v>
          </cell>
          <cell r="E105" t="str">
            <v>应用研究</v>
          </cell>
        </row>
        <row r="106">
          <cell r="B106" t="str">
            <v>300102112501</v>
          </cell>
          <cell r="E106" t="str">
            <v>应用研究</v>
          </cell>
        </row>
        <row r="107">
          <cell r="B107" t="str">
            <v>300102112502</v>
          </cell>
          <cell r="E107" t="str">
            <v>基础研究</v>
          </cell>
        </row>
        <row r="108">
          <cell r="B108" t="str">
            <v>300102292502</v>
          </cell>
          <cell r="E108" t="str">
            <v>基础研究</v>
          </cell>
        </row>
        <row r="109">
          <cell r="B109" t="str">
            <v>300102292503</v>
          </cell>
          <cell r="E109" t="str">
            <v>应用研究</v>
          </cell>
        </row>
        <row r="110">
          <cell r="B110" t="str">
            <v>300102292504</v>
          </cell>
          <cell r="E110" t="str">
            <v>基础研究</v>
          </cell>
        </row>
        <row r="111">
          <cell r="B111" t="str">
            <v>300102292505</v>
          </cell>
          <cell r="E111" t="str">
            <v>基础研究</v>
          </cell>
        </row>
        <row r="112">
          <cell r="B112" t="str">
            <v>300102292506</v>
          </cell>
          <cell r="E112" t="str">
            <v>基础研究</v>
          </cell>
        </row>
        <row r="113">
          <cell r="B113" t="str">
            <v>300102290501</v>
          </cell>
          <cell r="E113" t="str">
            <v>基础研究</v>
          </cell>
        </row>
        <row r="114">
          <cell r="B114" t="str">
            <v>300102290504</v>
          </cell>
          <cell r="E114" t="str">
            <v>基础研究</v>
          </cell>
        </row>
        <row r="115">
          <cell r="B115" t="str">
            <v>300102292501</v>
          </cell>
          <cell r="E115" t="str">
            <v>基础研究</v>
          </cell>
        </row>
        <row r="116">
          <cell r="B116" t="str">
            <v>300102352502</v>
          </cell>
          <cell r="E116" t="str">
            <v>基础研究</v>
          </cell>
        </row>
        <row r="117">
          <cell r="B117" t="str">
            <v>300102352503</v>
          </cell>
          <cell r="E117" t="str">
            <v>基础研究</v>
          </cell>
        </row>
        <row r="118">
          <cell r="B118" t="str">
            <v>300102352504</v>
          </cell>
          <cell r="E118" t="str">
            <v>基础研究</v>
          </cell>
        </row>
        <row r="119">
          <cell r="B119" t="str">
            <v>300102352505</v>
          </cell>
          <cell r="E119" t="str">
            <v>应用研究</v>
          </cell>
        </row>
        <row r="120">
          <cell r="B120" t="str">
            <v>300102352506</v>
          </cell>
          <cell r="E120" t="str">
            <v>基础研究</v>
          </cell>
        </row>
        <row r="121">
          <cell r="B121" t="str">
            <v>300102352501</v>
          </cell>
          <cell r="E121" t="str">
            <v>应用研究</v>
          </cell>
        </row>
        <row r="122">
          <cell r="B122" t="str">
            <v>300102242501</v>
          </cell>
          <cell r="E122" t="str">
            <v>应用研究</v>
          </cell>
        </row>
        <row r="123">
          <cell r="B123" t="str">
            <v>300102242502</v>
          </cell>
          <cell r="E123" t="str">
            <v>基础研究</v>
          </cell>
        </row>
        <row r="124">
          <cell r="B124" t="str">
            <v>300102342503</v>
          </cell>
          <cell r="E124" t="str">
            <v>应用研究</v>
          </cell>
        </row>
        <row r="125">
          <cell r="B125" t="str">
            <v>300102342504</v>
          </cell>
          <cell r="E125" t="str">
            <v>应用研究</v>
          </cell>
        </row>
        <row r="126">
          <cell r="B126" t="str">
            <v>300102342505</v>
          </cell>
          <cell r="E126" t="str">
            <v>基础研究</v>
          </cell>
        </row>
        <row r="127">
          <cell r="B127" t="str">
            <v>300102342506</v>
          </cell>
          <cell r="E127" t="str">
            <v>应用研究</v>
          </cell>
        </row>
        <row r="128">
          <cell r="B128" t="str">
            <v>300102342507</v>
          </cell>
          <cell r="E128" t="str">
            <v>应用研究</v>
          </cell>
        </row>
        <row r="129">
          <cell r="B129" t="str">
            <v>300102342508</v>
          </cell>
          <cell r="E129" t="str">
            <v>应用研究</v>
          </cell>
        </row>
        <row r="130">
          <cell r="B130" t="str">
            <v>300102342509</v>
          </cell>
          <cell r="E130" t="str">
            <v>应用研究</v>
          </cell>
        </row>
        <row r="131">
          <cell r="B131" t="str">
            <v>300102342510</v>
          </cell>
          <cell r="E131" t="str">
            <v>应用研究</v>
          </cell>
        </row>
        <row r="132">
          <cell r="B132" t="str">
            <v>300102342511</v>
          </cell>
          <cell r="E132" t="str">
            <v>应用研究</v>
          </cell>
        </row>
        <row r="133">
          <cell r="B133" t="str">
            <v>300102342512</v>
          </cell>
          <cell r="E133" t="str">
            <v>应用研究</v>
          </cell>
        </row>
        <row r="134">
          <cell r="B134" t="str">
            <v>300102342513</v>
          </cell>
          <cell r="E134" t="str">
            <v>应用研究</v>
          </cell>
        </row>
        <row r="135">
          <cell r="B135" t="str">
            <v>300102342514</v>
          </cell>
          <cell r="E135" t="str">
            <v>应用研究</v>
          </cell>
        </row>
        <row r="136">
          <cell r="B136" t="str">
            <v>300102342515</v>
          </cell>
          <cell r="E136" t="str">
            <v>应用研究</v>
          </cell>
        </row>
        <row r="137">
          <cell r="B137" t="str">
            <v>300102342516</v>
          </cell>
          <cell r="E137" t="str">
            <v>应用研究</v>
          </cell>
        </row>
        <row r="138">
          <cell r="B138" t="str">
            <v>300102342501</v>
          </cell>
          <cell r="E138" t="str">
            <v>基础研究</v>
          </cell>
        </row>
        <row r="139">
          <cell r="B139" t="str">
            <v>300102342502</v>
          </cell>
          <cell r="E139" t="str">
            <v>应用研究</v>
          </cell>
        </row>
        <row r="140">
          <cell r="B140" t="str">
            <v>300102272502</v>
          </cell>
          <cell r="E140" t="str">
            <v>基础研究</v>
          </cell>
        </row>
        <row r="141">
          <cell r="B141" t="str">
            <v>300102272503</v>
          </cell>
          <cell r="E141" t="str">
            <v>基础研究</v>
          </cell>
        </row>
        <row r="142">
          <cell r="B142" t="str">
            <v>300102272504</v>
          </cell>
          <cell r="E142" t="str">
            <v>基础研究</v>
          </cell>
        </row>
        <row r="143">
          <cell r="B143" t="str">
            <v>300102272501</v>
          </cell>
          <cell r="E143" t="str">
            <v>基础研究</v>
          </cell>
        </row>
        <row r="144">
          <cell r="B144" t="str">
            <v>300102310301</v>
          </cell>
          <cell r="E144" t="str">
            <v>基础研究</v>
          </cell>
        </row>
        <row r="145">
          <cell r="B145" t="str">
            <v>300102312601</v>
          </cell>
          <cell r="E145" t="str">
            <v>基础研究</v>
          </cell>
        </row>
        <row r="146">
          <cell r="B146" t="str">
            <v>300102312401</v>
          </cell>
          <cell r="E146" t="str">
            <v>基础研究</v>
          </cell>
        </row>
        <row r="147">
          <cell r="B147" t="str">
            <v>300102312402</v>
          </cell>
          <cell r="E147" t="str">
            <v>应用研究</v>
          </cell>
        </row>
        <row r="148">
          <cell r="B148" t="str">
            <v>300102312403</v>
          </cell>
          <cell r="E148" t="str">
            <v>基础研究</v>
          </cell>
        </row>
        <row r="149">
          <cell r="B149" t="str">
            <v>300102312404</v>
          </cell>
          <cell r="E149" t="str">
            <v>应用研究</v>
          </cell>
        </row>
        <row r="150">
          <cell r="B150" t="str">
            <v>300102312405</v>
          </cell>
          <cell r="E150" t="str">
            <v>基础研究</v>
          </cell>
        </row>
        <row r="151">
          <cell r="B151" t="str">
            <v>300102312406</v>
          </cell>
          <cell r="E151" t="str">
            <v>基础研究</v>
          </cell>
        </row>
        <row r="152">
          <cell r="B152" t="str">
            <v>300102312407</v>
          </cell>
          <cell r="E152" t="str">
            <v>应用研究</v>
          </cell>
        </row>
        <row r="153">
          <cell r="B153" t="str">
            <v>300102311401</v>
          </cell>
          <cell r="E153" t="str">
            <v>基础研究</v>
          </cell>
        </row>
        <row r="154">
          <cell r="B154" t="str">
            <v>300102311402</v>
          </cell>
          <cell r="E154" t="str">
            <v>基础研究</v>
          </cell>
        </row>
        <row r="155">
          <cell r="B155" t="str">
            <v>300102311403</v>
          </cell>
          <cell r="E155" t="str">
            <v>基础研究</v>
          </cell>
        </row>
        <row r="156">
          <cell r="B156" t="str">
            <v>300102311404</v>
          </cell>
          <cell r="E156" t="str">
            <v>应用研究</v>
          </cell>
        </row>
        <row r="157">
          <cell r="B157" t="str">
            <v>300102311405</v>
          </cell>
          <cell r="E157" t="str">
            <v>应用研究</v>
          </cell>
        </row>
        <row r="158">
          <cell r="B158" t="str">
            <v>300102310201</v>
          </cell>
          <cell r="E158" t="str">
            <v>基础研究</v>
          </cell>
        </row>
        <row r="159">
          <cell r="B159" t="str">
            <v>300102310202</v>
          </cell>
          <cell r="E159" t="str">
            <v>基础研究</v>
          </cell>
        </row>
        <row r="160">
          <cell r="B160" t="str">
            <v>300102310203</v>
          </cell>
          <cell r="E160" t="str">
            <v>试验发展</v>
          </cell>
        </row>
        <row r="161">
          <cell r="B161" t="str">
            <v>300102310204</v>
          </cell>
          <cell r="E161" t="str">
            <v>基础研究</v>
          </cell>
        </row>
        <row r="162">
          <cell r="B162" t="str">
            <v>300102262901</v>
          </cell>
          <cell r="E162" t="str">
            <v>基础研究</v>
          </cell>
        </row>
        <row r="163">
          <cell r="B163" t="str">
            <v>300102262902</v>
          </cell>
          <cell r="E163" t="str">
            <v>应用研究</v>
          </cell>
        </row>
        <row r="164">
          <cell r="B164" t="str">
            <v>300102262908</v>
          </cell>
          <cell r="E164" t="str">
            <v>基础研究</v>
          </cell>
        </row>
        <row r="165">
          <cell r="B165" t="str">
            <v>300102262906</v>
          </cell>
          <cell r="E165" t="str">
            <v>基础研究</v>
          </cell>
        </row>
        <row r="166">
          <cell r="B166" t="str">
            <v>300102262907</v>
          </cell>
          <cell r="E166" t="str">
            <v>应用研究</v>
          </cell>
        </row>
        <row r="167">
          <cell r="B167" t="str">
            <v>300102262904</v>
          </cell>
          <cell r="E167" t="str">
            <v>基础研究</v>
          </cell>
        </row>
        <row r="168">
          <cell r="B168" t="str">
            <v>300102262905</v>
          </cell>
          <cell r="E168" t="str">
            <v>基础研究</v>
          </cell>
        </row>
        <row r="169">
          <cell r="B169" t="str">
            <v>300102262909</v>
          </cell>
          <cell r="E169" t="str">
            <v>基础研究</v>
          </cell>
        </row>
        <row r="170">
          <cell r="B170" t="str">
            <v>300102262910</v>
          </cell>
          <cell r="E170" t="str">
            <v>基础研究</v>
          </cell>
        </row>
        <row r="171">
          <cell r="B171" t="str">
            <v>300102260301</v>
          </cell>
          <cell r="E171" t="str">
            <v>应用研究</v>
          </cell>
        </row>
        <row r="172">
          <cell r="B172" t="str">
            <v>300102261302</v>
          </cell>
          <cell r="E172" t="str">
            <v>基础研究</v>
          </cell>
        </row>
        <row r="173">
          <cell r="B173" t="str">
            <v>300102261301</v>
          </cell>
          <cell r="E173" t="str">
            <v>应用研究</v>
          </cell>
        </row>
        <row r="174">
          <cell r="B174" t="str">
            <v>300102262601</v>
          </cell>
          <cell r="E174" t="str">
            <v>基础研究</v>
          </cell>
        </row>
        <row r="175">
          <cell r="B175" t="str">
            <v>300102261303</v>
          </cell>
          <cell r="E175" t="str">
            <v>基础研究</v>
          </cell>
        </row>
        <row r="176">
          <cell r="B176" t="str">
            <v>300102261304</v>
          </cell>
          <cell r="E176" t="str">
            <v>应用研究</v>
          </cell>
        </row>
        <row r="177">
          <cell r="B177" t="str">
            <v>300102261305</v>
          </cell>
          <cell r="E177" t="str">
            <v>基础研究</v>
          </cell>
        </row>
        <row r="178">
          <cell r="B178" t="str">
            <v>300102261306</v>
          </cell>
          <cell r="E178" t="str">
            <v>基础研究</v>
          </cell>
        </row>
        <row r="179">
          <cell r="B179" t="str">
            <v>300102261307</v>
          </cell>
          <cell r="E179" t="str">
            <v>基础研究</v>
          </cell>
        </row>
        <row r="180">
          <cell r="B180" t="str">
            <v>300102262201</v>
          </cell>
          <cell r="E180" t="str">
            <v>基础研究</v>
          </cell>
        </row>
        <row r="181">
          <cell r="B181" t="str">
            <v>300102262202</v>
          </cell>
          <cell r="E181" t="str">
            <v>应用研究</v>
          </cell>
        </row>
        <row r="182">
          <cell r="B182" t="str">
            <v>300102262203</v>
          </cell>
          <cell r="E182" t="str">
            <v>基础研究</v>
          </cell>
        </row>
        <row r="183">
          <cell r="B183" t="str">
            <v>300102262204</v>
          </cell>
          <cell r="E183" t="str">
            <v>基础研究</v>
          </cell>
        </row>
        <row r="184">
          <cell r="B184" t="str">
            <v>300102262205</v>
          </cell>
          <cell r="E184" t="str">
            <v>应用研究</v>
          </cell>
        </row>
        <row r="185">
          <cell r="B185" t="str">
            <v>300102262206</v>
          </cell>
          <cell r="E185" t="str">
            <v>基础研究</v>
          </cell>
        </row>
        <row r="186">
          <cell r="B186" t="str">
            <v>300102261201</v>
          </cell>
          <cell r="E186" t="str">
            <v>基础研究</v>
          </cell>
        </row>
        <row r="187">
          <cell r="B187" t="str">
            <v>300102261202</v>
          </cell>
          <cell r="E187" t="str">
            <v>基础研究</v>
          </cell>
        </row>
        <row r="188">
          <cell r="B188" t="str">
            <v>300102260201</v>
          </cell>
          <cell r="E188" t="str">
            <v>应用研究</v>
          </cell>
        </row>
        <row r="189">
          <cell r="B189" t="str">
            <v>300102260202</v>
          </cell>
          <cell r="E189" t="str">
            <v>基础研究</v>
          </cell>
        </row>
        <row r="190">
          <cell r="B190" t="str">
            <v>300102260203</v>
          </cell>
          <cell r="E190" t="str">
            <v>应用研究</v>
          </cell>
        </row>
        <row r="191">
          <cell r="B191" t="str">
            <v>300102260204</v>
          </cell>
          <cell r="E191" t="str">
            <v>基础研究</v>
          </cell>
        </row>
        <row r="192">
          <cell r="B192" t="str">
            <v>300102260205</v>
          </cell>
          <cell r="E192" t="str">
            <v>基础研究</v>
          </cell>
        </row>
        <row r="193">
          <cell r="B193" t="str">
            <v>300102260206</v>
          </cell>
          <cell r="E193" t="str">
            <v>基础研究</v>
          </cell>
        </row>
        <row r="194">
          <cell r="B194" t="str">
            <v>300102262101</v>
          </cell>
          <cell r="E194" t="str">
            <v>基础研究</v>
          </cell>
        </row>
        <row r="195">
          <cell r="B195" t="str">
            <v>300102262102</v>
          </cell>
          <cell r="E195" t="str">
            <v>基础研究</v>
          </cell>
        </row>
        <row r="196">
          <cell r="B196" t="str">
            <v>300102262103</v>
          </cell>
          <cell r="E196" t="str">
            <v>基础研究</v>
          </cell>
        </row>
        <row r="197">
          <cell r="B197" t="str">
            <v>300102262104</v>
          </cell>
          <cell r="E197" t="str">
            <v>基础研究</v>
          </cell>
        </row>
        <row r="198">
          <cell r="B198" t="str">
            <v>300102262105</v>
          </cell>
          <cell r="E198" t="str">
            <v>应用研究</v>
          </cell>
        </row>
        <row r="199">
          <cell r="B199" t="str">
            <v>300102261101</v>
          </cell>
          <cell r="E199" t="str">
            <v>基础研究</v>
          </cell>
        </row>
        <row r="200">
          <cell r="B200" t="str">
            <v>300102261102</v>
          </cell>
          <cell r="E200" t="str">
            <v>基础研究</v>
          </cell>
        </row>
        <row r="201">
          <cell r="B201" t="str">
            <v>300102261103</v>
          </cell>
          <cell r="E201" t="str">
            <v>基础研究</v>
          </cell>
        </row>
        <row r="202">
          <cell r="B202" t="str">
            <v>300102261104</v>
          </cell>
          <cell r="E202" t="str">
            <v>基础研究</v>
          </cell>
        </row>
        <row r="203">
          <cell r="B203" t="str">
            <v>300102261105</v>
          </cell>
          <cell r="E203" t="str">
            <v>基础研究</v>
          </cell>
        </row>
        <row r="204">
          <cell r="B204" t="str">
            <v>300102261106</v>
          </cell>
          <cell r="E204" t="str">
            <v>基础研究</v>
          </cell>
        </row>
        <row r="205">
          <cell r="B205" t="str">
            <v>300102261107</v>
          </cell>
          <cell r="E205" t="str">
            <v>基础研究</v>
          </cell>
        </row>
        <row r="206">
          <cell r="B206" t="str">
            <v>300102261108</v>
          </cell>
          <cell r="E206" t="str">
            <v>应用研究</v>
          </cell>
        </row>
        <row r="207">
          <cell r="B207" t="str">
            <v>300102261109</v>
          </cell>
          <cell r="E207" t="str">
            <v>基础研究</v>
          </cell>
        </row>
        <row r="208">
          <cell r="B208" t="str">
            <v>300102320305</v>
          </cell>
          <cell r="E208" t="str">
            <v>基础研究</v>
          </cell>
        </row>
        <row r="209">
          <cell r="B209" t="str">
            <v>300102322201</v>
          </cell>
          <cell r="E209" t="str">
            <v>基础研究</v>
          </cell>
        </row>
        <row r="210">
          <cell r="B210" t="str">
            <v>300102320202</v>
          </cell>
          <cell r="E210" t="str">
            <v>基础研究</v>
          </cell>
        </row>
        <row r="211">
          <cell r="B211" t="str">
            <v>300102320203</v>
          </cell>
          <cell r="E211" t="str">
            <v>应用研究</v>
          </cell>
        </row>
        <row r="212">
          <cell r="B212" t="str">
            <v>300102322101</v>
          </cell>
          <cell r="E212" t="str">
            <v>基础研究</v>
          </cell>
        </row>
        <row r="213">
          <cell r="B213" t="str">
            <v>300102322102</v>
          </cell>
          <cell r="E213" t="str">
            <v>基础研究</v>
          </cell>
        </row>
        <row r="214">
          <cell r="B214" t="str">
            <v>300102322103</v>
          </cell>
          <cell r="E214" t="str">
            <v>基础研究</v>
          </cell>
        </row>
        <row r="215">
          <cell r="B215" t="str">
            <v>300102321101</v>
          </cell>
          <cell r="E215" t="str">
            <v>应用研究</v>
          </cell>
        </row>
        <row r="216">
          <cell r="B216" t="str">
            <v>300102321102</v>
          </cell>
          <cell r="E216" t="str">
            <v>基础研究</v>
          </cell>
        </row>
        <row r="217">
          <cell r="B217" t="str">
            <v>300102110655</v>
          </cell>
          <cell r="E217" t="str">
            <v>应用研究</v>
          </cell>
        </row>
        <row r="218">
          <cell r="B218" t="str">
            <v>300102219307</v>
          </cell>
          <cell r="E218" t="str">
            <v>应用研究</v>
          </cell>
        </row>
        <row r="219">
          <cell r="B219" t="str">
            <v>300102219308</v>
          </cell>
          <cell r="E219" t="str">
            <v>应用研究</v>
          </cell>
        </row>
        <row r="220">
          <cell r="B220" t="str">
            <v>300102219309</v>
          </cell>
          <cell r="E220" t="str">
            <v>基础研究</v>
          </cell>
        </row>
        <row r="221">
          <cell r="B221" t="str">
            <v>300102211307</v>
          </cell>
          <cell r="E221" t="str">
            <v>应用研究</v>
          </cell>
        </row>
        <row r="222">
          <cell r="B222" t="str">
            <v>300102210303</v>
          </cell>
          <cell r="E222" t="str">
            <v>基础研究</v>
          </cell>
        </row>
        <row r="223">
          <cell r="B223" t="str">
            <v>300102210302</v>
          </cell>
          <cell r="E223" t="str">
            <v>应用研究</v>
          </cell>
        </row>
        <row r="224">
          <cell r="B224" t="str">
            <v>300102219310</v>
          </cell>
          <cell r="E224" t="str">
            <v>应用研究</v>
          </cell>
        </row>
        <row r="225">
          <cell r="B225" t="str">
            <v>300102211302</v>
          </cell>
          <cell r="E225" t="str">
            <v>基础研究</v>
          </cell>
        </row>
        <row r="226">
          <cell r="B226" t="str">
            <v>300102211301</v>
          </cell>
          <cell r="E226" t="str">
            <v>基础研究</v>
          </cell>
        </row>
        <row r="227">
          <cell r="B227" t="str">
            <v>300102212302</v>
          </cell>
          <cell r="E227" t="str">
            <v>应用研究</v>
          </cell>
        </row>
        <row r="228">
          <cell r="B228" t="str">
            <v>300102210301</v>
          </cell>
          <cell r="E228" t="str">
            <v>应用研究</v>
          </cell>
        </row>
        <row r="229">
          <cell r="B229" t="str">
            <v>300102212903</v>
          </cell>
          <cell r="E229" t="str">
            <v>基础研究</v>
          </cell>
        </row>
        <row r="230">
          <cell r="B230" t="str">
            <v>300102212904</v>
          </cell>
          <cell r="E230" t="str">
            <v>应用研究</v>
          </cell>
        </row>
        <row r="231">
          <cell r="B231" t="str">
            <v>300102212911</v>
          </cell>
          <cell r="E231" t="str">
            <v>基础研究</v>
          </cell>
        </row>
        <row r="232">
          <cell r="B232" t="str">
            <v>300102212912</v>
          </cell>
          <cell r="E232" t="str">
            <v>基础研究</v>
          </cell>
        </row>
        <row r="233">
          <cell r="B233" t="str">
            <v>300102212913</v>
          </cell>
          <cell r="E233" t="str">
            <v>应用研究</v>
          </cell>
        </row>
        <row r="234">
          <cell r="B234" t="str">
            <v>300102212914</v>
          </cell>
          <cell r="E234" t="str">
            <v>基础研究</v>
          </cell>
        </row>
        <row r="235">
          <cell r="B235" t="str">
            <v>300102212905</v>
          </cell>
          <cell r="E235" t="str">
            <v>基础研究</v>
          </cell>
        </row>
        <row r="236">
          <cell r="B236" t="str">
            <v>300102212906</v>
          </cell>
          <cell r="E236" t="str">
            <v>基础研究</v>
          </cell>
        </row>
        <row r="237">
          <cell r="B237" t="str">
            <v>300102212907</v>
          </cell>
          <cell r="E237" t="str">
            <v>基础研究</v>
          </cell>
        </row>
        <row r="238">
          <cell r="B238" t="str">
            <v>300102212908</v>
          </cell>
          <cell r="E238" t="str">
            <v>应用研究</v>
          </cell>
        </row>
        <row r="239">
          <cell r="B239" t="str">
            <v>300102212909</v>
          </cell>
          <cell r="E239" t="str">
            <v>应用研究</v>
          </cell>
        </row>
        <row r="240">
          <cell r="B240" t="str">
            <v>300102212910</v>
          </cell>
          <cell r="E240" t="str">
            <v>基础研究</v>
          </cell>
        </row>
        <row r="241">
          <cell r="B241" t="str">
            <v>300102219317</v>
          </cell>
          <cell r="E241" t="str">
            <v>应用研究</v>
          </cell>
        </row>
        <row r="242">
          <cell r="B242" t="str">
            <v>300102219314</v>
          </cell>
          <cell r="E242" t="str">
            <v>应用研究</v>
          </cell>
        </row>
        <row r="243">
          <cell r="B243" t="str">
            <v>300102211303</v>
          </cell>
          <cell r="E243" t="str">
            <v>基础研究</v>
          </cell>
        </row>
        <row r="244">
          <cell r="B244" t="str">
            <v>300102211304</v>
          </cell>
          <cell r="E244" t="str">
            <v>基础研究</v>
          </cell>
        </row>
        <row r="245">
          <cell r="B245" t="str">
            <v>300102211305</v>
          </cell>
          <cell r="E245" t="str">
            <v>基础研究</v>
          </cell>
        </row>
        <row r="246">
          <cell r="B246" t="str">
            <v>300102211306</v>
          </cell>
          <cell r="E246" t="str">
            <v>基础研究</v>
          </cell>
        </row>
        <row r="247">
          <cell r="B247" t="str">
            <v>300102212301</v>
          </cell>
          <cell r="E247" t="str">
            <v>基础研究</v>
          </cell>
        </row>
        <row r="248">
          <cell r="B248" t="str">
            <v>300102212201</v>
          </cell>
          <cell r="E248" t="str">
            <v>基础研究</v>
          </cell>
        </row>
        <row r="249">
          <cell r="B249" t="str">
            <v>300102212202</v>
          </cell>
          <cell r="E249" t="str">
            <v>基础研究</v>
          </cell>
        </row>
        <row r="250">
          <cell r="B250" t="str">
            <v>300102212203</v>
          </cell>
          <cell r="E250" t="str">
            <v>基础研究</v>
          </cell>
        </row>
        <row r="251">
          <cell r="B251" t="str">
            <v>300102212204</v>
          </cell>
          <cell r="E251" t="str">
            <v>基础研究</v>
          </cell>
        </row>
        <row r="252">
          <cell r="B252" t="str">
            <v>300102212205</v>
          </cell>
          <cell r="E252" t="str">
            <v>基础研究</v>
          </cell>
        </row>
        <row r="253">
          <cell r="B253" t="str">
            <v>300102212206</v>
          </cell>
          <cell r="E253" t="str">
            <v>基础研究</v>
          </cell>
        </row>
        <row r="254">
          <cell r="B254" t="str">
            <v>300102212207</v>
          </cell>
          <cell r="E254" t="str">
            <v>基础研究</v>
          </cell>
        </row>
        <row r="255">
          <cell r="B255" t="str">
            <v>300102212208</v>
          </cell>
          <cell r="E255" t="str">
            <v>应用研究</v>
          </cell>
        </row>
        <row r="256">
          <cell r="B256" t="str">
            <v>300102212209</v>
          </cell>
          <cell r="E256" t="str">
            <v>基础研究</v>
          </cell>
        </row>
        <row r="257">
          <cell r="B257" t="str">
            <v>300102212210</v>
          </cell>
          <cell r="E257" t="str">
            <v>基础研究</v>
          </cell>
        </row>
        <row r="258">
          <cell r="B258" t="str">
            <v>300102212211</v>
          </cell>
          <cell r="E258" t="str">
            <v>基础研究</v>
          </cell>
        </row>
        <row r="259">
          <cell r="B259" t="str">
            <v>300102212212</v>
          </cell>
          <cell r="E259" t="str">
            <v>基础研究</v>
          </cell>
        </row>
        <row r="260">
          <cell r="B260" t="str">
            <v>300102212213</v>
          </cell>
          <cell r="E260" t="str">
            <v>基础研究</v>
          </cell>
        </row>
        <row r="261">
          <cell r="B261" t="str">
            <v>300102211201</v>
          </cell>
          <cell r="E261" t="str">
            <v>基础研究</v>
          </cell>
        </row>
        <row r="262">
          <cell r="B262" t="str">
            <v>300102211202</v>
          </cell>
          <cell r="E262" t="str">
            <v>应用研究</v>
          </cell>
        </row>
        <row r="263">
          <cell r="B263" t="str">
            <v>300102211203</v>
          </cell>
          <cell r="E263" t="str">
            <v>应用研究</v>
          </cell>
        </row>
        <row r="264">
          <cell r="B264" t="str">
            <v>300102211204</v>
          </cell>
          <cell r="E264" t="str">
            <v>应用研究</v>
          </cell>
        </row>
        <row r="265">
          <cell r="B265" t="str">
            <v>300102211205</v>
          </cell>
          <cell r="E265" t="str">
            <v>基础研究</v>
          </cell>
        </row>
        <row r="266">
          <cell r="B266" t="str">
            <v>300102210207</v>
          </cell>
          <cell r="E266" t="str">
            <v>基础研究</v>
          </cell>
        </row>
        <row r="267">
          <cell r="B267" t="str">
            <v>300102210208</v>
          </cell>
          <cell r="E267" t="str">
            <v>应用研究</v>
          </cell>
        </row>
        <row r="268">
          <cell r="B268" t="str">
            <v>300102210209</v>
          </cell>
          <cell r="E268" t="str">
            <v>基础研究</v>
          </cell>
        </row>
        <row r="269">
          <cell r="B269" t="str">
            <v>300102210210</v>
          </cell>
          <cell r="E269" t="str">
            <v>基础研究</v>
          </cell>
        </row>
        <row r="270">
          <cell r="B270" t="str">
            <v>300102210211</v>
          </cell>
          <cell r="E270" t="str">
            <v>基础研究</v>
          </cell>
        </row>
        <row r="271">
          <cell r="B271" t="str">
            <v>300102210212</v>
          </cell>
          <cell r="E271" t="str">
            <v>基础研究</v>
          </cell>
        </row>
        <row r="272">
          <cell r="B272" t="str">
            <v>300102210213</v>
          </cell>
          <cell r="E272" t="str">
            <v>应用研究</v>
          </cell>
        </row>
        <row r="273">
          <cell r="B273" t="str">
            <v>300102210215</v>
          </cell>
          <cell r="E273" t="str">
            <v>应用研究</v>
          </cell>
        </row>
        <row r="274">
          <cell r="B274" t="str">
            <v>300102210216</v>
          </cell>
          <cell r="E274" t="str">
            <v>应用研究</v>
          </cell>
        </row>
        <row r="275">
          <cell r="B275" t="str">
            <v>300102212101</v>
          </cell>
          <cell r="E275" t="str">
            <v>基础研究</v>
          </cell>
        </row>
        <row r="276">
          <cell r="B276" t="str">
            <v>300102212102</v>
          </cell>
          <cell r="E276" t="str">
            <v>应用研究</v>
          </cell>
        </row>
        <row r="277">
          <cell r="B277" t="str">
            <v>300102212103</v>
          </cell>
          <cell r="E277" t="str">
            <v>基础研究</v>
          </cell>
        </row>
        <row r="278">
          <cell r="B278" t="str">
            <v>300102212104</v>
          </cell>
          <cell r="E278" t="str">
            <v>基础研究</v>
          </cell>
        </row>
        <row r="279">
          <cell r="B279" t="str">
            <v>300102212105</v>
          </cell>
          <cell r="E279" t="str">
            <v>基础研究</v>
          </cell>
        </row>
        <row r="280">
          <cell r="B280" t="str">
            <v>300102212106</v>
          </cell>
          <cell r="E280" t="str">
            <v>基础研究</v>
          </cell>
        </row>
        <row r="281">
          <cell r="B281" t="str">
            <v>300102212107</v>
          </cell>
          <cell r="E281" t="str">
            <v>基础研究</v>
          </cell>
        </row>
        <row r="282">
          <cell r="B282" t="str">
            <v>300102212108</v>
          </cell>
          <cell r="E282" t="str">
            <v>基础研究</v>
          </cell>
        </row>
        <row r="283">
          <cell r="B283" t="str">
            <v>300102251301</v>
          </cell>
          <cell r="E283" t="str">
            <v>应用研究</v>
          </cell>
        </row>
        <row r="284">
          <cell r="B284" t="str">
            <v>300102252201</v>
          </cell>
          <cell r="E284" t="str">
            <v>基础研究</v>
          </cell>
        </row>
        <row r="285">
          <cell r="B285" t="str">
            <v>300102252202</v>
          </cell>
          <cell r="E285" t="str">
            <v>基础研究</v>
          </cell>
        </row>
        <row r="286">
          <cell r="B286" t="str">
            <v>300102251201</v>
          </cell>
          <cell r="E286" t="str">
            <v>基础研究</v>
          </cell>
        </row>
        <row r="287">
          <cell r="B287" t="str">
            <v>300102251202</v>
          </cell>
          <cell r="E287" t="str">
            <v>基础研究</v>
          </cell>
        </row>
        <row r="288">
          <cell r="B288" t="str">
            <v>300102251203</v>
          </cell>
          <cell r="E288" t="str">
            <v>应用研究</v>
          </cell>
        </row>
        <row r="289">
          <cell r="B289" t="str">
            <v>300102251204</v>
          </cell>
          <cell r="E289" t="str">
            <v>基础研究</v>
          </cell>
        </row>
        <row r="290">
          <cell r="B290" t="str">
            <v>300102250201</v>
          </cell>
          <cell r="E290" t="str">
            <v>基础研究</v>
          </cell>
        </row>
        <row r="291">
          <cell r="B291" t="str">
            <v>300102250202</v>
          </cell>
          <cell r="E291" t="str">
            <v>基础研究</v>
          </cell>
        </row>
        <row r="292">
          <cell r="B292" t="str">
            <v>300102250203</v>
          </cell>
          <cell r="E292" t="str">
            <v>基础研究</v>
          </cell>
        </row>
        <row r="293">
          <cell r="B293" t="str">
            <v>300102252101</v>
          </cell>
          <cell r="E293" t="str">
            <v>基础研究</v>
          </cell>
        </row>
        <row r="294">
          <cell r="B294" t="str">
            <v>300102252102</v>
          </cell>
          <cell r="E294" t="str">
            <v>基础研究</v>
          </cell>
        </row>
        <row r="295">
          <cell r="B295" t="str">
            <v>300102252103</v>
          </cell>
          <cell r="E295" t="str">
            <v>基础研究</v>
          </cell>
        </row>
        <row r="296">
          <cell r="B296" t="str">
            <v>300102252104</v>
          </cell>
          <cell r="E296" t="str">
            <v>基础研究</v>
          </cell>
        </row>
        <row r="297">
          <cell r="B297" t="str">
            <v>300102252105</v>
          </cell>
          <cell r="E297" t="str">
            <v>基础研究</v>
          </cell>
        </row>
        <row r="298">
          <cell r="B298" t="str">
            <v>300102252106</v>
          </cell>
          <cell r="E298" t="str">
            <v>基础研究</v>
          </cell>
        </row>
        <row r="299">
          <cell r="B299" t="str">
            <v>300102252107</v>
          </cell>
          <cell r="E299" t="str">
            <v>应用研究</v>
          </cell>
        </row>
        <row r="300">
          <cell r="B300" t="str">
            <v>300102252108</v>
          </cell>
          <cell r="E300" t="str">
            <v>基础研究</v>
          </cell>
        </row>
        <row r="301">
          <cell r="B301" t="str">
            <v>300102252109</v>
          </cell>
          <cell r="E301" t="str">
            <v>基础研究</v>
          </cell>
        </row>
        <row r="302">
          <cell r="B302" t="str">
            <v>300102252110</v>
          </cell>
          <cell r="E302" t="str">
            <v>基础研究</v>
          </cell>
        </row>
        <row r="303">
          <cell r="B303" t="str">
            <v>300102252111</v>
          </cell>
          <cell r="E303" t="str">
            <v>基础研究</v>
          </cell>
        </row>
        <row r="304">
          <cell r="B304" t="str">
            <v>300102251101</v>
          </cell>
          <cell r="E304" t="str">
            <v>应用研究</v>
          </cell>
        </row>
        <row r="305">
          <cell r="B305" t="str">
            <v>300102251102</v>
          </cell>
          <cell r="E305" t="str">
            <v>应用研究</v>
          </cell>
        </row>
        <row r="306">
          <cell r="B306" t="str">
            <v>300102251103</v>
          </cell>
          <cell r="E306" t="str">
            <v>应用研究</v>
          </cell>
        </row>
        <row r="307">
          <cell r="B307" t="str">
            <v>300102251104</v>
          </cell>
          <cell r="E307" t="str">
            <v>应用研究</v>
          </cell>
        </row>
        <row r="308">
          <cell r="B308" t="str">
            <v>300102251105</v>
          </cell>
          <cell r="E308" t="str">
            <v>应用研究</v>
          </cell>
        </row>
        <row r="309">
          <cell r="B309" t="str">
            <v>300102281303</v>
          </cell>
          <cell r="E309" t="str">
            <v>基础研究</v>
          </cell>
        </row>
        <row r="310">
          <cell r="B310" t="str">
            <v>300102281301</v>
          </cell>
          <cell r="E310" t="str">
            <v>基础研究</v>
          </cell>
        </row>
        <row r="311">
          <cell r="B311" t="str">
            <v>300102282601</v>
          </cell>
          <cell r="E311" t="str">
            <v>基础研究</v>
          </cell>
        </row>
        <row r="312">
          <cell r="B312" t="str">
            <v>300102281302</v>
          </cell>
          <cell r="E312" t="str">
            <v>基础研究</v>
          </cell>
        </row>
        <row r="313">
          <cell r="B313" t="str">
            <v>300102282201</v>
          </cell>
          <cell r="E313" t="str">
            <v>基础研究</v>
          </cell>
        </row>
        <row r="314">
          <cell r="B314" t="str">
            <v>300102282202</v>
          </cell>
          <cell r="E314" t="str">
            <v>应用研究</v>
          </cell>
        </row>
        <row r="315">
          <cell r="B315" t="str">
            <v>300102282203</v>
          </cell>
          <cell r="E315" t="str">
            <v>基础研究</v>
          </cell>
        </row>
        <row r="316">
          <cell r="B316" t="str">
            <v>300102282204</v>
          </cell>
          <cell r="E316" t="str">
            <v>应用研究</v>
          </cell>
        </row>
        <row r="317">
          <cell r="B317" t="str">
            <v>300102282205</v>
          </cell>
          <cell r="E317" t="str">
            <v>基础研究</v>
          </cell>
        </row>
        <row r="318">
          <cell r="B318" t="str">
            <v>300102282206</v>
          </cell>
          <cell r="E318" t="str">
            <v>基础研究</v>
          </cell>
        </row>
        <row r="319">
          <cell r="B319" t="str">
            <v>300102282207</v>
          </cell>
          <cell r="E319" t="str">
            <v>基础研究</v>
          </cell>
        </row>
        <row r="320">
          <cell r="B320" t="str">
            <v>300102282208</v>
          </cell>
          <cell r="E320" t="str">
            <v>应用研究</v>
          </cell>
        </row>
        <row r="321">
          <cell r="B321" t="str">
            <v>300102281201</v>
          </cell>
          <cell r="E321" t="str">
            <v>基础研究</v>
          </cell>
        </row>
        <row r="322">
          <cell r="B322" t="str">
            <v>300102281202</v>
          </cell>
          <cell r="E322" t="str">
            <v>应用研究</v>
          </cell>
        </row>
        <row r="323">
          <cell r="B323" t="str">
            <v>300102281203</v>
          </cell>
          <cell r="E323" t="str">
            <v>应用研究</v>
          </cell>
        </row>
        <row r="324">
          <cell r="B324" t="str">
            <v>300102281204</v>
          </cell>
          <cell r="E324" t="str">
            <v>应用研究</v>
          </cell>
        </row>
        <row r="325">
          <cell r="B325" t="str">
            <v>300102281205</v>
          </cell>
          <cell r="E325" t="str">
            <v>基础研究</v>
          </cell>
        </row>
        <row r="326">
          <cell r="B326" t="str">
            <v>300102281206</v>
          </cell>
          <cell r="E326" t="str">
            <v>应用研究</v>
          </cell>
        </row>
        <row r="327">
          <cell r="B327" t="str">
            <v>300102280201</v>
          </cell>
          <cell r="E327" t="str">
            <v>基础研究</v>
          </cell>
        </row>
        <row r="328">
          <cell r="B328" t="str">
            <v>300102280202</v>
          </cell>
          <cell r="E328" t="str">
            <v>基础研究</v>
          </cell>
        </row>
        <row r="329">
          <cell r="B329" t="str">
            <v>300102280203</v>
          </cell>
          <cell r="E329" t="str">
            <v>应用研究</v>
          </cell>
        </row>
        <row r="330">
          <cell r="B330" t="str">
            <v>300102280204</v>
          </cell>
          <cell r="E330" t="str">
            <v>基础研究</v>
          </cell>
        </row>
        <row r="331">
          <cell r="B331" t="str">
            <v>300102280205</v>
          </cell>
          <cell r="E331" t="str">
            <v>基础研究</v>
          </cell>
        </row>
        <row r="332">
          <cell r="B332" t="str">
            <v>300102282101</v>
          </cell>
          <cell r="E332" t="str">
            <v>基础研究</v>
          </cell>
        </row>
        <row r="333">
          <cell r="B333" t="str">
            <v>300102282102</v>
          </cell>
          <cell r="E333" t="str">
            <v>基础研究</v>
          </cell>
        </row>
        <row r="334">
          <cell r="B334" t="str">
            <v>300102282103</v>
          </cell>
          <cell r="E334" t="str">
            <v>基础研究</v>
          </cell>
        </row>
        <row r="335">
          <cell r="B335" t="str">
            <v>300102282104</v>
          </cell>
          <cell r="E335" t="str">
            <v>基础研究</v>
          </cell>
        </row>
        <row r="336">
          <cell r="B336" t="str">
            <v>300102282105</v>
          </cell>
          <cell r="E336" t="str">
            <v>基础研究</v>
          </cell>
        </row>
        <row r="337">
          <cell r="B337" t="str">
            <v>300102282106</v>
          </cell>
          <cell r="E337" t="str">
            <v>基础研究</v>
          </cell>
        </row>
        <row r="338">
          <cell r="B338" t="str">
            <v>300102282107</v>
          </cell>
          <cell r="E338" t="str">
            <v>应用研究</v>
          </cell>
        </row>
        <row r="339">
          <cell r="B339" t="str">
            <v>300102282108</v>
          </cell>
          <cell r="E339" t="str">
            <v>基础研究</v>
          </cell>
        </row>
        <row r="340">
          <cell r="B340" t="str">
            <v>300102282109</v>
          </cell>
          <cell r="E340" t="str">
            <v>基础研究</v>
          </cell>
        </row>
        <row r="341">
          <cell r="B341" t="str">
            <v>300102282110</v>
          </cell>
          <cell r="E341" t="str">
            <v>基础研究</v>
          </cell>
        </row>
        <row r="342">
          <cell r="B342" t="str">
            <v>300102282111</v>
          </cell>
          <cell r="E342" t="str">
            <v>基础研究</v>
          </cell>
        </row>
        <row r="343">
          <cell r="B343" t="str">
            <v>300102282112</v>
          </cell>
          <cell r="E343" t="str">
            <v>基础研究</v>
          </cell>
        </row>
        <row r="344">
          <cell r="B344" t="str">
            <v>300102281101</v>
          </cell>
          <cell r="E344" t="str">
            <v>应用研究</v>
          </cell>
        </row>
        <row r="345">
          <cell r="B345" t="str">
            <v>300102281102</v>
          </cell>
          <cell r="E345" t="str">
            <v>基础研究</v>
          </cell>
        </row>
        <row r="346">
          <cell r="B346" t="str">
            <v>300102412501</v>
          </cell>
          <cell r="E346" t="str">
            <v>应用研究</v>
          </cell>
        </row>
        <row r="347">
          <cell r="B347" t="str">
            <v>300102412601</v>
          </cell>
          <cell r="E347" t="str">
            <v>应用研究</v>
          </cell>
        </row>
        <row r="348">
          <cell r="B348" t="str">
            <v>300102412602</v>
          </cell>
          <cell r="E348" t="str">
            <v>基础研究</v>
          </cell>
        </row>
        <row r="349">
          <cell r="B349" t="str">
            <v>300102412603</v>
          </cell>
          <cell r="E349" t="str">
            <v>基础研究</v>
          </cell>
        </row>
        <row r="350">
          <cell r="B350" t="str">
            <v>300102412604</v>
          </cell>
          <cell r="E350" t="str">
            <v>基础研究</v>
          </cell>
        </row>
        <row r="351">
          <cell r="B351" t="str">
            <v>300102412605</v>
          </cell>
          <cell r="E351" t="str">
            <v>应用研究</v>
          </cell>
        </row>
        <row r="352">
          <cell r="B352" t="str">
            <v>300102412606</v>
          </cell>
          <cell r="E352" t="str">
            <v>基础研究</v>
          </cell>
        </row>
        <row r="353">
          <cell r="B353" t="str">
            <v>300102412607</v>
          </cell>
          <cell r="E353" t="str">
            <v>基础研究</v>
          </cell>
        </row>
        <row r="354">
          <cell r="B354" t="str">
            <v>300102411301</v>
          </cell>
          <cell r="E354" t="str">
            <v>基础研究</v>
          </cell>
        </row>
        <row r="355">
          <cell r="B355" t="str">
            <v>300102412202</v>
          </cell>
          <cell r="E355" t="str">
            <v>基础研究</v>
          </cell>
        </row>
        <row r="356">
          <cell r="B356" t="str">
            <v>300102411201</v>
          </cell>
          <cell r="E356" t="str">
            <v>应用研究</v>
          </cell>
        </row>
        <row r="357">
          <cell r="B357" t="str">
            <v>300102410201</v>
          </cell>
          <cell r="E357" t="str">
            <v>基础研究</v>
          </cell>
        </row>
        <row r="358">
          <cell r="B358" t="str">
            <v>300102412101</v>
          </cell>
          <cell r="E358" t="str">
            <v>基础研究</v>
          </cell>
        </row>
        <row r="359">
          <cell r="B359" t="str">
            <v>300102412102</v>
          </cell>
          <cell r="E359" t="str">
            <v>应用研究</v>
          </cell>
        </row>
        <row r="360">
          <cell r="B360" t="str">
            <v>300102411101</v>
          </cell>
          <cell r="E360" t="str">
            <v>应用研究</v>
          </cell>
        </row>
        <row r="361">
          <cell r="B361" t="str">
            <v>300102411102</v>
          </cell>
          <cell r="E361" t="str">
            <v>应用研究</v>
          </cell>
        </row>
        <row r="362">
          <cell r="B362" t="str">
            <v>300102411103</v>
          </cell>
          <cell r="E362" t="str">
            <v>基础研究</v>
          </cell>
        </row>
        <row r="363">
          <cell r="B363" t="str">
            <v>300102411104</v>
          </cell>
          <cell r="E363" t="str">
            <v>基础研究</v>
          </cell>
        </row>
        <row r="364">
          <cell r="B364" t="str">
            <v>300102411106</v>
          </cell>
          <cell r="E364" t="str">
            <v>基础研究</v>
          </cell>
        </row>
        <row r="365">
          <cell r="B365" t="str">
            <v>300102231301</v>
          </cell>
          <cell r="E365" t="str">
            <v>应用研究</v>
          </cell>
        </row>
        <row r="366">
          <cell r="B366" t="str">
            <v>300102232501</v>
          </cell>
          <cell r="E366" t="str">
            <v>基础研究</v>
          </cell>
        </row>
        <row r="367">
          <cell r="B367" t="str">
            <v>300102232502</v>
          </cell>
          <cell r="E367" t="str">
            <v>应用研究</v>
          </cell>
        </row>
        <row r="368">
          <cell r="B368" t="str">
            <v>300102232601</v>
          </cell>
          <cell r="E368" t="str">
            <v>基础研究</v>
          </cell>
        </row>
        <row r="369">
          <cell r="B369" t="str">
            <v>300102232602</v>
          </cell>
          <cell r="E369" t="str">
            <v>应用研究</v>
          </cell>
        </row>
        <row r="370">
          <cell r="B370" t="str">
            <v>300102232603</v>
          </cell>
          <cell r="E370" t="str">
            <v>应用研究</v>
          </cell>
        </row>
        <row r="371">
          <cell r="B371" t="str">
            <v>300102232604</v>
          </cell>
          <cell r="E371" t="str">
            <v>应用研究</v>
          </cell>
        </row>
        <row r="372">
          <cell r="B372" t="str">
            <v>300102232605</v>
          </cell>
          <cell r="E372" t="str">
            <v>应用研究</v>
          </cell>
        </row>
        <row r="373">
          <cell r="B373" t="str">
            <v>300102232606</v>
          </cell>
          <cell r="E373" t="str">
            <v>基础研究</v>
          </cell>
        </row>
        <row r="374">
          <cell r="B374" t="str">
            <v>300102232607</v>
          </cell>
          <cell r="E374" t="str">
            <v>基础研究</v>
          </cell>
        </row>
        <row r="375">
          <cell r="B375" t="str">
            <v>300102232608</v>
          </cell>
          <cell r="E375" t="str">
            <v>应用研究</v>
          </cell>
        </row>
        <row r="376">
          <cell r="B376" t="str">
            <v>300102232609</v>
          </cell>
          <cell r="E376" t="str">
            <v>应用研究</v>
          </cell>
        </row>
        <row r="377">
          <cell r="B377" t="str">
            <v>300102232610</v>
          </cell>
          <cell r="E377" t="str">
            <v>应用研究</v>
          </cell>
        </row>
        <row r="378">
          <cell r="B378" t="str">
            <v>300102232611</v>
          </cell>
          <cell r="E378" t="str">
            <v>应用研究</v>
          </cell>
        </row>
        <row r="379">
          <cell r="B379" t="str">
            <v>300102232612</v>
          </cell>
          <cell r="E379" t="str">
            <v>基础研究</v>
          </cell>
        </row>
        <row r="380">
          <cell r="B380" t="str">
            <v>300102232613</v>
          </cell>
          <cell r="E380" t="str">
            <v>应用研究</v>
          </cell>
        </row>
        <row r="381">
          <cell r="B381" t="str">
            <v>300102232614</v>
          </cell>
          <cell r="E381" t="str">
            <v>基础研究</v>
          </cell>
        </row>
        <row r="382">
          <cell r="B382" t="str">
            <v>300102232615</v>
          </cell>
          <cell r="E382" t="str">
            <v>基础研究</v>
          </cell>
        </row>
        <row r="383">
          <cell r="B383" t="str">
            <v>300102232616</v>
          </cell>
          <cell r="E383" t="str">
            <v>应用研究</v>
          </cell>
        </row>
        <row r="384">
          <cell r="B384" t="str">
            <v>300102232617</v>
          </cell>
          <cell r="E384" t="str">
            <v>应用研究</v>
          </cell>
        </row>
        <row r="385">
          <cell r="B385" t="str">
            <v>300102232618</v>
          </cell>
          <cell r="E385" t="str">
            <v>应用研究</v>
          </cell>
        </row>
        <row r="386">
          <cell r="B386" t="str">
            <v>300102232619</v>
          </cell>
          <cell r="E386" t="str">
            <v>基础研究</v>
          </cell>
        </row>
        <row r="387">
          <cell r="B387" t="str">
            <v>300102232620</v>
          </cell>
          <cell r="E387" t="str">
            <v>基础研究</v>
          </cell>
        </row>
        <row r="388">
          <cell r="B388" t="str">
            <v>300102232621</v>
          </cell>
          <cell r="E388" t="str">
            <v>应用研究</v>
          </cell>
        </row>
        <row r="389">
          <cell r="B389" t="str">
            <v>300102231302</v>
          </cell>
          <cell r="E389" t="str">
            <v>应用研究</v>
          </cell>
        </row>
        <row r="390">
          <cell r="B390" t="str">
            <v>300102232201</v>
          </cell>
          <cell r="E390" t="str">
            <v>应用研究</v>
          </cell>
        </row>
        <row r="391">
          <cell r="B391" t="str">
            <v>300102232101</v>
          </cell>
          <cell r="E391" t="str">
            <v>基础研究</v>
          </cell>
        </row>
        <row r="392">
          <cell r="B392" t="str">
            <v>300102232102</v>
          </cell>
          <cell r="E392" t="str">
            <v>基础研究</v>
          </cell>
        </row>
        <row r="393">
          <cell r="B393" t="str">
            <v>300102232103</v>
          </cell>
          <cell r="E393" t="str">
            <v>基础研究</v>
          </cell>
        </row>
        <row r="394">
          <cell r="B394" t="str">
            <v>300102231101</v>
          </cell>
          <cell r="E394" t="str">
            <v>基础研究</v>
          </cell>
        </row>
        <row r="395">
          <cell r="B395" t="str">
            <v>300102230613</v>
          </cell>
          <cell r="E395" t="str">
            <v>基础研究</v>
          </cell>
        </row>
        <row r="396">
          <cell r="B396" t="str">
            <v>300102239662</v>
          </cell>
          <cell r="E396" t="str">
            <v>应用研究</v>
          </cell>
        </row>
        <row r="397">
          <cell r="B397" t="str">
            <v>300102502201</v>
          </cell>
          <cell r="E397" t="str">
            <v>基础研究</v>
          </cell>
        </row>
        <row r="398">
          <cell r="B398" t="str">
            <v>300102502202</v>
          </cell>
          <cell r="E398" t="str">
            <v>基础研究</v>
          </cell>
        </row>
        <row r="399">
          <cell r="B399" t="str">
            <v>300102502203</v>
          </cell>
          <cell r="E399" t="str">
            <v>基础研究</v>
          </cell>
        </row>
        <row r="400">
          <cell r="B400" t="str">
            <v>300102121301</v>
          </cell>
          <cell r="E400" t="str">
            <v>基础研究</v>
          </cell>
        </row>
        <row r="401">
          <cell r="B401" t="str">
            <v>300102121302</v>
          </cell>
          <cell r="E401" t="str">
            <v>基础研究</v>
          </cell>
        </row>
        <row r="402">
          <cell r="B402" t="str">
            <v>300102121303</v>
          </cell>
          <cell r="E402" t="str">
            <v>基础研究</v>
          </cell>
        </row>
        <row r="403">
          <cell r="B403" t="str">
            <v>300102121304</v>
          </cell>
          <cell r="E403" t="str">
            <v>基础研究</v>
          </cell>
        </row>
        <row r="404">
          <cell r="B404" t="str">
            <v>300102122201</v>
          </cell>
          <cell r="E404" t="str">
            <v>基础研究</v>
          </cell>
        </row>
        <row r="405">
          <cell r="B405" t="str">
            <v>300102122202</v>
          </cell>
          <cell r="E405" t="str">
            <v>基础研究</v>
          </cell>
        </row>
        <row r="406">
          <cell r="B406" t="str">
            <v>300102121201</v>
          </cell>
          <cell r="E406" t="str">
            <v>应用研究</v>
          </cell>
        </row>
        <row r="407">
          <cell r="B407" t="str">
            <v>300102120201</v>
          </cell>
          <cell r="E407" t="str">
            <v>基础研究</v>
          </cell>
        </row>
        <row r="408">
          <cell r="B408" t="str">
            <v>300102122101</v>
          </cell>
          <cell r="E408" t="str">
            <v>基础研究</v>
          </cell>
        </row>
        <row r="409">
          <cell r="B409" t="str">
            <v>300102122102</v>
          </cell>
          <cell r="E409" t="str">
            <v>基础研究</v>
          </cell>
        </row>
        <row r="410">
          <cell r="B410" t="str">
            <v>300102122103</v>
          </cell>
          <cell r="E410" t="str">
            <v>基础研究</v>
          </cell>
        </row>
        <row r="411">
          <cell r="B411" t="str">
            <v>300102122104</v>
          </cell>
          <cell r="E411" t="str">
            <v>基础研究</v>
          </cell>
        </row>
        <row r="412">
          <cell r="B412" t="str">
            <v>300102122105</v>
          </cell>
          <cell r="E412" t="str">
            <v>基础研究</v>
          </cell>
        </row>
        <row r="413">
          <cell r="B413" t="str">
            <v>300102122106</v>
          </cell>
          <cell r="E413" t="str">
            <v>基础研究</v>
          </cell>
        </row>
        <row r="414">
          <cell r="B414" t="str">
            <v>300102122107</v>
          </cell>
          <cell r="E414" t="str">
            <v>基础研究</v>
          </cell>
        </row>
        <row r="415">
          <cell r="B415" t="str">
            <v>300102122108</v>
          </cell>
          <cell r="E415" t="str">
            <v>基础研究</v>
          </cell>
        </row>
        <row r="416">
          <cell r="B416" t="str">
            <v>300102122109</v>
          </cell>
          <cell r="E416" t="str">
            <v>基础研究</v>
          </cell>
        </row>
        <row r="417">
          <cell r="B417" t="str">
            <v>300102122110</v>
          </cell>
          <cell r="E417" t="str">
            <v>基础研究</v>
          </cell>
        </row>
        <row r="418">
          <cell r="B418" t="str">
            <v>300102122111</v>
          </cell>
          <cell r="E418" t="str">
            <v>基础研究</v>
          </cell>
        </row>
        <row r="419">
          <cell r="B419" t="str">
            <v>300102122112</v>
          </cell>
          <cell r="E419" t="str">
            <v>基础研究</v>
          </cell>
        </row>
        <row r="420">
          <cell r="B420" t="str">
            <v>300102122113</v>
          </cell>
          <cell r="E420" t="str">
            <v>基础研究</v>
          </cell>
        </row>
        <row r="421">
          <cell r="B421" t="str">
            <v>300102122114</v>
          </cell>
          <cell r="E421" t="str">
            <v>基础研究</v>
          </cell>
        </row>
        <row r="422">
          <cell r="B422" t="str">
            <v>300102122115</v>
          </cell>
          <cell r="E422" t="str">
            <v>基础研究</v>
          </cell>
        </row>
        <row r="423">
          <cell r="B423" t="str">
            <v>300102121101</v>
          </cell>
          <cell r="E423" t="str">
            <v>基础研究</v>
          </cell>
        </row>
        <row r="424">
          <cell r="B424" t="str">
            <v>300102121102</v>
          </cell>
          <cell r="E424" t="str">
            <v>基础研究</v>
          </cell>
        </row>
        <row r="425">
          <cell r="B425" t="str">
            <v>300102121103</v>
          </cell>
          <cell r="E425" t="str">
            <v>基础研究</v>
          </cell>
        </row>
        <row r="426">
          <cell r="B426" t="str">
            <v>300102121104</v>
          </cell>
          <cell r="E426" t="str">
            <v>基础研究</v>
          </cell>
        </row>
        <row r="427">
          <cell r="B427" t="str">
            <v>300102121105</v>
          </cell>
          <cell r="E427" t="str">
            <v>基础研究</v>
          </cell>
        </row>
        <row r="428">
          <cell r="B428" t="str">
            <v>300102121106</v>
          </cell>
          <cell r="E428" t="str">
            <v>基础研究</v>
          </cell>
        </row>
        <row r="429">
          <cell r="B429" t="str">
            <v>300102121107</v>
          </cell>
          <cell r="E429" t="str">
            <v>基础研究</v>
          </cell>
        </row>
        <row r="430">
          <cell r="B430" t="str">
            <v>300102162601</v>
          </cell>
          <cell r="E430" t="str">
            <v>基础研究</v>
          </cell>
        </row>
        <row r="431">
          <cell r="B431" t="str">
            <v>300102162602</v>
          </cell>
          <cell r="E431" t="str">
            <v>应用研究</v>
          </cell>
        </row>
        <row r="432">
          <cell r="B432" t="str">
            <v>300102162603</v>
          </cell>
          <cell r="E432" t="str">
            <v>应用研究</v>
          </cell>
        </row>
        <row r="433">
          <cell r="B433" t="str">
            <v>300102162604</v>
          </cell>
          <cell r="E433" t="str">
            <v>基础研究</v>
          </cell>
        </row>
        <row r="434">
          <cell r="B434" t="str">
            <v>300102162605</v>
          </cell>
          <cell r="E434" t="str">
            <v>基础研究</v>
          </cell>
        </row>
        <row r="435">
          <cell r="B435" t="str">
            <v>300102162606</v>
          </cell>
          <cell r="E435" t="str">
            <v>基础研究</v>
          </cell>
        </row>
        <row r="436">
          <cell r="B436" t="str">
            <v>300102162607</v>
          </cell>
          <cell r="E436" t="str">
            <v>基础研究</v>
          </cell>
        </row>
        <row r="437">
          <cell r="B437" t="str">
            <v>300102162608</v>
          </cell>
          <cell r="E437" t="str">
            <v>基础研究</v>
          </cell>
        </row>
        <row r="438">
          <cell r="B438" t="str">
            <v>300102162609</v>
          </cell>
          <cell r="E438" t="str">
            <v>基础研究</v>
          </cell>
        </row>
        <row r="439">
          <cell r="B439" t="str">
            <v>300102162610</v>
          </cell>
          <cell r="E439" t="str">
            <v>应用研究</v>
          </cell>
        </row>
        <row r="440">
          <cell r="B440" t="str">
            <v>300102162611</v>
          </cell>
          <cell r="E440" t="str">
            <v>应用研究</v>
          </cell>
        </row>
        <row r="441">
          <cell r="B441" t="str">
            <v>300102162612</v>
          </cell>
          <cell r="E441" t="str">
            <v>基础研究</v>
          </cell>
        </row>
        <row r="442">
          <cell r="B442" t="str">
            <v>300102162613</v>
          </cell>
          <cell r="E442" t="str">
            <v>基础研究</v>
          </cell>
        </row>
        <row r="443">
          <cell r="B443" t="str">
            <v>300102162614</v>
          </cell>
          <cell r="E443" t="str">
            <v>基础研究</v>
          </cell>
        </row>
        <row r="444">
          <cell r="B444" t="str">
            <v>300102162615</v>
          </cell>
          <cell r="E444" t="str">
            <v>基础研究</v>
          </cell>
        </row>
        <row r="445">
          <cell r="B445" t="str">
            <v>300102162616</v>
          </cell>
          <cell r="E445" t="str">
            <v>基础研究</v>
          </cell>
        </row>
        <row r="446">
          <cell r="B446" t="str">
            <v>300102162617</v>
          </cell>
          <cell r="E446" t="str">
            <v>基础研究</v>
          </cell>
        </row>
        <row r="447">
          <cell r="B447" t="str">
            <v>300102162618</v>
          </cell>
          <cell r="E447" t="str">
            <v>基础研究</v>
          </cell>
        </row>
        <row r="448">
          <cell r="B448" t="str">
            <v>300102162619</v>
          </cell>
          <cell r="E448" t="str">
            <v>应用研究</v>
          </cell>
        </row>
        <row r="449">
          <cell r="B449" t="str">
            <v>300102160632</v>
          </cell>
          <cell r="E449" t="str">
            <v>基础研究</v>
          </cell>
        </row>
        <row r="450">
          <cell r="B450" t="str">
            <v>300102501101</v>
          </cell>
          <cell r="E450" t="str">
            <v>基础研究</v>
          </cell>
        </row>
        <row r="451">
          <cell r="B451" t="str">
            <v>300102221301</v>
          </cell>
          <cell r="E451" t="str">
            <v>应用研究</v>
          </cell>
        </row>
        <row r="452">
          <cell r="B452" t="str">
            <v>300102221302</v>
          </cell>
          <cell r="E452" t="str">
            <v>应用研究</v>
          </cell>
        </row>
        <row r="453">
          <cell r="B453" t="str">
            <v>300102229304</v>
          </cell>
          <cell r="E453" t="str">
            <v>应用研究</v>
          </cell>
        </row>
        <row r="454">
          <cell r="B454" t="str">
            <v>300102222601</v>
          </cell>
          <cell r="E454" t="str">
            <v>基础研究</v>
          </cell>
        </row>
        <row r="455">
          <cell r="B455" t="str">
            <v>300102221303</v>
          </cell>
          <cell r="E455" t="str">
            <v>基础研究</v>
          </cell>
        </row>
        <row r="456">
          <cell r="B456" t="str">
            <v>300102221304</v>
          </cell>
          <cell r="E456" t="str">
            <v>基础研究</v>
          </cell>
        </row>
        <row r="457">
          <cell r="B457" t="str">
            <v>300102222201</v>
          </cell>
          <cell r="E457" t="str">
            <v>应用研究</v>
          </cell>
        </row>
        <row r="458">
          <cell r="B458" t="str">
            <v>300102222202</v>
          </cell>
          <cell r="E458" t="str">
            <v>应用研究</v>
          </cell>
        </row>
        <row r="459">
          <cell r="B459" t="str">
            <v>300102222203</v>
          </cell>
          <cell r="E459" t="str">
            <v>应用研究</v>
          </cell>
        </row>
        <row r="460">
          <cell r="B460" t="str">
            <v>300102221201</v>
          </cell>
          <cell r="E460" t="str">
            <v>基础研究</v>
          </cell>
        </row>
        <row r="461">
          <cell r="B461" t="str">
            <v>300102221202</v>
          </cell>
          <cell r="E461" t="str">
            <v>基础研究</v>
          </cell>
        </row>
        <row r="462">
          <cell r="B462" t="str">
            <v>300102220202</v>
          </cell>
          <cell r="E462" t="str">
            <v>应用研究</v>
          </cell>
        </row>
        <row r="463">
          <cell r="B463" t="str">
            <v>300102220204</v>
          </cell>
          <cell r="E463" t="str">
            <v>应用研究</v>
          </cell>
        </row>
        <row r="464">
          <cell r="B464" t="str">
            <v>300102220206</v>
          </cell>
          <cell r="E464" t="str">
            <v>应用研究</v>
          </cell>
        </row>
        <row r="465">
          <cell r="B465" t="str">
            <v>300102222101</v>
          </cell>
          <cell r="E465" t="str">
            <v>应用研究</v>
          </cell>
        </row>
        <row r="466">
          <cell r="B466" t="str">
            <v>300102222102</v>
          </cell>
          <cell r="E466" t="str">
            <v>基础研究</v>
          </cell>
        </row>
        <row r="467">
          <cell r="B467" t="str">
            <v>300102222103</v>
          </cell>
          <cell r="E467" t="str">
            <v>基础研究</v>
          </cell>
        </row>
        <row r="468">
          <cell r="B468" t="str">
            <v>300102222104</v>
          </cell>
          <cell r="E468" t="str">
            <v>应用研究</v>
          </cell>
        </row>
        <row r="469">
          <cell r="B469" t="str">
            <v>300102222105</v>
          </cell>
          <cell r="E469" t="str">
            <v>基础研究</v>
          </cell>
        </row>
        <row r="470">
          <cell r="B470" t="str">
            <v>300102222106</v>
          </cell>
          <cell r="E470" t="str">
            <v>基础研究</v>
          </cell>
        </row>
        <row r="471">
          <cell r="B471" t="str">
            <v>300102222107</v>
          </cell>
          <cell r="E471" t="str">
            <v>基础研究</v>
          </cell>
        </row>
        <row r="472">
          <cell r="B472" t="str">
            <v>300102222108</v>
          </cell>
          <cell r="E472" t="str">
            <v>应用研究</v>
          </cell>
        </row>
        <row r="473">
          <cell r="B473" t="str">
            <v>300102222109</v>
          </cell>
          <cell r="E473" t="str">
            <v>应用研究</v>
          </cell>
        </row>
        <row r="474">
          <cell r="B474" t="str">
            <v>300102222110</v>
          </cell>
          <cell r="E474" t="str">
            <v>基础研究</v>
          </cell>
        </row>
        <row r="475">
          <cell r="B475" t="str">
            <v>300102222111</v>
          </cell>
          <cell r="E475" t="str">
            <v>基础研究</v>
          </cell>
        </row>
        <row r="476">
          <cell r="B476" t="str">
            <v>300102222112</v>
          </cell>
          <cell r="E476" t="str">
            <v>基础研究</v>
          </cell>
        </row>
        <row r="477">
          <cell r="B477" t="str">
            <v>300102222113</v>
          </cell>
          <cell r="E477" t="str">
            <v>基础研究</v>
          </cell>
        </row>
        <row r="478">
          <cell r="B478" t="str">
            <v>300102222114</v>
          </cell>
          <cell r="E478" t="str">
            <v>应用研究</v>
          </cell>
        </row>
        <row r="479">
          <cell r="B479" t="str">
            <v>300102221101</v>
          </cell>
          <cell r="E479" t="str">
            <v>基础研究</v>
          </cell>
        </row>
        <row r="480">
          <cell r="B480" t="str">
            <v>300102221102</v>
          </cell>
          <cell r="E480" t="str">
            <v>基础研究</v>
          </cell>
        </row>
        <row r="481">
          <cell r="B481" t="str">
            <v>300102221103</v>
          </cell>
          <cell r="E481" t="str">
            <v>应用研究</v>
          </cell>
        </row>
        <row r="482">
          <cell r="B482" t="str">
            <v>300102221104</v>
          </cell>
          <cell r="E482" t="str">
            <v>应用研究</v>
          </cell>
        </row>
        <row r="483">
          <cell r="B483" t="str">
            <v>300102221105</v>
          </cell>
          <cell r="E483" t="str">
            <v>基础研究</v>
          </cell>
        </row>
        <row r="484">
          <cell r="B484" t="str">
            <v>300102221106</v>
          </cell>
          <cell r="E484" t="str">
            <v>基础研究</v>
          </cell>
        </row>
        <row r="485">
          <cell r="B485" t="str">
            <v>300102112601</v>
          </cell>
          <cell r="E485" t="str">
            <v>应用研究</v>
          </cell>
        </row>
        <row r="486">
          <cell r="B486" t="str">
            <v>300102112602</v>
          </cell>
          <cell r="E486" t="str">
            <v>基础研究</v>
          </cell>
        </row>
        <row r="487">
          <cell r="B487" t="str">
            <v>300102112603</v>
          </cell>
          <cell r="E487" t="str">
            <v>应用研究</v>
          </cell>
        </row>
        <row r="488">
          <cell r="B488" t="str">
            <v>300102112604</v>
          </cell>
          <cell r="E488" t="str">
            <v>应用研究</v>
          </cell>
        </row>
        <row r="489">
          <cell r="B489" t="str">
            <v>300102112605</v>
          </cell>
          <cell r="E489" t="str">
            <v>基础研究</v>
          </cell>
        </row>
        <row r="490">
          <cell r="B490" t="str">
            <v>300102112606</v>
          </cell>
          <cell r="E490" t="str">
            <v>基础研究</v>
          </cell>
        </row>
        <row r="491">
          <cell r="B491" t="str">
            <v>300102112607</v>
          </cell>
          <cell r="E491" t="str">
            <v>应用研究</v>
          </cell>
        </row>
        <row r="492">
          <cell r="B492" t="str">
            <v>300102112608</v>
          </cell>
          <cell r="E492" t="str">
            <v>应用研究</v>
          </cell>
        </row>
        <row r="493">
          <cell r="B493" t="str">
            <v>300102112609</v>
          </cell>
          <cell r="E493" t="str">
            <v>应用研究</v>
          </cell>
        </row>
        <row r="494">
          <cell r="B494" t="str">
            <v>300102112610</v>
          </cell>
          <cell r="E494" t="str">
            <v>基础研究</v>
          </cell>
        </row>
        <row r="495">
          <cell r="B495" t="str">
            <v>300102112611</v>
          </cell>
          <cell r="E495" t="str">
            <v>基础研究</v>
          </cell>
        </row>
        <row r="496">
          <cell r="B496" t="str">
            <v>300102112612</v>
          </cell>
          <cell r="E496" t="str">
            <v>应用研究</v>
          </cell>
        </row>
        <row r="497">
          <cell r="B497" t="str">
            <v>300102338656</v>
          </cell>
          <cell r="E497" t="str">
            <v>基础研究</v>
          </cell>
        </row>
        <row r="498">
          <cell r="B498" t="str">
            <v>300102292901</v>
          </cell>
          <cell r="E498" t="str">
            <v>基础研究</v>
          </cell>
        </row>
        <row r="499">
          <cell r="B499" t="str">
            <v>300102292902</v>
          </cell>
          <cell r="E499" t="str">
            <v>基础研究</v>
          </cell>
        </row>
        <row r="500">
          <cell r="B500" t="str">
            <v>300102292903</v>
          </cell>
          <cell r="E500" t="str">
            <v>基础研究</v>
          </cell>
        </row>
        <row r="501">
          <cell r="B501" t="str">
            <v>300102292904</v>
          </cell>
          <cell r="E501" t="str">
            <v>应用研究</v>
          </cell>
        </row>
        <row r="502">
          <cell r="B502" t="str">
            <v>300102299304</v>
          </cell>
          <cell r="E502" t="str">
            <v>应用研究</v>
          </cell>
        </row>
        <row r="503">
          <cell r="B503" t="str">
            <v>300102291301</v>
          </cell>
          <cell r="E503" t="str">
            <v>基础研究</v>
          </cell>
        </row>
        <row r="504">
          <cell r="B504" t="str">
            <v>300102299306</v>
          </cell>
          <cell r="E504" t="str">
            <v>基础研究</v>
          </cell>
        </row>
        <row r="505">
          <cell r="B505" t="str">
            <v>300102292601</v>
          </cell>
          <cell r="E505" t="str">
            <v>应用研究</v>
          </cell>
        </row>
        <row r="506">
          <cell r="B506" t="str">
            <v>300102291302</v>
          </cell>
          <cell r="E506" t="str">
            <v>基础研究</v>
          </cell>
        </row>
        <row r="507">
          <cell r="B507" t="str">
            <v>300102291303</v>
          </cell>
          <cell r="E507" t="str">
            <v>基础研究</v>
          </cell>
        </row>
        <row r="508">
          <cell r="B508" t="str">
            <v>300102291304</v>
          </cell>
          <cell r="E508" t="str">
            <v>基础研究</v>
          </cell>
        </row>
        <row r="509">
          <cell r="B509" t="str">
            <v>300102297301</v>
          </cell>
          <cell r="E509" t="str">
            <v>基础研究</v>
          </cell>
        </row>
        <row r="510">
          <cell r="B510" t="str">
            <v>300102292201</v>
          </cell>
          <cell r="E510" t="str">
            <v>基础研究</v>
          </cell>
        </row>
        <row r="511">
          <cell r="B511" t="str">
            <v>300102291201</v>
          </cell>
          <cell r="E511" t="str">
            <v>基础研究</v>
          </cell>
        </row>
        <row r="512">
          <cell r="B512" t="str">
            <v>300102299202</v>
          </cell>
          <cell r="E512" t="str">
            <v>基础研究</v>
          </cell>
        </row>
        <row r="513">
          <cell r="B513" t="str">
            <v>300102290201</v>
          </cell>
          <cell r="E513" t="str">
            <v>基础研究</v>
          </cell>
        </row>
        <row r="514">
          <cell r="B514" t="str">
            <v>300102290202</v>
          </cell>
          <cell r="E514" t="str">
            <v>基础研究</v>
          </cell>
        </row>
        <row r="515">
          <cell r="B515" t="str">
            <v>300102292101</v>
          </cell>
          <cell r="E515" t="str">
            <v>基础研究</v>
          </cell>
        </row>
        <row r="516">
          <cell r="B516" t="str">
            <v>300102292102</v>
          </cell>
          <cell r="E516" t="str">
            <v>基础研究</v>
          </cell>
        </row>
        <row r="517">
          <cell r="B517" t="str">
            <v>300102292103</v>
          </cell>
          <cell r="E517" t="str">
            <v>应用研究</v>
          </cell>
        </row>
        <row r="518">
          <cell r="B518" t="str">
            <v>300102292104</v>
          </cell>
          <cell r="E518" t="str">
            <v>基础研究</v>
          </cell>
        </row>
        <row r="519">
          <cell r="B519" t="str">
            <v>300102292105</v>
          </cell>
          <cell r="E519" t="str">
            <v>基础研究</v>
          </cell>
        </row>
        <row r="520">
          <cell r="B520" t="str">
            <v>300102292106</v>
          </cell>
          <cell r="E520" t="str">
            <v>基础研究</v>
          </cell>
        </row>
        <row r="521">
          <cell r="B521" t="str">
            <v>300102292107</v>
          </cell>
          <cell r="E521" t="str">
            <v>应用研究</v>
          </cell>
        </row>
        <row r="522">
          <cell r="B522" t="str">
            <v>300102291101</v>
          </cell>
          <cell r="E522" t="str">
            <v>基础研究</v>
          </cell>
        </row>
        <row r="523">
          <cell r="B523" t="str">
            <v>300102291102</v>
          </cell>
          <cell r="E523" t="str">
            <v>基础研究</v>
          </cell>
        </row>
        <row r="524">
          <cell r="B524" t="str">
            <v>300102291103</v>
          </cell>
          <cell r="E524" t="str">
            <v>基础研究</v>
          </cell>
        </row>
        <row r="525">
          <cell r="B525" t="str">
            <v>300102291104</v>
          </cell>
          <cell r="E525" t="str">
            <v>基础研究</v>
          </cell>
        </row>
        <row r="526">
          <cell r="B526" t="str">
            <v>300102291105</v>
          </cell>
          <cell r="E526" t="str">
            <v>基础研究</v>
          </cell>
        </row>
        <row r="527">
          <cell r="B527" t="str">
            <v>300102291106</v>
          </cell>
          <cell r="E527" t="str">
            <v>基础研究</v>
          </cell>
        </row>
        <row r="528">
          <cell r="B528" t="str">
            <v>300102291107</v>
          </cell>
          <cell r="E528" t="str">
            <v>基础研究</v>
          </cell>
        </row>
        <row r="529">
          <cell r="B529" t="str">
            <v>300102140635</v>
          </cell>
          <cell r="E529" t="str">
            <v>基础研究</v>
          </cell>
        </row>
        <row r="530">
          <cell r="B530" t="str">
            <v>300102141101</v>
          </cell>
          <cell r="E530" t="str">
            <v>基础研究</v>
          </cell>
        </row>
        <row r="531">
          <cell r="B531" t="str">
            <v>300102352901</v>
          </cell>
          <cell r="E531" t="str">
            <v>应用研究</v>
          </cell>
        </row>
        <row r="532">
          <cell r="B532" t="str">
            <v>300102352201</v>
          </cell>
          <cell r="E532" t="str">
            <v>基础研究</v>
          </cell>
        </row>
        <row r="533">
          <cell r="B533" t="str">
            <v>300102352202</v>
          </cell>
          <cell r="E533" t="str">
            <v>应用研究</v>
          </cell>
        </row>
        <row r="534">
          <cell r="B534" t="str">
            <v>300102352203</v>
          </cell>
          <cell r="E534" t="str">
            <v>应用研究</v>
          </cell>
        </row>
        <row r="535">
          <cell r="B535" t="str">
            <v>300102270204</v>
          </cell>
          <cell r="E535" t="str">
            <v>应用研究</v>
          </cell>
        </row>
        <row r="536">
          <cell r="B536" t="str">
            <v>300102270206</v>
          </cell>
          <cell r="E536" t="str">
            <v>基础研究</v>
          </cell>
        </row>
        <row r="537">
          <cell r="B537" t="str">
            <v>300102352101</v>
          </cell>
          <cell r="E537" t="str">
            <v>基础研究</v>
          </cell>
        </row>
        <row r="538">
          <cell r="B538" t="str">
            <v>300102352102</v>
          </cell>
          <cell r="E538" t="str">
            <v>基础研究</v>
          </cell>
        </row>
        <row r="539">
          <cell r="B539" t="str">
            <v>300102132601</v>
          </cell>
          <cell r="E539" t="str">
            <v>基础研究</v>
          </cell>
        </row>
        <row r="540">
          <cell r="B540" t="str">
            <v>300102132602</v>
          </cell>
          <cell r="E540" t="str">
            <v>基础研究</v>
          </cell>
        </row>
        <row r="541">
          <cell r="B541" t="str">
            <v>300102132603</v>
          </cell>
          <cell r="E541" t="str">
            <v>应用研究</v>
          </cell>
        </row>
        <row r="542">
          <cell r="B542" t="str">
            <v>300102330641</v>
          </cell>
          <cell r="E542" t="str">
            <v>应用研究</v>
          </cell>
        </row>
        <row r="543">
          <cell r="B543" t="str">
            <v>300102501102</v>
          </cell>
          <cell r="E543" t="str">
            <v>基础研究</v>
          </cell>
        </row>
        <row r="544">
          <cell r="B544" t="str">
            <v>300102502601</v>
          </cell>
          <cell r="E544" t="str">
            <v>基础研究</v>
          </cell>
        </row>
        <row r="545">
          <cell r="B545" t="str">
            <v>300102502602</v>
          </cell>
          <cell r="E545" t="str">
            <v>基础研究</v>
          </cell>
        </row>
        <row r="546">
          <cell r="B546" t="str">
            <v>300102502603</v>
          </cell>
          <cell r="E546" t="str">
            <v>基础研究</v>
          </cell>
        </row>
        <row r="547">
          <cell r="B547" t="str">
            <v>300102502604</v>
          </cell>
          <cell r="E547" t="str">
            <v>应用研究</v>
          </cell>
        </row>
        <row r="548">
          <cell r="B548" t="str">
            <v>300102502605</v>
          </cell>
          <cell r="E548" t="str">
            <v>应用研究</v>
          </cell>
        </row>
        <row r="549">
          <cell r="B549" t="str">
            <v>300102502606</v>
          </cell>
          <cell r="E549" t="str">
            <v>应用研究</v>
          </cell>
        </row>
        <row r="550">
          <cell r="B550" t="str">
            <v>300102502607</v>
          </cell>
          <cell r="E550" t="str">
            <v>基础研究</v>
          </cell>
        </row>
        <row r="551">
          <cell r="B551" t="str">
            <v>300102502608</v>
          </cell>
          <cell r="E551" t="str">
            <v>基础研究</v>
          </cell>
        </row>
        <row r="552">
          <cell r="B552" t="str">
            <v>300102502609</v>
          </cell>
          <cell r="E552" t="str">
            <v>基础研究</v>
          </cell>
        </row>
        <row r="553">
          <cell r="B553" t="str">
            <v>300102502610</v>
          </cell>
          <cell r="E553" t="str">
            <v>基础研究</v>
          </cell>
        </row>
        <row r="554">
          <cell r="B554" t="str">
            <v>300102502611</v>
          </cell>
          <cell r="E554" t="str">
            <v>应用研究</v>
          </cell>
        </row>
        <row r="555">
          <cell r="B555" t="str">
            <v>300102241305</v>
          </cell>
          <cell r="E555" t="str">
            <v>应用研究</v>
          </cell>
        </row>
        <row r="556">
          <cell r="B556" t="str">
            <v>300102241301</v>
          </cell>
          <cell r="E556" t="str">
            <v>基础研究</v>
          </cell>
        </row>
        <row r="557">
          <cell r="B557" t="str">
            <v>300102242901</v>
          </cell>
          <cell r="E557" t="str">
            <v>基础研究</v>
          </cell>
        </row>
        <row r="558">
          <cell r="B558" t="str">
            <v>300102242902</v>
          </cell>
          <cell r="E558" t="str">
            <v>基础研究</v>
          </cell>
        </row>
        <row r="559">
          <cell r="B559" t="str">
            <v>300102241302</v>
          </cell>
          <cell r="E559" t="str">
            <v>基础研究</v>
          </cell>
        </row>
        <row r="560">
          <cell r="B560" t="str">
            <v>300102241303</v>
          </cell>
          <cell r="E560" t="str">
            <v>应用研究</v>
          </cell>
        </row>
        <row r="561">
          <cell r="B561" t="str">
            <v>300102241304</v>
          </cell>
          <cell r="E561" t="str">
            <v>基础研究</v>
          </cell>
        </row>
        <row r="562">
          <cell r="B562" t="str">
            <v>300102242201</v>
          </cell>
          <cell r="E562" t="str">
            <v>应用研究</v>
          </cell>
        </row>
        <row r="563">
          <cell r="B563" t="str">
            <v>300102242202</v>
          </cell>
          <cell r="E563" t="str">
            <v>基础研究</v>
          </cell>
        </row>
        <row r="564">
          <cell r="B564" t="str">
            <v>300102242203</v>
          </cell>
          <cell r="E564" t="str">
            <v>基础研究</v>
          </cell>
        </row>
        <row r="565">
          <cell r="B565" t="str">
            <v>300102241201</v>
          </cell>
          <cell r="E565" t="str">
            <v>基础研究</v>
          </cell>
        </row>
        <row r="566">
          <cell r="B566" t="str">
            <v>300102241202</v>
          </cell>
          <cell r="E566" t="str">
            <v>基础研究</v>
          </cell>
        </row>
        <row r="567">
          <cell r="B567" t="str">
            <v>300102240203</v>
          </cell>
          <cell r="E567" t="str">
            <v>应用研究</v>
          </cell>
        </row>
        <row r="568">
          <cell r="B568" t="str">
            <v>300102240204</v>
          </cell>
          <cell r="E568" t="str">
            <v>基础研究</v>
          </cell>
        </row>
        <row r="569">
          <cell r="B569" t="str">
            <v>300102240205</v>
          </cell>
          <cell r="E569" t="str">
            <v>应用研究</v>
          </cell>
        </row>
        <row r="570">
          <cell r="B570" t="str">
            <v>300102240206</v>
          </cell>
          <cell r="E570" t="str">
            <v>基础研究</v>
          </cell>
        </row>
        <row r="571">
          <cell r="B571" t="str">
            <v>300102240207</v>
          </cell>
          <cell r="E571" t="str">
            <v>基础研究</v>
          </cell>
        </row>
        <row r="572">
          <cell r="B572" t="str">
            <v>300102240208</v>
          </cell>
          <cell r="E572" t="str">
            <v>应用研究</v>
          </cell>
        </row>
        <row r="573">
          <cell r="B573" t="str">
            <v>300102242101</v>
          </cell>
          <cell r="E573" t="str">
            <v>基础研究</v>
          </cell>
        </row>
        <row r="574">
          <cell r="B574" t="str">
            <v>300102242102</v>
          </cell>
          <cell r="E574" t="str">
            <v>基础研究</v>
          </cell>
        </row>
        <row r="575">
          <cell r="B575" t="str">
            <v>300102242103</v>
          </cell>
          <cell r="E575" t="str">
            <v>基础研究</v>
          </cell>
        </row>
        <row r="576">
          <cell r="B576" t="str">
            <v>300102241101</v>
          </cell>
          <cell r="E576" t="str">
            <v>应用研究</v>
          </cell>
        </row>
        <row r="577">
          <cell r="B577" t="str">
            <v>300102241102</v>
          </cell>
          <cell r="E577" t="str">
            <v>基础研究</v>
          </cell>
        </row>
        <row r="578">
          <cell r="B578" t="str">
            <v>300102241103</v>
          </cell>
          <cell r="E578" t="str">
            <v>基础研究</v>
          </cell>
        </row>
        <row r="579">
          <cell r="B579" t="str">
            <v>300102230628</v>
          </cell>
          <cell r="E579" t="str">
            <v>应用研究</v>
          </cell>
        </row>
        <row r="580">
          <cell r="B580" t="str">
            <v>300102341301</v>
          </cell>
          <cell r="E580" t="str">
            <v>应用研究</v>
          </cell>
        </row>
        <row r="581">
          <cell r="B581" t="str">
            <v>300102341302</v>
          </cell>
          <cell r="E581" t="str">
            <v>应用研究</v>
          </cell>
        </row>
        <row r="582">
          <cell r="B582" t="str">
            <v>300102341303</v>
          </cell>
          <cell r="E582" t="str">
            <v>应用研究</v>
          </cell>
        </row>
        <row r="583">
          <cell r="B583" t="str">
            <v>300102342517</v>
          </cell>
          <cell r="E583" t="str">
            <v>基础研究</v>
          </cell>
        </row>
        <row r="584">
          <cell r="B584" t="str">
            <v>300102342601</v>
          </cell>
          <cell r="E584" t="str">
            <v>基础研究</v>
          </cell>
        </row>
        <row r="585">
          <cell r="B585" t="str">
            <v>300102342602</v>
          </cell>
          <cell r="E585" t="str">
            <v>基础研究</v>
          </cell>
        </row>
        <row r="586">
          <cell r="B586" t="str">
            <v>300102341304</v>
          </cell>
          <cell r="E586" t="str">
            <v>基础研究</v>
          </cell>
        </row>
        <row r="587">
          <cell r="B587" t="str">
            <v>300102341305</v>
          </cell>
          <cell r="E587" t="str">
            <v>应用研究</v>
          </cell>
        </row>
        <row r="588">
          <cell r="B588" t="str">
            <v>300102341306</v>
          </cell>
          <cell r="E588" t="str">
            <v>基础研究</v>
          </cell>
        </row>
        <row r="589">
          <cell r="B589" t="str">
            <v>300102341307</v>
          </cell>
          <cell r="E589" t="str">
            <v>应用研究</v>
          </cell>
        </row>
        <row r="590">
          <cell r="B590" t="str">
            <v>300102341308</v>
          </cell>
          <cell r="E590" t="str">
            <v>基础研究</v>
          </cell>
        </row>
        <row r="591">
          <cell r="B591" t="str">
            <v>300102342201</v>
          </cell>
          <cell r="E591" t="str">
            <v>基础研究</v>
          </cell>
        </row>
        <row r="592">
          <cell r="B592" t="str">
            <v>300102342202</v>
          </cell>
          <cell r="E592" t="str">
            <v>应用研究</v>
          </cell>
        </row>
        <row r="593">
          <cell r="B593" t="str">
            <v>300102342203</v>
          </cell>
          <cell r="E593" t="str">
            <v>基础研究</v>
          </cell>
        </row>
        <row r="594">
          <cell r="B594" t="str">
            <v>300102342204</v>
          </cell>
          <cell r="E594" t="str">
            <v>基础研究</v>
          </cell>
        </row>
        <row r="595">
          <cell r="B595" t="str">
            <v>300102341201</v>
          </cell>
          <cell r="E595" t="str">
            <v>应用研究</v>
          </cell>
        </row>
        <row r="596">
          <cell r="B596" t="str">
            <v>300102210214</v>
          </cell>
          <cell r="E596" t="str">
            <v>应用研究</v>
          </cell>
        </row>
        <row r="597">
          <cell r="B597" t="str">
            <v>300102220203</v>
          </cell>
          <cell r="E597" t="str">
            <v>基础研究</v>
          </cell>
        </row>
        <row r="598">
          <cell r="B598" t="str">
            <v>300102220205</v>
          </cell>
          <cell r="E598" t="str">
            <v>应用研究</v>
          </cell>
        </row>
        <row r="599">
          <cell r="B599" t="str">
            <v>300102342101</v>
          </cell>
          <cell r="E599" t="str">
            <v>应用研究</v>
          </cell>
        </row>
        <row r="600">
          <cell r="B600" t="str">
            <v>300102342102</v>
          </cell>
          <cell r="E600" t="str">
            <v>应用研究</v>
          </cell>
        </row>
        <row r="601">
          <cell r="B601" t="str">
            <v>300102342103</v>
          </cell>
          <cell r="E601" t="str">
            <v>应用研究</v>
          </cell>
        </row>
        <row r="602">
          <cell r="B602" t="str">
            <v>300102342104</v>
          </cell>
          <cell r="E602" t="str">
            <v>基础研究</v>
          </cell>
        </row>
        <row r="603">
          <cell r="B603" t="str">
            <v>300102342105</v>
          </cell>
          <cell r="E603" t="str">
            <v>基础研究</v>
          </cell>
        </row>
        <row r="604">
          <cell r="B604" t="str">
            <v>300102342106</v>
          </cell>
          <cell r="E604" t="str">
            <v>应用研究</v>
          </cell>
        </row>
        <row r="605">
          <cell r="B605" t="str">
            <v>300102342107</v>
          </cell>
          <cell r="E605" t="str">
            <v>基础研究</v>
          </cell>
        </row>
        <row r="606">
          <cell r="B606" t="str">
            <v>300102342108</v>
          </cell>
          <cell r="E606" t="str">
            <v>基础研究</v>
          </cell>
        </row>
        <row r="607">
          <cell r="B607" t="str">
            <v>300102341101</v>
          </cell>
          <cell r="E607" t="str">
            <v>基础研究</v>
          </cell>
        </row>
        <row r="608">
          <cell r="B608" t="str">
            <v>300102341102</v>
          </cell>
          <cell r="E608" t="str">
            <v>基础研究</v>
          </cell>
        </row>
        <row r="609">
          <cell r="B609" t="str">
            <v>300102341103</v>
          </cell>
          <cell r="E609" t="str">
            <v xml:space="preserve">应用研究 </v>
          </cell>
        </row>
        <row r="610">
          <cell r="B610" t="str">
            <v>300102341104</v>
          </cell>
          <cell r="E610" t="str">
            <v>应用研究</v>
          </cell>
        </row>
        <row r="611">
          <cell r="B611" t="str">
            <v>300102262903</v>
          </cell>
          <cell r="E611" t="str">
            <v>基础研究</v>
          </cell>
        </row>
        <row r="612">
          <cell r="B612" t="str">
            <v>300102272901</v>
          </cell>
          <cell r="E612" t="str">
            <v>基础研究</v>
          </cell>
        </row>
        <row r="613">
          <cell r="B613" t="str">
            <v>300102272902</v>
          </cell>
          <cell r="E613" t="str">
            <v>基础研究</v>
          </cell>
        </row>
        <row r="614">
          <cell r="B614" t="str">
            <v>300102271301</v>
          </cell>
          <cell r="E614" t="str">
            <v>基础研究</v>
          </cell>
        </row>
        <row r="615">
          <cell r="B615" t="str">
            <v>300102279305</v>
          </cell>
          <cell r="E615" t="str">
            <v>基础研究</v>
          </cell>
        </row>
        <row r="616">
          <cell r="B616" t="str">
            <v>300102279306</v>
          </cell>
          <cell r="E616" t="str">
            <v>基础研究</v>
          </cell>
        </row>
        <row r="617">
          <cell r="B617" t="str">
            <v>300102271302</v>
          </cell>
          <cell r="E617" t="str">
            <v>基础研究</v>
          </cell>
        </row>
        <row r="618">
          <cell r="B618" t="str">
            <v>300102272601</v>
          </cell>
          <cell r="E618" t="str">
            <v>基础研究</v>
          </cell>
        </row>
        <row r="619">
          <cell r="B619" t="str">
            <v>300102272602</v>
          </cell>
          <cell r="E619" t="str">
            <v>基础研究</v>
          </cell>
        </row>
        <row r="620">
          <cell r="B620" t="str">
            <v>300102272603</v>
          </cell>
          <cell r="E620" t="str">
            <v>基础研究</v>
          </cell>
        </row>
        <row r="621">
          <cell r="B621" t="str">
            <v>300102271303</v>
          </cell>
          <cell r="E621" t="str">
            <v>基础研究</v>
          </cell>
        </row>
        <row r="622">
          <cell r="B622" t="str">
            <v>300102271304</v>
          </cell>
          <cell r="E622" t="str">
            <v>基础研究</v>
          </cell>
        </row>
        <row r="623">
          <cell r="B623" t="str">
            <v>300102271305</v>
          </cell>
          <cell r="E623" t="str">
            <v>基础研究</v>
          </cell>
        </row>
        <row r="624">
          <cell r="B624" t="str">
            <v>300102272201</v>
          </cell>
          <cell r="E624" t="str">
            <v>基础研究</v>
          </cell>
        </row>
        <row r="625">
          <cell r="B625" t="str">
            <v>300102272202</v>
          </cell>
          <cell r="E625" t="str">
            <v>基础研究</v>
          </cell>
        </row>
        <row r="626">
          <cell r="B626" t="str">
            <v>300102272203</v>
          </cell>
          <cell r="E626" t="str">
            <v>基础研究</v>
          </cell>
        </row>
        <row r="627">
          <cell r="B627" t="str">
            <v>300102272204</v>
          </cell>
          <cell r="E627" t="str">
            <v>基础研究</v>
          </cell>
        </row>
        <row r="628">
          <cell r="B628" t="str">
            <v>300102272205</v>
          </cell>
          <cell r="E628" t="str">
            <v>基础研究</v>
          </cell>
        </row>
        <row r="629">
          <cell r="B629" t="str">
            <v>300102272206</v>
          </cell>
          <cell r="E629" t="str">
            <v>基础研究</v>
          </cell>
        </row>
        <row r="630">
          <cell r="B630" t="str">
            <v>300102272207</v>
          </cell>
          <cell r="E630" t="str">
            <v>基础研究</v>
          </cell>
        </row>
        <row r="631">
          <cell r="B631" t="str">
            <v>300102271201</v>
          </cell>
          <cell r="E631" t="str">
            <v>基础研究</v>
          </cell>
        </row>
        <row r="632">
          <cell r="B632" t="str">
            <v>300102271202</v>
          </cell>
          <cell r="E632" t="str">
            <v>基础研究</v>
          </cell>
        </row>
        <row r="633">
          <cell r="B633" t="str">
            <v>300102271203</v>
          </cell>
          <cell r="E633" t="str">
            <v>基础研究</v>
          </cell>
        </row>
        <row r="634">
          <cell r="B634" t="str">
            <v>300102271204</v>
          </cell>
          <cell r="E634" t="str">
            <v>基础研究</v>
          </cell>
        </row>
        <row r="635">
          <cell r="B635" t="str">
            <v>300102271205</v>
          </cell>
          <cell r="E635" t="str">
            <v>基础研究</v>
          </cell>
        </row>
        <row r="636">
          <cell r="B636" t="str">
            <v>300102271206</v>
          </cell>
          <cell r="E636" t="str">
            <v>基础研究</v>
          </cell>
        </row>
        <row r="637">
          <cell r="B637" t="str">
            <v>300102271207</v>
          </cell>
          <cell r="E637" t="str">
            <v>基础研究</v>
          </cell>
        </row>
        <row r="638">
          <cell r="B638" t="str">
            <v>300102271208</v>
          </cell>
          <cell r="E638" t="str">
            <v>基础研究</v>
          </cell>
        </row>
        <row r="639">
          <cell r="B639" t="str">
            <v>300102271209</v>
          </cell>
          <cell r="E639" t="str">
            <v>基础研究</v>
          </cell>
        </row>
        <row r="640">
          <cell r="B640" t="str">
            <v>300102270201</v>
          </cell>
          <cell r="E640" t="str">
            <v>基础研究</v>
          </cell>
        </row>
        <row r="641">
          <cell r="B641" t="str">
            <v>300102270202</v>
          </cell>
          <cell r="E641" t="str">
            <v>基础研究</v>
          </cell>
        </row>
        <row r="642">
          <cell r="B642" t="str">
            <v>300102270203</v>
          </cell>
          <cell r="E642" t="str">
            <v>基础研究</v>
          </cell>
        </row>
        <row r="643">
          <cell r="B643" t="str">
            <v>300102270205</v>
          </cell>
          <cell r="E643" t="str">
            <v>基础研究</v>
          </cell>
        </row>
        <row r="644">
          <cell r="B644" t="str">
            <v>300102272102</v>
          </cell>
          <cell r="E644" t="str">
            <v>基础研究</v>
          </cell>
        </row>
        <row r="645">
          <cell r="B645" t="str">
            <v>300102272103</v>
          </cell>
          <cell r="E645" t="str">
            <v>基础研究</v>
          </cell>
        </row>
        <row r="646">
          <cell r="B646" t="str">
            <v>300102272104</v>
          </cell>
          <cell r="E646" t="str">
            <v>基础研究</v>
          </cell>
        </row>
        <row r="647">
          <cell r="B647" t="str">
            <v>300102312812</v>
          </cell>
          <cell r="E647" t="str">
            <v>基础研究</v>
          </cell>
        </row>
        <row r="648">
          <cell r="B648" t="str">
            <v>300102262807</v>
          </cell>
          <cell r="E648" t="str">
            <v>基础研究</v>
          </cell>
        </row>
        <row r="649">
          <cell r="B649" t="str">
            <v>300102322805</v>
          </cell>
          <cell r="E649" t="str">
            <v>应用研究</v>
          </cell>
        </row>
        <row r="650">
          <cell r="B650" t="str">
            <v>300102212801</v>
          </cell>
          <cell r="E650" t="str">
            <v>应用研究</v>
          </cell>
        </row>
        <row r="651">
          <cell r="B651" t="str">
            <v>300102362820</v>
          </cell>
          <cell r="E651" t="str">
            <v>应用研究</v>
          </cell>
        </row>
        <row r="652">
          <cell r="B652" t="str">
            <v>300102252803</v>
          </cell>
          <cell r="E652" t="str">
            <v>试验发展</v>
          </cell>
        </row>
        <row r="653">
          <cell r="B653" t="str">
            <v>300102282809</v>
          </cell>
          <cell r="E653" t="str">
            <v>应用研究</v>
          </cell>
        </row>
        <row r="654">
          <cell r="B654" t="str">
            <v>300102412811</v>
          </cell>
          <cell r="E654" t="str">
            <v>应用研究</v>
          </cell>
        </row>
        <row r="655">
          <cell r="B655" t="str">
            <v>300102232804</v>
          </cell>
          <cell r="E655" t="str">
            <v>基础研究</v>
          </cell>
        </row>
        <row r="656">
          <cell r="B656" t="str">
            <v>300102122817</v>
          </cell>
          <cell r="E656" t="str">
            <v>应用研究</v>
          </cell>
        </row>
        <row r="657">
          <cell r="B657" t="str">
            <v>300102162815</v>
          </cell>
          <cell r="E657" t="str">
            <v>基础研究</v>
          </cell>
        </row>
        <row r="658">
          <cell r="B658" t="str">
            <v>300102222802</v>
          </cell>
          <cell r="E658" t="str">
            <v>基础研究</v>
          </cell>
        </row>
        <row r="659">
          <cell r="B659" t="str">
            <v>300102112816</v>
          </cell>
          <cell r="E659" t="str">
            <v>基础研究</v>
          </cell>
        </row>
        <row r="660">
          <cell r="B660" t="str">
            <v>300102292810</v>
          </cell>
          <cell r="E660" t="str">
            <v>基础研究</v>
          </cell>
        </row>
        <row r="661">
          <cell r="B661" t="str">
            <v>300102142819</v>
          </cell>
          <cell r="E661" t="str">
            <v>基础研究</v>
          </cell>
        </row>
        <row r="662">
          <cell r="B662" t="str">
            <v>300102352814</v>
          </cell>
          <cell r="E662" t="str">
            <v>应用研究</v>
          </cell>
        </row>
        <row r="663">
          <cell r="B663" t="str">
            <v>300102132818</v>
          </cell>
          <cell r="E663" t="str">
            <v>基础研究</v>
          </cell>
        </row>
        <row r="664">
          <cell r="B664" t="str">
            <v>300102642821</v>
          </cell>
          <cell r="E664" t="str">
            <v>应用研究</v>
          </cell>
        </row>
        <row r="665">
          <cell r="B665" t="str">
            <v>300102242806</v>
          </cell>
          <cell r="E665" t="str">
            <v>应用研究</v>
          </cell>
        </row>
        <row r="666">
          <cell r="B666" t="str">
            <v>300102342813</v>
          </cell>
          <cell r="E666" t="str">
            <v>应用研究</v>
          </cell>
        </row>
        <row r="667">
          <cell r="B667" t="str">
            <v>300102272808</v>
          </cell>
          <cell r="E667" t="str">
            <v>应用研究</v>
          </cell>
        </row>
        <row r="668">
          <cell r="B668" t="str">
            <v>300102312724</v>
          </cell>
          <cell r="E668" t="str">
            <v>应用研究</v>
          </cell>
        </row>
        <row r="669">
          <cell r="B669" t="str">
            <v>300102262713</v>
          </cell>
          <cell r="E669" t="str">
            <v>基础研究</v>
          </cell>
        </row>
        <row r="670">
          <cell r="B670" t="str">
            <v>300102262714</v>
          </cell>
          <cell r="E670" t="str">
            <v>基础研究</v>
          </cell>
        </row>
        <row r="671">
          <cell r="B671" t="str">
            <v>300102262712</v>
          </cell>
          <cell r="E671" t="str">
            <v>应用研究</v>
          </cell>
        </row>
        <row r="672">
          <cell r="B672" t="str">
            <v>300102262715</v>
          </cell>
          <cell r="E672" t="str">
            <v>应用研究</v>
          </cell>
        </row>
        <row r="673">
          <cell r="B673" t="str">
            <v>300102261712</v>
          </cell>
          <cell r="E673" t="str">
            <v>基础研究</v>
          </cell>
        </row>
        <row r="674">
          <cell r="B674" t="str">
            <v>300102261713</v>
          </cell>
          <cell r="E674" t="str">
            <v>基础研究</v>
          </cell>
        </row>
        <row r="675">
          <cell r="B675" t="str">
            <v>300102261714</v>
          </cell>
          <cell r="E675" t="str">
            <v>基础研究</v>
          </cell>
        </row>
        <row r="676">
          <cell r="B676" t="str">
            <v>300102261715</v>
          </cell>
          <cell r="E676" t="str">
            <v>基础研究</v>
          </cell>
        </row>
        <row r="677">
          <cell r="B677" t="str">
            <v>300102261716</v>
          </cell>
          <cell r="E677" t="str">
            <v>基础研究</v>
          </cell>
        </row>
        <row r="678">
          <cell r="B678" t="str">
            <v>300102261717</v>
          </cell>
          <cell r="E678" t="str">
            <v>基础研究</v>
          </cell>
        </row>
        <row r="679">
          <cell r="B679" t="str">
            <v>300102261718</v>
          </cell>
          <cell r="E679" t="str">
            <v>应用研究</v>
          </cell>
        </row>
        <row r="680">
          <cell r="B680" t="str">
            <v>300102261719</v>
          </cell>
          <cell r="E680" t="str">
            <v>基础研究</v>
          </cell>
        </row>
        <row r="681">
          <cell r="B681" t="str">
            <v>300102261720</v>
          </cell>
          <cell r="E681" t="str">
            <v>应用研究</v>
          </cell>
        </row>
        <row r="682">
          <cell r="B682" t="str">
            <v>300102212702</v>
          </cell>
          <cell r="E682" t="str">
            <v>应用研究</v>
          </cell>
        </row>
        <row r="683">
          <cell r="B683" t="str">
            <v>300102212701</v>
          </cell>
          <cell r="E683" t="str">
            <v>基础研究</v>
          </cell>
        </row>
        <row r="684">
          <cell r="B684" t="str">
            <v>300102212703</v>
          </cell>
          <cell r="E684" t="str">
            <v>基础研究</v>
          </cell>
        </row>
        <row r="685">
          <cell r="B685" t="str">
            <v>300102212704</v>
          </cell>
          <cell r="E685" t="str">
            <v>基础研究</v>
          </cell>
        </row>
        <row r="686">
          <cell r="B686" t="str">
            <v>300102212705</v>
          </cell>
          <cell r="E686" t="str">
            <v>应用研究</v>
          </cell>
        </row>
        <row r="687">
          <cell r="B687" t="str">
            <v>300102212706</v>
          </cell>
          <cell r="E687" t="str">
            <v>应用研究</v>
          </cell>
        </row>
        <row r="688">
          <cell r="B688" t="str">
            <v>300102212707</v>
          </cell>
          <cell r="E688" t="str">
            <v>应用研究</v>
          </cell>
        </row>
        <row r="689">
          <cell r="B689" t="str">
            <v>300102212708</v>
          </cell>
          <cell r="E689" t="str">
            <v>基础研究</v>
          </cell>
        </row>
        <row r="690">
          <cell r="B690" t="str">
            <v>300102211701</v>
          </cell>
          <cell r="E690" t="str">
            <v>基础研究</v>
          </cell>
        </row>
        <row r="691">
          <cell r="B691" t="str">
            <v>300102211702</v>
          </cell>
          <cell r="E691" t="str">
            <v>基础研究</v>
          </cell>
        </row>
        <row r="692">
          <cell r="B692" t="str">
            <v>300102211703</v>
          </cell>
          <cell r="E692" t="str">
            <v>基础研究</v>
          </cell>
        </row>
        <row r="693">
          <cell r="B693" t="str">
            <v>300102211704</v>
          </cell>
          <cell r="E693" t="str">
            <v>应用研究</v>
          </cell>
        </row>
        <row r="694">
          <cell r="B694" t="str">
            <v>300102211705</v>
          </cell>
          <cell r="E694" t="str">
            <v>基础研究</v>
          </cell>
        </row>
        <row r="695">
          <cell r="B695" t="str">
            <v>300102211706</v>
          </cell>
          <cell r="E695" t="str">
            <v>应用研究</v>
          </cell>
        </row>
        <row r="696">
          <cell r="B696" t="str">
            <v>300102211707</v>
          </cell>
          <cell r="E696" t="str">
            <v>应用研究</v>
          </cell>
        </row>
        <row r="697">
          <cell r="B697" t="str">
            <v>300102211708</v>
          </cell>
          <cell r="E697" t="str">
            <v>应用研究</v>
          </cell>
        </row>
        <row r="698">
          <cell r="B698" t="str">
            <v>300102211709</v>
          </cell>
          <cell r="E698" t="str">
            <v>应用研究</v>
          </cell>
        </row>
        <row r="699">
          <cell r="B699" t="str">
            <v>300102252710</v>
          </cell>
          <cell r="E699" t="str">
            <v>应用研究</v>
          </cell>
        </row>
        <row r="700">
          <cell r="B700" t="str">
            <v>300102251710</v>
          </cell>
          <cell r="E700" t="str">
            <v>基础研究</v>
          </cell>
        </row>
        <row r="701">
          <cell r="B701" t="str">
            <v>300102251711</v>
          </cell>
          <cell r="E701" t="str">
            <v>应用研究</v>
          </cell>
        </row>
        <row r="702">
          <cell r="B702" t="str">
            <v>300102282718</v>
          </cell>
          <cell r="E702" t="str">
            <v>应用研究</v>
          </cell>
        </row>
        <row r="703">
          <cell r="B703" t="str">
            <v>300102282717</v>
          </cell>
          <cell r="E703" t="str">
            <v>试验发展</v>
          </cell>
        </row>
        <row r="704">
          <cell r="B704" t="str">
            <v>300102282719</v>
          </cell>
          <cell r="E704" t="str">
            <v>基础研究</v>
          </cell>
        </row>
        <row r="705">
          <cell r="B705" t="str">
            <v>300102281723</v>
          </cell>
          <cell r="E705" t="str">
            <v>基础研究</v>
          </cell>
        </row>
        <row r="706">
          <cell r="B706" t="str">
            <v>300102281724</v>
          </cell>
          <cell r="E706" t="str">
            <v>应用研究</v>
          </cell>
        </row>
        <row r="707">
          <cell r="B707" t="str">
            <v>300102412723</v>
          </cell>
          <cell r="E707" t="str">
            <v>基础研究</v>
          </cell>
        </row>
        <row r="708">
          <cell r="B708" t="str">
            <v>300102222709</v>
          </cell>
          <cell r="E708" t="str">
            <v>基础研究</v>
          </cell>
        </row>
        <row r="709">
          <cell r="B709" t="str">
            <v>300102292721</v>
          </cell>
          <cell r="E709" t="str">
            <v>应用研究</v>
          </cell>
        </row>
        <row r="710">
          <cell r="B710" t="str">
            <v>300102292720</v>
          </cell>
          <cell r="E710" t="str">
            <v>基础研究</v>
          </cell>
        </row>
        <row r="711">
          <cell r="B711" t="str">
            <v>300102292722</v>
          </cell>
          <cell r="E711" t="str">
            <v>基础研究</v>
          </cell>
        </row>
        <row r="712">
          <cell r="B712" t="str">
            <v>300102291726</v>
          </cell>
          <cell r="E712" t="str">
            <v>基础研究</v>
          </cell>
        </row>
        <row r="713">
          <cell r="B713" t="str">
            <v>300102291727</v>
          </cell>
          <cell r="E713" t="str">
            <v>基础研究</v>
          </cell>
        </row>
        <row r="714">
          <cell r="B714" t="str">
            <v>300102291728</v>
          </cell>
          <cell r="E714" t="str">
            <v>基础研究</v>
          </cell>
        </row>
        <row r="715">
          <cell r="B715" t="str">
            <v>300102351730</v>
          </cell>
          <cell r="E715" t="str">
            <v>基础研究</v>
          </cell>
        </row>
        <row r="716">
          <cell r="B716" t="str">
            <v>300102242711</v>
          </cell>
          <cell r="E716" t="str">
            <v>应用研究</v>
          </cell>
        </row>
        <row r="717">
          <cell r="B717" t="str">
            <v>300102342725</v>
          </cell>
          <cell r="E717" t="str">
            <v>基础研究</v>
          </cell>
        </row>
        <row r="718">
          <cell r="B718" t="str">
            <v>300102341729</v>
          </cell>
          <cell r="E718" t="str">
            <v>基础研究</v>
          </cell>
        </row>
        <row r="719">
          <cell r="B719" t="str">
            <v>300102272716</v>
          </cell>
          <cell r="E719" t="str">
            <v>基础研究</v>
          </cell>
        </row>
        <row r="720">
          <cell r="B720" t="str">
            <v>300102271721</v>
          </cell>
          <cell r="E720" t="str">
            <v>基础研究</v>
          </cell>
        </row>
        <row r="721">
          <cell r="B721" t="str">
            <v>300102271722</v>
          </cell>
          <cell r="E721" t="str">
            <v>基础研究</v>
          </cell>
        </row>
      </sheetData>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gs.ccnu.edu.cn/jxj/cai/fz.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40"/>
  <sheetViews>
    <sheetView topLeftCell="A7" workbookViewId="0">
      <selection activeCell="B19" sqref="B19"/>
    </sheetView>
  </sheetViews>
  <sheetFormatPr defaultColWidth="9" defaultRowHeight="14.25"/>
  <cols>
    <col min="1" max="1" width="14.875" customWidth="1"/>
    <col min="2" max="2" width="25.5" customWidth="1"/>
    <col min="3" max="3" width="83" customWidth="1"/>
    <col min="4" max="4" width="31.25" customWidth="1"/>
  </cols>
  <sheetData>
    <row r="1" spans="1:4" ht="17.25">
      <c r="A1" s="258" t="s">
        <v>24</v>
      </c>
      <c r="B1" s="258"/>
      <c r="C1" s="2" t="s">
        <v>25</v>
      </c>
      <c r="D1" s="2" t="s">
        <v>26</v>
      </c>
    </row>
    <row r="2" spans="1:4" ht="17.25">
      <c r="A2" s="259"/>
      <c r="B2" s="259"/>
      <c r="C2" s="3" t="s">
        <v>27</v>
      </c>
      <c r="D2" s="2"/>
    </row>
    <row r="3" spans="1:4" ht="17.25">
      <c r="A3" s="261" t="s">
        <v>0</v>
      </c>
      <c r="B3" s="5" t="s">
        <v>28</v>
      </c>
      <c r="C3" s="5" t="s">
        <v>29</v>
      </c>
      <c r="D3" s="6" t="s">
        <v>30</v>
      </c>
    </row>
    <row r="4" spans="1:4" ht="48.75" customHeight="1">
      <c r="A4" s="261"/>
      <c r="B4" s="7" t="s">
        <v>6</v>
      </c>
      <c r="C4" s="8" t="s">
        <v>31</v>
      </c>
      <c r="D4" s="4">
        <v>10120121101</v>
      </c>
    </row>
    <row r="5" spans="1:4" ht="17.25">
      <c r="A5" s="261"/>
      <c r="B5" s="5" t="s">
        <v>32</v>
      </c>
      <c r="C5" s="5" t="s">
        <v>33</v>
      </c>
      <c r="D5" s="2" t="s">
        <v>34</v>
      </c>
    </row>
    <row r="6" spans="1:4" ht="16.5" customHeight="1">
      <c r="A6" s="261"/>
      <c r="B6" s="3" t="s">
        <v>35</v>
      </c>
      <c r="C6" s="3" t="s">
        <v>36</v>
      </c>
      <c r="D6" s="6" t="s">
        <v>37</v>
      </c>
    </row>
    <row r="7" spans="1:4" ht="16.5" customHeight="1">
      <c r="A7" s="261"/>
      <c r="B7" s="3" t="s">
        <v>38</v>
      </c>
      <c r="C7" s="3" t="s">
        <v>39</v>
      </c>
      <c r="D7" s="6" t="s">
        <v>40</v>
      </c>
    </row>
    <row r="8" spans="1:4" ht="17.25">
      <c r="A8" s="261"/>
      <c r="B8" s="3" t="s">
        <v>41</v>
      </c>
      <c r="C8" s="3" t="s">
        <v>42</v>
      </c>
      <c r="D8" s="6" t="s">
        <v>43</v>
      </c>
    </row>
    <row r="9" spans="1:4" ht="17.25">
      <c r="A9" s="261"/>
      <c r="B9" s="5" t="s">
        <v>44</v>
      </c>
      <c r="C9" s="5" t="s">
        <v>45</v>
      </c>
      <c r="D9" s="6" t="s">
        <v>46</v>
      </c>
    </row>
    <row r="10" spans="1:4" ht="17.25">
      <c r="A10" s="261"/>
      <c r="B10" s="5" t="s">
        <v>47</v>
      </c>
      <c r="C10" s="5" t="s">
        <v>48</v>
      </c>
      <c r="D10" s="6" t="s">
        <v>49</v>
      </c>
    </row>
    <row r="11" spans="1:4" ht="17.25">
      <c r="A11" s="261"/>
      <c r="B11" s="5" t="s">
        <v>50</v>
      </c>
      <c r="C11" s="5" t="s">
        <v>51</v>
      </c>
      <c r="D11" s="6" t="s">
        <v>52</v>
      </c>
    </row>
    <row r="12" spans="1:4" s="1" customFormat="1" ht="17.25">
      <c r="A12" s="261"/>
      <c r="B12" s="3" t="s">
        <v>7</v>
      </c>
      <c r="C12" s="3" t="s">
        <v>53</v>
      </c>
      <c r="D12" s="6" t="s">
        <v>54</v>
      </c>
    </row>
    <row r="13" spans="1:4" s="1" customFormat="1" ht="17.25">
      <c r="A13" s="261"/>
      <c r="B13" s="3" t="s">
        <v>8</v>
      </c>
      <c r="C13" s="3" t="s">
        <v>55</v>
      </c>
      <c r="D13" s="6" t="s">
        <v>56</v>
      </c>
    </row>
    <row r="14" spans="1:4" s="1" customFormat="1" ht="17.25">
      <c r="A14" s="4" t="s">
        <v>1</v>
      </c>
      <c r="B14" s="3" t="s">
        <v>9</v>
      </c>
      <c r="C14" s="3" t="s">
        <v>57</v>
      </c>
      <c r="D14" s="6" t="s">
        <v>58</v>
      </c>
    </row>
    <row r="15" spans="1:4" ht="17.25">
      <c r="A15" s="261" t="s">
        <v>59</v>
      </c>
      <c r="B15" s="5" t="s">
        <v>60</v>
      </c>
      <c r="C15" s="5" t="s">
        <v>61</v>
      </c>
      <c r="D15" s="6" t="s">
        <v>62</v>
      </c>
    </row>
    <row r="16" spans="1:4" ht="17.25">
      <c r="A16" s="261"/>
      <c r="B16" s="5" t="s">
        <v>63</v>
      </c>
      <c r="C16" s="5" t="s">
        <v>64</v>
      </c>
      <c r="D16" s="6" t="s">
        <v>65</v>
      </c>
    </row>
    <row r="17" spans="1:4" ht="17.25">
      <c r="A17" s="261"/>
      <c r="B17" s="5" t="s">
        <v>66</v>
      </c>
      <c r="C17" s="5" t="s">
        <v>67</v>
      </c>
      <c r="D17" s="6" t="s">
        <v>68</v>
      </c>
    </row>
    <row r="18" spans="1:4" ht="17.25">
      <c r="A18" s="261"/>
      <c r="B18" s="3" t="s">
        <v>10</v>
      </c>
      <c r="C18" s="3" t="s">
        <v>69</v>
      </c>
      <c r="D18" s="6" t="s">
        <v>70</v>
      </c>
    </row>
    <row r="19" spans="1:4" ht="17.25">
      <c r="A19" s="261"/>
      <c r="B19" s="5" t="s">
        <v>71</v>
      </c>
      <c r="C19" s="5" t="s">
        <v>72</v>
      </c>
      <c r="D19" s="6" t="s">
        <v>73</v>
      </c>
    </row>
    <row r="20" spans="1:4" ht="17.25">
      <c r="A20" s="261"/>
      <c r="B20" s="5" t="s">
        <v>74</v>
      </c>
      <c r="C20" s="5" t="s">
        <v>2112</v>
      </c>
      <c r="D20" s="6" t="s">
        <v>76</v>
      </c>
    </row>
    <row r="21" spans="1:4" ht="82.5" customHeight="1">
      <c r="A21" s="261"/>
      <c r="B21" s="9" t="s">
        <v>77</v>
      </c>
      <c r="C21" s="10" t="s">
        <v>78</v>
      </c>
      <c r="D21" s="11" t="s">
        <v>79</v>
      </c>
    </row>
    <row r="22" spans="1:4" ht="49.5" customHeight="1">
      <c r="A22" s="261"/>
      <c r="B22" s="9" t="s">
        <v>80</v>
      </c>
      <c r="C22" s="12" t="s">
        <v>2110</v>
      </c>
      <c r="D22" s="11" t="s">
        <v>81</v>
      </c>
    </row>
    <row r="23" spans="1:4" ht="17.25">
      <c r="A23" s="261"/>
      <c r="B23" s="3" t="s">
        <v>82</v>
      </c>
      <c r="C23" s="13" t="s">
        <v>83</v>
      </c>
      <c r="D23" s="6" t="s">
        <v>84</v>
      </c>
    </row>
    <row r="24" spans="1:4" ht="17.25">
      <c r="A24" s="262" t="s">
        <v>85</v>
      </c>
      <c r="B24" s="5" t="s">
        <v>11</v>
      </c>
      <c r="C24" s="5" t="s">
        <v>86</v>
      </c>
      <c r="D24" s="6" t="s">
        <v>87</v>
      </c>
    </row>
    <row r="25" spans="1:4" ht="17.25">
      <c r="A25" s="262"/>
      <c r="B25" s="3" t="s">
        <v>12</v>
      </c>
      <c r="C25" s="3" t="s">
        <v>88</v>
      </c>
      <c r="D25" s="6" t="s">
        <v>89</v>
      </c>
    </row>
    <row r="26" spans="1:4" ht="17.25">
      <c r="A26" s="262"/>
      <c r="B26" s="5" t="s">
        <v>13</v>
      </c>
      <c r="C26" s="5" t="s">
        <v>75</v>
      </c>
      <c r="D26" s="6" t="s">
        <v>90</v>
      </c>
    </row>
    <row r="27" spans="1:4" ht="82.5" customHeight="1">
      <c r="A27" s="262"/>
      <c r="B27" s="9" t="s">
        <v>14</v>
      </c>
      <c r="C27" s="10" t="s">
        <v>78</v>
      </c>
      <c r="D27" s="11" t="s">
        <v>79</v>
      </c>
    </row>
    <row r="28" spans="1:4" ht="17.25" customHeight="1">
      <c r="A28" s="14" t="s">
        <v>2</v>
      </c>
      <c r="B28" s="15" t="s">
        <v>15</v>
      </c>
      <c r="C28" s="13" t="s">
        <v>91</v>
      </c>
      <c r="D28" s="11"/>
    </row>
    <row r="29" spans="1:4" ht="17.25">
      <c r="A29" s="263" t="s">
        <v>92</v>
      </c>
      <c r="B29" s="3" t="s">
        <v>16</v>
      </c>
      <c r="C29" s="3" t="s">
        <v>93</v>
      </c>
      <c r="D29" s="6" t="s">
        <v>94</v>
      </c>
    </row>
    <row r="30" spans="1:4" ht="17.25">
      <c r="A30" s="263"/>
      <c r="B30" s="5" t="s">
        <v>95</v>
      </c>
      <c r="C30" s="5" t="s">
        <v>96</v>
      </c>
      <c r="D30" s="6" t="s">
        <v>97</v>
      </c>
    </row>
    <row r="31" spans="1:4" ht="17.25">
      <c r="A31" s="263"/>
      <c r="B31" s="5" t="s">
        <v>98</v>
      </c>
      <c r="C31" s="5" t="s">
        <v>99</v>
      </c>
      <c r="D31" s="6" t="s">
        <v>100</v>
      </c>
    </row>
    <row r="32" spans="1:4" ht="16.5" customHeight="1">
      <c r="A32" s="262" t="s">
        <v>3</v>
      </c>
      <c r="B32" s="15" t="s">
        <v>17</v>
      </c>
      <c r="C32" s="15" t="s">
        <v>101</v>
      </c>
      <c r="D32" s="6" t="s">
        <v>97</v>
      </c>
    </row>
    <row r="33" spans="1:4" ht="16.5" customHeight="1">
      <c r="A33" s="262"/>
      <c r="B33" s="15" t="s">
        <v>18</v>
      </c>
      <c r="C33" s="15" t="s">
        <v>102</v>
      </c>
      <c r="D33" s="6" t="s">
        <v>103</v>
      </c>
    </row>
    <row r="34" spans="1:4" ht="17.25">
      <c r="A34" s="262" t="s">
        <v>4</v>
      </c>
      <c r="B34" s="15" t="s">
        <v>19</v>
      </c>
      <c r="C34" s="15" t="s">
        <v>104</v>
      </c>
      <c r="D34" s="6"/>
    </row>
    <row r="35" spans="1:4" ht="17.25">
      <c r="A35" s="262"/>
      <c r="B35" s="16" t="s">
        <v>20</v>
      </c>
      <c r="C35" s="15" t="s">
        <v>105</v>
      </c>
      <c r="D35" s="6"/>
    </row>
    <row r="36" spans="1:4" ht="17.25">
      <c r="A36" s="262"/>
      <c r="B36" s="16" t="s">
        <v>21</v>
      </c>
      <c r="C36" s="15" t="s">
        <v>106</v>
      </c>
      <c r="D36" s="6"/>
    </row>
    <row r="37" spans="1:4" ht="17.25" customHeight="1">
      <c r="A37" s="262" t="s">
        <v>5</v>
      </c>
      <c r="B37" s="15" t="s">
        <v>22</v>
      </c>
      <c r="C37" s="15" t="s">
        <v>107</v>
      </c>
      <c r="D37" s="6"/>
    </row>
    <row r="38" spans="1:4" ht="17.25">
      <c r="A38" s="262"/>
      <c r="B38" s="15" t="s">
        <v>23</v>
      </c>
      <c r="C38" s="15" t="s">
        <v>108</v>
      </c>
      <c r="D38" s="6"/>
    </row>
    <row r="39" spans="1:4">
      <c r="A39" s="260" t="s">
        <v>109</v>
      </c>
      <c r="B39" s="260"/>
      <c r="C39" s="260"/>
      <c r="D39" s="260"/>
    </row>
    <row r="40" spans="1:4">
      <c r="A40" s="17"/>
      <c r="B40" s="17"/>
      <c r="C40" s="17"/>
    </row>
  </sheetData>
  <sheetProtection algorithmName="SHA-512" hashValue="f3fI3y4SVFGB/k94iblX4/i41luRpKZwGTIeYwEA0uMtzb0yWkFZUgUOKtMPGeiuGwHer5fcgzQJXAclU68bQQ==" saltValue="qmTpSkJwqdo2Oa0ILNg1Tw==" spinCount="100000" sheet="1" objects="1" scenarios="1"/>
  <mergeCells count="10">
    <mergeCell ref="A1:B1"/>
    <mergeCell ref="A2:B2"/>
    <mergeCell ref="A39:D39"/>
    <mergeCell ref="A3:A13"/>
    <mergeCell ref="A15:A23"/>
    <mergeCell ref="A24:A27"/>
    <mergeCell ref="A29:A31"/>
    <mergeCell ref="A32:A33"/>
    <mergeCell ref="A34:A36"/>
    <mergeCell ref="A37:A38"/>
  </mergeCells>
  <phoneticPr fontId="24" type="noConversion"/>
  <pageMargins left="0.70833333333333337" right="0.70833333333333337" top="0.74791666666666667" bottom="0.74791666666666667" header="0.31458333333333333" footer="0.31458333333333333"/>
  <pageSetup paperSize="9" orientation="landscape" horizontalDpi="30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BW625"/>
  <sheetViews>
    <sheetView topLeftCell="C86" zoomScale="55" zoomScaleNormal="55" workbookViewId="0">
      <selection activeCell="C119" sqref="C119"/>
    </sheetView>
  </sheetViews>
  <sheetFormatPr defaultRowHeight="25.5"/>
  <cols>
    <col min="1" max="1" width="42.875" style="33" customWidth="1"/>
    <col min="2" max="2" width="77" style="33" bestFit="1" customWidth="1"/>
    <col min="3" max="3" width="135.625" style="33" bestFit="1" customWidth="1"/>
    <col min="4" max="4" width="113.125" style="33" bestFit="1" customWidth="1"/>
    <col min="5" max="5" width="51" style="33" customWidth="1"/>
    <col min="6" max="6" width="17" style="33" bestFit="1" customWidth="1"/>
    <col min="7" max="7" width="6.25" style="33" bestFit="1" customWidth="1"/>
    <col min="8" max="8" width="17" style="33" bestFit="1" customWidth="1"/>
    <col min="9" max="9" width="18.875" style="33" customWidth="1"/>
    <col min="10" max="10" width="17" style="33" bestFit="1" customWidth="1"/>
    <col min="11" max="12" width="9" style="33"/>
    <col min="13" max="13" width="21.5" style="33" customWidth="1"/>
    <col min="14" max="25" width="15.75" style="33" bestFit="1" customWidth="1"/>
    <col min="26" max="74" width="9" style="33"/>
    <col min="75" max="75" width="15.75" style="33" bestFit="1" customWidth="1"/>
    <col min="76" max="16384" width="9" style="33"/>
  </cols>
  <sheetData>
    <row r="1" spans="1:75" ht="86.25" customHeight="1" thickBot="1">
      <c r="A1" s="286" t="s">
        <v>2316</v>
      </c>
      <c r="B1" s="286"/>
      <c r="E1" s="287" t="s">
        <v>2317</v>
      </c>
      <c r="F1" s="287"/>
      <c r="I1" s="287" t="s">
        <v>2318</v>
      </c>
      <c r="J1" s="287"/>
      <c r="M1" s="97" t="s">
        <v>3403</v>
      </c>
      <c r="N1" s="97"/>
    </row>
    <row r="2" spans="1:75" ht="26.25" thickBot="1">
      <c r="A2" s="39" t="s">
        <v>1492</v>
      </c>
      <c r="B2" s="40" t="s">
        <v>1491</v>
      </c>
      <c r="E2" s="43" t="s">
        <v>1589</v>
      </c>
      <c r="F2" s="43" t="s">
        <v>1588</v>
      </c>
      <c r="I2" s="42">
        <v>11</v>
      </c>
      <c r="J2" s="34" t="s">
        <v>2064</v>
      </c>
      <c r="M2" s="98" t="s">
        <v>3404</v>
      </c>
      <c r="N2" s="38" t="s">
        <v>4185</v>
      </c>
      <c r="O2" s="38"/>
      <c r="P2" s="38" t="s">
        <v>3970</v>
      </c>
      <c r="Q2" s="38" t="s">
        <v>3971</v>
      </c>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row>
    <row r="3" spans="1:75" ht="26.25" thickBot="1">
      <c r="A3" s="41" t="s">
        <v>155</v>
      </c>
      <c r="B3" s="41">
        <v>110</v>
      </c>
      <c r="E3" s="44" t="s">
        <v>1493</v>
      </c>
      <c r="F3" s="44" t="s">
        <v>2306</v>
      </c>
      <c r="I3" s="42">
        <v>12</v>
      </c>
      <c r="J3" s="34" t="s">
        <v>2065</v>
      </c>
      <c r="M3" s="98" t="s">
        <v>3405</v>
      </c>
      <c r="N3" s="38" t="s">
        <v>4186</v>
      </c>
      <c r="P3" s="154">
        <v>41640</v>
      </c>
      <c r="Q3" s="154">
        <v>41974</v>
      </c>
    </row>
    <row r="4" spans="1:75" ht="26.25" thickBot="1">
      <c r="A4" s="41" t="s">
        <v>320</v>
      </c>
      <c r="B4" s="41">
        <v>120</v>
      </c>
      <c r="E4" s="44" t="s">
        <v>1494</v>
      </c>
      <c r="F4" s="44" t="s">
        <v>2307</v>
      </c>
      <c r="I4" s="42">
        <v>13</v>
      </c>
      <c r="J4" s="34" t="s">
        <v>2066</v>
      </c>
      <c r="M4" s="98" t="s">
        <v>3406</v>
      </c>
      <c r="N4" s="38" t="s">
        <v>4187</v>
      </c>
      <c r="P4" s="154">
        <v>42005</v>
      </c>
      <c r="Q4" s="154">
        <v>42339</v>
      </c>
    </row>
    <row r="5" spans="1:75" ht="26.25" thickBot="1">
      <c r="A5" s="41" t="s">
        <v>331</v>
      </c>
      <c r="B5" s="41">
        <v>130</v>
      </c>
      <c r="E5" s="44" t="s">
        <v>1495</v>
      </c>
      <c r="F5" s="44" t="s">
        <v>2308</v>
      </c>
      <c r="I5" s="42">
        <v>14</v>
      </c>
      <c r="J5" s="34" t="s">
        <v>2067</v>
      </c>
      <c r="M5" s="98" t="s">
        <v>3407</v>
      </c>
      <c r="N5" s="38" t="s">
        <v>4188</v>
      </c>
      <c r="P5" s="154">
        <v>42370</v>
      </c>
      <c r="Q5" s="154">
        <v>42705</v>
      </c>
    </row>
    <row r="6" spans="1:75" ht="26.25" thickBot="1">
      <c r="A6" s="41" t="s">
        <v>350</v>
      </c>
      <c r="B6" s="41">
        <v>140</v>
      </c>
      <c r="E6" s="44" t="s">
        <v>1496</v>
      </c>
      <c r="F6" s="44" t="s">
        <v>2309</v>
      </c>
      <c r="I6" s="42">
        <v>21</v>
      </c>
      <c r="J6" s="34" t="s">
        <v>2068</v>
      </c>
      <c r="M6" s="98" t="s">
        <v>3408</v>
      </c>
      <c r="N6" s="38" t="s">
        <v>4189</v>
      </c>
      <c r="P6" s="154">
        <v>42736</v>
      </c>
      <c r="Q6" s="154">
        <v>43070</v>
      </c>
    </row>
    <row r="7" spans="1:75" ht="26.25" thickBot="1">
      <c r="A7" s="41" t="s">
        <v>236</v>
      </c>
      <c r="B7" s="41">
        <v>150</v>
      </c>
      <c r="E7" s="44" t="s">
        <v>1497</v>
      </c>
      <c r="F7" s="44" t="s">
        <v>2310</v>
      </c>
      <c r="I7" s="42">
        <v>22</v>
      </c>
      <c r="J7" s="34" t="s">
        <v>2069</v>
      </c>
      <c r="M7" s="98" t="s">
        <v>3409</v>
      </c>
      <c r="N7" s="38" t="s">
        <v>4190</v>
      </c>
      <c r="P7" s="154">
        <v>43101</v>
      </c>
      <c r="Q7" s="154">
        <v>43435</v>
      </c>
    </row>
    <row r="8" spans="1:75" ht="26.25" thickBot="1">
      <c r="A8" s="41" t="s">
        <v>399</v>
      </c>
      <c r="B8" s="41">
        <v>160</v>
      </c>
      <c r="C8" s="33" t="str">
        <f>D8&amp;"-12"</f>
        <v>2013-12</v>
      </c>
      <c r="D8" s="33">
        <v>2013</v>
      </c>
      <c r="E8" s="44" t="s">
        <v>1498</v>
      </c>
      <c r="F8" s="44" t="s">
        <v>2311</v>
      </c>
      <c r="I8" s="42">
        <v>23</v>
      </c>
      <c r="J8" s="34" t="s">
        <v>2070</v>
      </c>
      <c r="M8" s="98" t="s">
        <v>3410</v>
      </c>
      <c r="N8" s="38" t="s">
        <v>4191</v>
      </c>
      <c r="Q8" s="154">
        <v>43800</v>
      </c>
    </row>
    <row r="9" spans="1:75" ht="26.25" thickBot="1">
      <c r="A9" s="41" t="s">
        <v>212</v>
      </c>
      <c r="B9" s="41">
        <v>170</v>
      </c>
      <c r="C9" s="33" t="str">
        <f>C8&amp;","&amp;D9&amp;"-12"</f>
        <v>2013-12,2014-12</v>
      </c>
      <c r="D9" s="33">
        <v>2014</v>
      </c>
      <c r="E9" s="44" t="s">
        <v>1499</v>
      </c>
      <c r="F9" s="44" t="s">
        <v>2312</v>
      </c>
      <c r="I9" s="42">
        <v>24</v>
      </c>
      <c r="J9" s="34" t="s">
        <v>2071</v>
      </c>
      <c r="M9" s="98" t="s">
        <v>3411</v>
      </c>
      <c r="N9" s="38" t="s">
        <v>4192</v>
      </c>
      <c r="Q9" s="154">
        <v>44166</v>
      </c>
    </row>
    <row r="10" spans="1:75" ht="26.25" thickBot="1">
      <c r="A10" s="41" t="s">
        <v>40</v>
      </c>
      <c r="B10" s="41">
        <v>180</v>
      </c>
      <c r="C10" s="33" t="str">
        <f t="shared" ref="C10:C15" si="0">C9&amp;","&amp;D10&amp;"-12"</f>
        <v>2013-12,2014-12,2015-12</v>
      </c>
      <c r="D10" s="33">
        <v>2015</v>
      </c>
      <c r="E10" s="44" t="s">
        <v>1500</v>
      </c>
      <c r="F10" s="44" t="s">
        <v>2313</v>
      </c>
      <c r="I10" s="42">
        <v>25</v>
      </c>
      <c r="J10" s="34" t="s">
        <v>2072</v>
      </c>
      <c r="M10" s="98" t="s">
        <v>3412</v>
      </c>
      <c r="N10" s="38" t="s">
        <v>4193</v>
      </c>
      <c r="Q10" s="154">
        <v>44531</v>
      </c>
    </row>
    <row r="11" spans="1:75" ht="26.25" thickBot="1">
      <c r="A11" s="41" t="s">
        <v>488</v>
      </c>
      <c r="B11" s="41">
        <v>190</v>
      </c>
      <c r="C11" s="33" t="str">
        <f t="shared" si="0"/>
        <v>2013-12,2014-12,2015-12,2016-12</v>
      </c>
      <c r="D11" s="33">
        <v>2016</v>
      </c>
      <c r="E11" s="44" t="s">
        <v>1501</v>
      </c>
      <c r="F11" s="44" t="s">
        <v>2314</v>
      </c>
      <c r="I11" s="42">
        <v>26</v>
      </c>
      <c r="J11" s="34" t="s">
        <v>2073</v>
      </c>
      <c r="M11" s="98" t="s">
        <v>3413</v>
      </c>
      <c r="N11" s="38" t="s">
        <v>4194</v>
      </c>
      <c r="Q11" s="154">
        <v>44896</v>
      </c>
    </row>
    <row r="12" spans="1:75" ht="26.25" thickBot="1">
      <c r="A12" s="41" t="s">
        <v>522</v>
      </c>
      <c r="B12" s="41">
        <v>210</v>
      </c>
      <c r="C12" s="33" t="str">
        <f t="shared" si="0"/>
        <v>2013-12,2014-12,2015-12,2016-12,2017-12</v>
      </c>
      <c r="D12" s="33">
        <v>2017</v>
      </c>
      <c r="E12" s="44" t="s">
        <v>1502</v>
      </c>
      <c r="F12" s="44" t="s">
        <v>1590</v>
      </c>
      <c r="I12" s="42">
        <v>27</v>
      </c>
      <c r="J12" s="34" t="s">
        <v>2074</v>
      </c>
      <c r="M12" s="98" t="s">
        <v>3414</v>
      </c>
      <c r="N12" s="38" t="s">
        <v>4195</v>
      </c>
      <c r="Q12" s="154">
        <v>45261</v>
      </c>
    </row>
    <row r="13" spans="1:75" ht="26.25" thickBot="1">
      <c r="A13" s="41" t="s">
        <v>538</v>
      </c>
      <c r="B13" s="41">
        <v>220</v>
      </c>
      <c r="C13" s="33" t="str">
        <f t="shared" si="0"/>
        <v>2013-12,2014-12,2015-12,2016-12,2017-12,2018-12</v>
      </c>
      <c r="D13" s="33">
        <v>2018</v>
      </c>
      <c r="E13" s="44" t="s">
        <v>1503</v>
      </c>
      <c r="F13" s="44" t="s">
        <v>1591</v>
      </c>
      <c r="I13" s="42">
        <v>28</v>
      </c>
      <c r="J13" s="34" t="s">
        <v>2075</v>
      </c>
      <c r="M13" s="98" t="s">
        <v>3415</v>
      </c>
      <c r="N13" s="38" t="s">
        <v>4196</v>
      </c>
      <c r="Q13" s="154">
        <v>45627</v>
      </c>
    </row>
    <row r="14" spans="1:75" ht="26.25" thickBot="1">
      <c r="A14" s="41" t="s">
        <v>559</v>
      </c>
      <c r="B14" s="41">
        <v>230</v>
      </c>
      <c r="C14" s="33" t="str">
        <f t="shared" si="0"/>
        <v>2013-12,2014-12,2015-12,2016-12,2017-12,2018-12,2019-12</v>
      </c>
      <c r="D14" s="33">
        <v>2019</v>
      </c>
      <c r="E14" s="44" t="s">
        <v>1504</v>
      </c>
      <c r="F14" s="44" t="s">
        <v>1592</v>
      </c>
      <c r="I14" s="42">
        <v>29</v>
      </c>
      <c r="J14" s="34" t="s">
        <v>2076</v>
      </c>
      <c r="M14" s="98" t="s">
        <v>3416</v>
      </c>
      <c r="N14" s="38" t="s">
        <v>4197</v>
      </c>
      <c r="Q14" s="154">
        <v>45992</v>
      </c>
    </row>
    <row r="15" spans="1:75" ht="26.25" thickBot="1">
      <c r="A15" s="41" t="s">
        <v>567</v>
      </c>
      <c r="B15" s="41">
        <v>240</v>
      </c>
      <c r="C15" s="33" t="str">
        <f t="shared" si="0"/>
        <v>2013-12,2014-12,2015-12,2016-12,2017-12,2018-12,2019-12,2020-12</v>
      </c>
      <c r="D15" s="33">
        <v>2020</v>
      </c>
      <c r="E15" s="44" t="s">
        <v>1505</v>
      </c>
      <c r="F15" s="44" t="s">
        <v>190</v>
      </c>
      <c r="I15" s="42">
        <v>31</v>
      </c>
      <c r="J15" s="34" t="s">
        <v>2077</v>
      </c>
      <c r="M15" s="98" t="s">
        <v>3417</v>
      </c>
      <c r="N15" s="38" t="s">
        <v>4198</v>
      </c>
    </row>
    <row r="16" spans="1:75" ht="26.25" thickBot="1">
      <c r="A16" s="41" t="s">
        <v>580</v>
      </c>
      <c r="B16" s="41">
        <v>310</v>
      </c>
      <c r="C16" s="33" t="s">
        <v>3898</v>
      </c>
      <c r="E16" s="44" t="s">
        <v>1506</v>
      </c>
      <c r="F16" s="44" t="s">
        <v>1593</v>
      </c>
      <c r="I16" s="42">
        <v>32</v>
      </c>
      <c r="J16" s="34" t="s">
        <v>2078</v>
      </c>
      <c r="M16" s="98" t="s">
        <v>3418</v>
      </c>
      <c r="N16" s="38" t="s">
        <v>4199</v>
      </c>
    </row>
    <row r="17" spans="1:14" ht="26.25" thickBot="1">
      <c r="A17" s="41" t="s">
        <v>604</v>
      </c>
      <c r="B17" s="41">
        <v>320</v>
      </c>
      <c r="C17" s="33" t="s">
        <v>3899</v>
      </c>
      <c r="E17" s="44" t="s">
        <v>1507</v>
      </c>
      <c r="F17" s="44" t="s">
        <v>1594</v>
      </c>
      <c r="I17" s="42">
        <v>34</v>
      </c>
      <c r="J17" s="42" t="s">
        <v>4528</v>
      </c>
      <c r="M17" s="98" t="s">
        <v>3419</v>
      </c>
      <c r="N17" s="38" t="s">
        <v>4200</v>
      </c>
    </row>
    <row r="18" spans="1:14" ht="26.25" thickBot="1">
      <c r="A18" s="41" t="s">
        <v>639</v>
      </c>
      <c r="B18" s="41">
        <v>330</v>
      </c>
      <c r="E18" s="44" t="s">
        <v>1508</v>
      </c>
      <c r="F18" s="44" t="s">
        <v>1595</v>
      </c>
      <c r="I18" s="42">
        <v>35</v>
      </c>
      <c r="J18" s="42" t="s">
        <v>4527</v>
      </c>
      <c r="M18" s="98" t="s">
        <v>3420</v>
      </c>
      <c r="N18" s="38" t="s">
        <v>4201</v>
      </c>
    </row>
    <row r="19" spans="1:14" ht="26.25" thickBot="1">
      <c r="A19" s="41" t="s">
        <v>672</v>
      </c>
      <c r="B19" s="41">
        <v>340</v>
      </c>
      <c r="E19" s="44" t="s">
        <v>1509</v>
      </c>
      <c r="F19" s="44" t="s">
        <v>1596</v>
      </c>
      <c r="I19" s="42">
        <v>33</v>
      </c>
      <c r="J19" s="42" t="s">
        <v>2079</v>
      </c>
      <c r="M19" s="98" t="s">
        <v>3421</v>
      </c>
      <c r="N19" s="38" t="s">
        <v>4202</v>
      </c>
    </row>
    <row r="20" spans="1:14" ht="26.25" thickBot="1">
      <c r="A20" s="41" t="s">
        <v>678</v>
      </c>
      <c r="B20" s="41">
        <v>350</v>
      </c>
      <c r="E20" s="44" t="s">
        <v>1510</v>
      </c>
      <c r="F20" s="44" t="s">
        <v>1597</v>
      </c>
      <c r="I20" s="42">
        <v>41</v>
      </c>
      <c r="J20" s="34" t="s">
        <v>2080</v>
      </c>
      <c r="M20" s="98" t="s">
        <v>3422</v>
      </c>
      <c r="N20" s="38" t="s">
        <v>4203</v>
      </c>
    </row>
    <row r="21" spans="1:14" ht="26.25" thickBot="1">
      <c r="A21" s="41" t="s">
        <v>691</v>
      </c>
      <c r="B21" s="41">
        <v>360</v>
      </c>
      <c r="E21" s="44" t="s">
        <v>1511</v>
      </c>
      <c r="F21" s="44" t="s">
        <v>1598</v>
      </c>
      <c r="I21" s="42">
        <v>50</v>
      </c>
      <c r="J21" s="34" t="s">
        <v>2081</v>
      </c>
      <c r="M21" s="98" t="s">
        <v>3423</v>
      </c>
      <c r="N21" s="38" t="s">
        <v>4204</v>
      </c>
    </row>
    <row r="22" spans="1:14" ht="26.25" thickBot="1">
      <c r="A22" s="41" t="s">
        <v>214</v>
      </c>
      <c r="B22" s="41">
        <v>410</v>
      </c>
      <c r="E22" s="44" t="s">
        <v>1512</v>
      </c>
      <c r="F22" s="44" t="s">
        <v>1599</v>
      </c>
      <c r="M22" s="98" t="s">
        <v>3424</v>
      </c>
      <c r="N22" s="38" t="s">
        <v>4205</v>
      </c>
    </row>
    <row r="23" spans="1:14" ht="51.75" thickBot="1">
      <c r="A23" s="41" t="s">
        <v>199</v>
      </c>
      <c r="B23" s="41">
        <v>413</v>
      </c>
      <c r="E23" s="44" t="s">
        <v>1513</v>
      </c>
      <c r="F23" s="44" t="s">
        <v>1600</v>
      </c>
      <c r="M23" s="98" t="s">
        <v>3425</v>
      </c>
      <c r="N23" s="38" t="s">
        <v>4206</v>
      </c>
    </row>
    <row r="24" spans="1:14" ht="26.25" thickBot="1">
      <c r="A24" s="41" t="s">
        <v>267</v>
      </c>
      <c r="B24" s="41">
        <v>416</v>
      </c>
      <c r="E24" s="44" t="s">
        <v>1514</v>
      </c>
      <c r="F24" s="44" t="s">
        <v>1601</v>
      </c>
      <c r="M24" s="98" t="s">
        <v>3426</v>
      </c>
      <c r="N24" s="38" t="s">
        <v>4207</v>
      </c>
    </row>
    <row r="25" spans="1:14" ht="26.25" thickBot="1">
      <c r="A25" s="41" t="s">
        <v>210</v>
      </c>
      <c r="B25" s="41">
        <v>420</v>
      </c>
      <c r="E25" s="44" t="s">
        <v>1515</v>
      </c>
      <c r="F25" s="44" t="s">
        <v>1602</v>
      </c>
      <c r="M25" s="98" t="s">
        <v>3427</v>
      </c>
      <c r="N25" s="38" t="s">
        <v>4208</v>
      </c>
    </row>
    <row r="26" spans="1:14" ht="26.25" thickBot="1">
      <c r="A26" s="41" t="s">
        <v>240</v>
      </c>
      <c r="B26" s="41">
        <v>430</v>
      </c>
      <c r="E26" s="44" t="s">
        <v>1516</v>
      </c>
      <c r="F26" s="44" t="s">
        <v>1603</v>
      </c>
      <c r="M26" s="98" t="s">
        <v>3428</v>
      </c>
      <c r="N26" s="38" t="s">
        <v>4209</v>
      </c>
    </row>
    <row r="27" spans="1:14" ht="26.25" thickBot="1">
      <c r="A27" s="41" t="s">
        <v>775</v>
      </c>
      <c r="B27" s="41">
        <v>440</v>
      </c>
      <c r="E27" s="44" t="s">
        <v>1517</v>
      </c>
      <c r="F27" s="44" t="s">
        <v>1604</v>
      </c>
      <c r="M27" s="98" t="s">
        <v>3429</v>
      </c>
      <c r="N27" s="38" t="s">
        <v>4210</v>
      </c>
    </row>
    <row r="28" spans="1:14" ht="26.25" thickBot="1">
      <c r="A28" s="41" t="s">
        <v>797</v>
      </c>
      <c r="B28" s="41">
        <v>450</v>
      </c>
      <c r="E28" s="44" t="s">
        <v>1518</v>
      </c>
      <c r="F28" s="44" t="s">
        <v>153</v>
      </c>
      <c r="M28" s="98" t="s">
        <v>3430</v>
      </c>
      <c r="N28" s="38" t="s">
        <v>4211</v>
      </c>
    </row>
    <row r="29" spans="1:14" ht="26.25" thickBot="1">
      <c r="A29" s="41" t="s">
        <v>181</v>
      </c>
      <c r="B29" s="41">
        <v>460</v>
      </c>
      <c r="E29" s="44" t="s">
        <v>1519</v>
      </c>
      <c r="F29" s="44" t="s">
        <v>37</v>
      </c>
      <c r="M29" s="98" t="s">
        <v>3431</v>
      </c>
      <c r="N29" s="38" t="s">
        <v>4212</v>
      </c>
    </row>
    <row r="30" spans="1:14" ht="26.25" thickBot="1">
      <c r="A30" s="41" t="s">
        <v>253</v>
      </c>
      <c r="B30" s="41">
        <v>470</v>
      </c>
      <c r="E30" s="44" t="s">
        <v>1520</v>
      </c>
      <c r="F30" s="44" t="s">
        <v>1605</v>
      </c>
      <c r="M30" s="98" t="s">
        <v>3432</v>
      </c>
      <c r="N30" s="38" t="s">
        <v>89</v>
      </c>
    </row>
    <row r="31" spans="1:14" ht="26.25" thickBot="1">
      <c r="A31" s="41" t="s">
        <v>836</v>
      </c>
      <c r="B31" s="41">
        <v>480</v>
      </c>
      <c r="E31" s="44" t="s">
        <v>1521</v>
      </c>
      <c r="F31" s="44" t="s">
        <v>1606</v>
      </c>
      <c r="M31" s="98" t="s">
        <v>3433</v>
      </c>
      <c r="N31" s="38" t="s">
        <v>4213</v>
      </c>
    </row>
    <row r="32" spans="1:14" ht="26.25" thickBot="1">
      <c r="A32" s="41" t="s">
        <v>851</v>
      </c>
      <c r="B32" s="41">
        <v>490</v>
      </c>
      <c r="E32" s="44" t="s">
        <v>1522</v>
      </c>
      <c r="F32" s="44" t="s">
        <v>275</v>
      </c>
      <c r="M32" s="98" t="s">
        <v>3434</v>
      </c>
      <c r="N32" s="38" t="s">
        <v>4214</v>
      </c>
    </row>
    <row r="33" spans="1:14" ht="26.25" thickBot="1">
      <c r="A33" s="41" t="s">
        <v>198</v>
      </c>
      <c r="B33" s="41">
        <v>510</v>
      </c>
      <c r="E33" s="44" t="s">
        <v>1523</v>
      </c>
      <c r="F33" s="44" t="s">
        <v>1607</v>
      </c>
      <c r="M33" s="98" t="s">
        <v>3435</v>
      </c>
      <c r="N33" s="38" t="s">
        <v>4215</v>
      </c>
    </row>
    <row r="34" spans="1:14" ht="26.25" thickBot="1">
      <c r="A34" s="41" t="s">
        <v>165</v>
      </c>
      <c r="B34" s="41">
        <v>520</v>
      </c>
      <c r="E34" s="44" t="s">
        <v>1524</v>
      </c>
      <c r="F34" s="44" t="s">
        <v>271</v>
      </c>
      <c r="M34" s="98" t="s">
        <v>3436</v>
      </c>
      <c r="N34" s="38" t="s">
        <v>4216</v>
      </c>
    </row>
    <row r="35" spans="1:14" ht="26.25" thickBot="1">
      <c r="A35" s="41" t="s">
        <v>903</v>
      </c>
      <c r="B35" s="41">
        <v>530</v>
      </c>
      <c r="E35" s="44" t="s">
        <v>1525</v>
      </c>
      <c r="F35" s="44" t="s">
        <v>200</v>
      </c>
      <c r="M35" s="98" t="s">
        <v>3437</v>
      </c>
      <c r="N35" s="38" t="s">
        <v>4217</v>
      </c>
    </row>
    <row r="36" spans="1:14" ht="26.25" thickBot="1">
      <c r="A36" s="41" t="s">
        <v>932</v>
      </c>
      <c r="B36" s="41">
        <v>535</v>
      </c>
      <c r="E36" s="44" t="s">
        <v>1526</v>
      </c>
      <c r="F36" s="44" t="s">
        <v>205</v>
      </c>
      <c r="M36" s="98" t="s">
        <v>3438</v>
      </c>
      <c r="N36" s="38" t="s">
        <v>4218</v>
      </c>
    </row>
    <row r="37" spans="1:14" ht="26.25" thickBot="1">
      <c r="A37" s="41" t="s">
        <v>940</v>
      </c>
      <c r="B37" s="41">
        <v>540</v>
      </c>
      <c r="E37" s="44" t="s">
        <v>1527</v>
      </c>
      <c r="F37" s="44" t="s">
        <v>204</v>
      </c>
      <c r="M37" s="98" t="s">
        <v>3439</v>
      </c>
      <c r="N37" s="38" t="s">
        <v>4219</v>
      </c>
    </row>
    <row r="38" spans="1:14" ht="26.25" thickBot="1">
      <c r="A38" s="41" t="s">
        <v>954</v>
      </c>
      <c r="B38" s="41">
        <v>550</v>
      </c>
      <c r="E38" s="44" t="s">
        <v>1528</v>
      </c>
      <c r="F38" s="44" t="s">
        <v>162</v>
      </c>
      <c r="M38" s="98" t="s">
        <v>3440</v>
      </c>
      <c r="N38" s="38" t="s">
        <v>4220</v>
      </c>
    </row>
    <row r="39" spans="1:14" ht="26.25" thickBot="1">
      <c r="A39" s="41" t="s">
        <v>228</v>
      </c>
      <c r="B39" s="41">
        <v>560</v>
      </c>
      <c r="E39" s="44" t="s">
        <v>1529</v>
      </c>
      <c r="F39" s="44" t="s">
        <v>182</v>
      </c>
      <c r="M39" s="98" t="s">
        <v>3441</v>
      </c>
      <c r="N39" s="38" t="s">
        <v>4221</v>
      </c>
    </row>
    <row r="40" spans="1:14" ht="26.25" thickBot="1">
      <c r="A40" s="41" t="s">
        <v>986</v>
      </c>
      <c r="B40" s="41">
        <v>570</v>
      </c>
      <c r="E40" s="44" t="s">
        <v>1530</v>
      </c>
      <c r="F40" s="44" t="s">
        <v>264</v>
      </c>
      <c r="M40" s="98" t="s">
        <v>3442</v>
      </c>
      <c r="N40" s="38" t="s">
        <v>4222</v>
      </c>
    </row>
    <row r="41" spans="1:14" ht="26.25" thickBot="1">
      <c r="A41" s="41" t="s">
        <v>122</v>
      </c>
      <c r="B41" s="41">
        <v>580</v>
      </c>
      <c r="E41" s="44" t="s">
        <v>1531</v>
      </c>
      <c r="F41" s="44" t="s">
        <v>164</v>
      </c>
      <c r="M41" s="98" t="s">
        <v>3443</v>
      </c>
      <c r="N41" s="38" t="s">
        <v>4223</v>
      </c>
    </row>
    <row r="42" spans="1:14" ht="26.25" thickBot="1">
      <c r="A42" s="41" t="s">
        <v>1023</v>
      </c>
      <c r="B42" s="41">
        <v>590</v>
      </c>
      <c r="E42" s="44" t="s">
        <v>1532</v>
      </c>
      <c r="F42" s="44" t="s">
        <v>250</v>
      </c>
      <c r="M42" s="98" t="s">
        <v>3444</v>
      </c>
      <c r="N42" s="38" t="s">
        <v>4224</v>
      </c>
    </row>
    <row r="43" spans="1:14" ht="51.75" thickBot="1">
      <c r="A43" s="41" t="s">
        <v>232</v>
      </c>
      <c r="B43" s="41">
        <v>610</v>
      </c>
      <c r="E43" s="44" t="s">
        <v>1533</v>
      </c>
      <c r="F43" s="44" t="s">
        <v>1608</v>
      </c>
      <c r="M43" s="98" t="s">
        <v>3445</v>
      </c>
      <c r="N43" s="38" t="s">
        <v>4225</v>
      </c>
    </row>
    <row r="44" spans="1:14" ht="26.25" thickBot="1">
      <c r="A44" s="41" t="s">
        <v>1057</v>
      </c>
      <c r="B44" s="41">
        <v>620</v>
      </c>
      <c r="E44" s="44" t="s">
        <v>1534</v>
      </c>
      <c r="F44" s="44" t="s">
        <v>1609</v>
      </c>
      <c r="M44" s="98" t="s">
        <v>3446</v>
      </c>
      <c r="N44" s="38" t="s">
        <v>4226</v>
      </c>
    </row>
    <row r="45" spans="1:14" ht="26.25" thickBot="1">
      <c r="A45" s="41" t="s">
        <v>115</v>
      </c>
      <c r="B45" s="41">
        <v>630</v>
      </c>
      <c r="E45" s="44" t="s">
        <v>1535</v>
      </c>
      <c r="F45" s="44" t="s">
        <v>1610</v>
      </c>
      <c r="M45" s="98" t="s">
        <v>3447</v>
      </c>
      <c r="N45" s="38" t="s">
        <v>4227</v>
      </c>
    </row>
    <row r="46" spans="1:14" ht="26.25" thickBot="1">
      <c r="A46" s="41" t="s">
        <v>132</v>
      </c>
      <c r="B46" s="41">
        <v>710</v>
      </c>
      <c r="E46" s="44" t="s">
        <v>1536</v>
      </c>
      <c r="F46" s="44" t="s">
        <v>276</v>
      </c>
      <c r="M46" s="98" t="s">
        <v>3448</v>
      </c>
      <c r="N46" s="38" t="s">
        <v>4228</v>
      </c>
    </row>
    <row r="47" spans="1:14" ht="26.25" thickBot="1">
      <c r="A47" s="41" t="s">
        <v>133</v>
      </c>
      <c r="B47" s="41">
        <v>720</v>
      </c>
      <c r="E47" s="44" t="s">
        <v>1537</v>
      </c>
      <c r="F47" s="44" t="s">
        <v>1611</v>
      </c>
      <c r="M47" s="98" t="s">
        <v>3449</v>
      </c>
      <c r="N47" s="38" t="s">
        <v>4229</v>
      </c>
    </row>
    <row r="48" spans="1:14" ht="26.25" thickBot="1">
      <c r="A48" s="41" t="s">
        <v>1127</v>
      </c>
      <c r="B48" s="41">
        <v>730</v>
      </c>
      <c r="E48" s="44" t="s">
        <v>1538</v>
      </c>
      <c r="F48" s="44" t="s">
        <v>231</v>
      </c>
      <c r="M48" s="98" t="s">
        <v>3450</v>
      </c>
      <c r="N48" s="38" t="s">
        <v>4230</v>
      </c>
    </row>
    <row r="49" spans="1:14" ht="26.25" thickBot="1">
      <c r="A49" s="41" t="s">
        <v>134</v>
      </c>
      <c r="B49" s="41">
        <v>740</v>
      </c>
      <c r="E49" s="44" t="s">
        <v>229</v>
      </c>
      <c r="F49" s="44" t="s">
        <v>149</v>
      </c>
      <c r="M49" s="98" t="s">
        <v>3451</v>
      </c>
      <c r="N49" s="38" t="s">
        <v>4231</v>
      </c>
    </row>
    <row r="50" spans="1:14" ht="26.25" thickBot="1">
      <c r="A50" s="41" t="s">
        <v>135</v>
      </c>
      <c r="B50" s="41">
        <v>750</v>
      </c>
      <c r="E50" s="44" t="s">
        <v>1539</v>
      </c>
      <c r="F50" s="44" t="s">
        <v>111</v>
      </c>
      <c r="M50" s="98" t="s">
        <v>3452</v>
      </c>
      <c r="N50" s="38" t="s">
        <v>4232</v>
      </c>
    </row>
    <row r="51" spans="1:14" ht="26.25" thickBot="1">
      <c r="A51" s="41" t="s">
        <v>145</v>
      </c>
      <c r="B51" s="41">
        <v>760</v>
      </c>
      <c r="E51" s="44" t="s">
        <v>1540</v>
      </c>
      <c r="F51" s="44" t="s">
        <v>1612</v>
      </c>
      <c r="M51" s="98" t="s">
        <v>3453</v>
      </c>
      <c r="N51" s="38" t="s">
        <v>4233</v>
      </c>
    </row>
    <row r="52" spans="1:14" ht="26.25" thickBot="1">
      <c r="A52" s="41" t="s">
        <v>1226</v>
      </c>
      <c r="B52" s="41">
        <v>770</v>
      </c>
      <c r="E52" s="44" t="s">
        <v>1541</v>
      </c>
      <c r="F52" s="44" t="s">
        <v>256</v>
      </c>
      <c r="M52" s="98" t="s">
        <v>3454</v>
      </c>
      <c r="N52" s="38" t="s">
        <v>4234</v>
      </c>
    </row>
    <row r="53" spans="1:14" ht="26.25" thickBot="1">
      <c r="A53" s="41" t="s">
        <v>1252</v>
      </c>
      <c r="B53" s="41">
        <v>780</v>
      </c>
      <c r="E53" s="44" t="s">
        <v>1542</v>
      </c>
      <c r="F53" s="44" t="s">
        <v>152</v>
      </c>
      <c r="M53" s="98" t="s">
        <v>3455</v>
      </c>
      <c r="N53" s="38" t="s">
        <v>4235</v>
      </c>
    </row>
    <row r="54" spans="1:14" ht="26.25" thickBot="1">
      <c r="A54" s="41" t="s">
        <v>129</v>
      </c>
      <c r="B54" s="41">
        <v>790</v>
      </c>
      <c r="E54" s="44" t="s">
        <v>1543</v>
      </c>
      <c r="F54" s="44" t="s">
        <v>184</v>
      </c>
      <c r="M54" s="98" t="s">
        <v>3456</v>
      </c>
    </row>
    <row r="55" spans="1:14" ht="26.25" thickBot="1">
      <c r="A55" s="41" t="s">
        <v>128</v>
      </c>
      <c r="B55" s="41">
        <v>810</v>
      </c>
      <c r="E55" s="44" t="s">
        <v>1544</v>
      </c>
      <c r="F55" s="44" t="s">
        <v>121</v>
      </c>
      <c r="M55" s="98" t="s">
        <v>3457</v>
      </c>
    </row>
    <row r="56" spans="1:14" ht="26.25" thickBot="1">
      <c r="A56" s="41" t="s">
        <v>1332</v>
      </c>
      <c r="B56" s="41">
        <v>820</v>
      </c>
      <c r="E56" s="44" t="s">
        <v>1545</v>
      </c>
      <c r="F56" s="44" t="s">
        <v>118</v>
      </c>
      <c r="M56" s="98" t="s">
        <v>3458</v>
      </c>
    </row>
    <row r="57" spans="1:14" ht="26.25" thickBot="1">
      <c r="A57" s="41" t="s">
        <v>1342</v>
      </c>
      <c r="B57" s="41">
        <v>830</v>
      </c>
      <c r="E57" s="44" t="s">
        <v>1546</v>
      </c>
      <c r="F57" s="44" t="s">
        <v>1613</v>
      </c>
      <c r="M57" s="98" t="s">
        <v>3459</v>
      </c>
    </row>
    <row r="58" spans="1:14" ht="26.25" thickBot="1">
      <c r="A58" s="41" t="s">
        <v>151</v>
      </c>
      <c r="B58" s="41">
        <v>840</v>
      </c>
      <c r="E58" s="44" t="s">
        <v>1547</v>
      </c>
      <c r="F58" s="44" t="s">
        <v>262</v>
      </c>
      <c r="M58" s="98" t="s">
        <v>3460</v>
      </c>
    </row>
    <row r="59" spans="1:14" ht="26.25" thickBot="1">
      <c r="A59" s="41" t="s">
        <v>255</v>
      </c>
      <c r="B59" s="41">
        <v>850</v>
      </c>
      <c r="E59" s="44" t="s">
        <v>1548</v>
      </c>
      <c r="F59" s="44" t="s">
        <v>1614</v>
      </c>
      <c r="M59" s="98" t="s">
        <v>3461</v>
      </c>
    </row>
    <row r="60" spans="1:14" ht="26.25" thickBot="1">
      <c r="A60" s="41" t="s">
        <v>148</v>
      </c>
      <c r="B60" s="41">
        <v>860</v>
      </c>
      <c r="E60" s="44" t="s">
        <v>1549</v>
      </c>
      <c r="F60" s="44" t="s">
        <v>1615</v>
      </c>
      <c r="M60" s="98" t="s">
        <v>3462</v>
      </c>
    </row>
    <row r="61" spans="1:14" ht="26.25" thickBot="1">
      <c r="A61" s="41" t="s">
        <v>1427</v>
      </c>
      <c r="B61" s="41">
        <v>870</v>
      </c>
      <c r="E61" s="44" t="s">
        <v>1550</v>
      </c>
      <c r="F61" s="44" t="s">
        <v>191</v>
      </c>
      <c r="M61" s="98" t="s">
        <v>3463</v>
      </c>
    </row>
    <row r="62" spans="1:14" ht="26.25" thickBot="1">
      <c r="A62" s="41" t="s">
        <v>124</v>
      </c>
      <c r="B62" s="41">
        <v>880</v>
      </c>
      <c r="E62" s="44" t="s">
        <v>1551</v>
      </c>
      <c r="F62" s="44" t="s">
        <v>197</v>
      </c>
      <c r="M62" s="98" t="s">
        <v>3464</v>
      </c>
    </row>
    <row r="63" spans="1:14" ht="26.25" thickBot="1">
      <c r="A63" s="41" t="s">
        <v>137</v>
      </c>
      <c r="B63" s="41">
        <v>890</v>
      </c>
      <c r="E63" s="44" t="s">
        <v>1552</v>
      </c>
      <c r="F63" s="44" t="s">
        <v>1616</v>
      </c>
      <c r="M63" s="98" t="s">
        <v>3465</v>
      </c>
    </row>
    <row r="64" spans="1:14" ht="26.25" thickBot="1">
      <c r="A64" s="41" t="s">
        <v>139</v>
      </c>
      <c r="B64" s="41">
        <v>910</v>
      </c>
      <c r="E64" s="44" t="s">
        <v>1553</v>
      </c>
      <c r="F64" s="44" t="s">
        <v>1617</v>
      </c>
      <c r="M64" s="98" t="s">
        <v>3466</v>
      </c>
    </row>
    <row r="65" spans="5:13">
      <c r="E65" s="44" t="s">
        <v>1554</v>
      </c>
      <c r="F65" s="44" t="s">
        <v>254</v>
      </c>
      <c r="M65" s="98" t="s">
        <v>3467</v>
      </c>
    </row>
    <row r="66" spans="5:13">
      <c r="E66" s="44" t="s">
        <v>1555</v>
      </c>
      <c r="F66" s="44" t="s">
        <v>257</v>
      </c>
      <c r="M66" s="98" t="s">
        <v>3468</v>
      </c>
    </row>
    <row r="67" spans="5:13">
      <c r="E67" s="44" t="s">
        <v>1556</v>
      </c>
      <c r="F67" s="44" t="s">
        <v>140</v>
      </c>
      <c r="M67" s="98" t="s">
        <v>3469</v>
      </c>
    </row>
    <row r="68" spans="5:13">
      <c r="E68" s="44" t="s">
        <v>1557</v>
      </c>
      <c r="F68" s="44" t="s">
        <v>1618</v>
      </c>
      <c r="M68" s="98" t="s">
        <v>3470</v>
      </c>
    </row>
    <row r="69" spans="5:13">
      <c r="E69" s="44" t="s">
        <v>1558</v>
      </c>
      <c r="F69" s="44" t="s">
        <v>1619</v>
      </c>
      <c r="M69" s="98" t="s">
        <v>3471</v>
      </c>
    </row>
    <row r="70" spans="5:13">
      <c r="E70" s="44" t="s">
        <v>1559</v>
      </c>
      <c r="F70" s="44" t="s">
        <v>1620</v>
      </c>
      <c r="M70" s="98" t="s">
        <v>3472</v>
      </c>
    </row>
    <row r="71" spans="5:13">
      <c r="E71" s="44" t="s">
        <v>1560</v>
      </c>
      <c r="F71" s="44" t="s">
        <v>1621</v>
      </c>
      <c r="M71" s="98" t="s">
        <v>3473</v>
      </c>
    </row>
    <row r="72" spans="5:13">
      <c r="E72" s="44" t="s">
        <v>1561</v>
      </c>
      <c r="F72" s="44" t="s">
        <v>1622</v>
      </c>
      <c r="M72" s="98" t="s">
        <v>3474</v>
      </c>
    </row>
    <row r="73" spans="5:13">
      <c r="E73" s="44" t="s">
        <v>1562</v>
      </c>
      <c r="F73" s="44" t="s">
        <v>1623</v>
      </c>
      <c r="M73" s="98" t="s">
        <v>3475</v>
      </c>
    </row>
    <row r="74" spans="5:13">
      <c r="E74" s="44" t="s">
        <v>1563</v>
      </c>
      <c r="F74" s="44" t="s">
        <v>189</v>
      </c>
      <c r="M74" s="98" t="s">
        <v>3476</v>
      </c>
    </row>
    <row r="75" spans="5:13">
      <c r="E75" s="44" t="s">
        <v>1564</v>
      </c>
      <c r="F75" s="44" t="s">
        <v>110</v>
      </c>
      <c r="M75" s="98" t="s">
        <v>3477</v>
      </c>
    </row>
    <row r="76" spans="5:13">
      <c r="E76" s="44" t="s">
        <v>1565</v>
      </c>
      <c r="F76" s="44" t="s">
        <v>125</v>
      </c>
      <c r="M76" s="98" t="s">
        <v>3478</v>
      </c>
    </row>
    <row r="77" spans="5:13">
      <c r="E77" s="44" t="s">
        <v>1566</v>
      </c>
      <c r="F77" s="44" t="s">
        <v>216</v>
      </c>
      <c r="M77" s="98" t="s">
        <v>3479</v>
      </c>
    </row>
    <row r="78" spans="5:13">
      <c r="E78" s="44" t="s">
        <v>1567</v>
      </c>
      <c r="F78" s="44" t="s">
        <v>266</v>
      </c>
      <c r="M78" s="98" t="s">
        <v>3480</v>
      </c>
    </row>
    <row r="79" spans="5:13">
      <c r="E79" s="44" t="s">
        <v>1568</v>
      </c>
      <c r="F79" s="44" t="s">
        <v>127</v>
      </c>
      <c r="M79" s="98" t="s">
        <v>3481</v>
      </c>
    </row>
    <row r="80" spans="5:13">
      <c r="E80" s="44" t="s">
        <v>1569</v>
      </c>
      <c r="F80" s="44" t="s">
        <v>1624</v>
      </c>
      <c r="M80" s="98" t="s">
        <v>3482</v>
      </c>
    </row>
    <row r="81" spans="5:13">
      <c r="E81" s="44" t="s">
        <v>1570</v>
      </c>
      <c r="F81" s="44" t="s">
        <v>1625</v>
      </c>
      <c r="M81" s="98" t="s">
        <v>3483</v>
      </c>
    </row>
    <row r="82" spans="5:13">
      <c r="E82" s="44" t="s">
        <v>1571</v>
      </c>
      <c r="F82" s="44" t="s">
        <v>1626</v>
      </c>
      <c r="M82" s="98" t="s">
        <v>3484</v>
      </c>
    </row>
    <row r="83" spans="5:13">
      <c r="E83" s="44" t="s">
        <v>1572</v>
      </c>
      <c r="F83" s="44" t="s">
        <v>1627</v>
      </c>
      <c r="M83" s="98" t="s">
        <v>3485</v>
      </c>
    </row>
    <row r="84" spans="5:13">
      <c r="E84" s="44" t="s">
        <v>1573</v>
      </c>
      <c r="F84" s="44" t="s">
        <v>119</v>
      </c>
      <c r="M84" s="98" t="s">
        <v>3486</v>
      </c>
    </row>
    <row r="85" spans="5:13">
      <c r="E85" s="44" t="s">
        <v>1574</v>
      </c>
      <c r="F85" s="44" t="s">
        <v>1628</v>
      </c>
      <c r="M85" s="98" t="s">
        <v>3487</v>
      </c>
    </row>
    <row r="86" spans="5:13">
      <c r="E86" s="44" t="s">
        <v>1575</v>
      </c>
      <c r="F86" s="44" t="s">
        <v>143</v>
      </c>
      <c r="M86" s="98" t="s">
        <v>3488</v>
      </c>
    </row>
    <row r="87" spans="5:13">
      <c r="E87" s="44" t="s">
        <v>1576</v>
      </c>
      <c r="F87" s="44" t="s">
        <v>147</v>
      </c>
      <c r="M87" s="98" t="s">
        <v>3489</v>
      </c>
    </row>
    <row r="88" spans="5:13">
      <c r="E88" s="44" t="s">
        <v>1577</v>
      </c>
      <c r="F88" s="44" t="s">
        <v>1629</v>
      </c>
      <c r="M88" s="98" t="s">
        <v>3490</v>
      </c>
    </row>
    <row r="89" spans="5:13">
      <c r="E89" s="44" t="s">
        <v>1578</v>
      </c>
      <c r="F89" s="44" t="s">
        <v>113</v>
      </c>
      <c r="M89" s="98" t="s">
        <v>3491</v>
      </c>
    </row>
    <row r="90" spans="5:13">
      <c r="E90" s="44" t="s">
        <v>1579</v>
      </c>
      <c r="F90" s="44" t="s">
        <v>136</v>
      </c>
      <c r="M90" s="98" t="s">
        <v>3492</v>
      </c>
    </row>
    <row r="91" spans="5:13">
      <c r="E91" s="44" t="s">
        <v>1580</v>
      </c>
      <c r="F91" s="44" t="s">
        <v>138</v>
      </c>
      <c r="M91" s="98" t="s">
        <v>3493</v>
      </c>
    </row>
    <row r="92" spans="5:13">
      <c r="E92" s="44" t="s">
        <v>1581</v>
      </c>
      <c r="F92" s="44" t="s">
        <v>131</v>
      </c>
      <c r="M92" s="98" t="s">
        <v>3494</v>
      </c>
    </row>
    <row r="93" spans="5:13">
      <c r="E93" s="44" t="s">
        <v>1582</v>
      </c>
      <c r="F93" s="44" t="s">
        <v>114</v>
      </c>
      <c r="M93" s="98" t="s">
        <v>3495</v>
      </c>
    </row>
    <row r="94" spans="5:13">
      <c r="E94" s="44" t="s">
        <v>1583</v>
      </c>
      <c r="F94" s="44" t="s">
        <v>1630</v>
      </c>
      <c r="M94" s="98" t="s">
        <v>3496</v>
      </c>
    </row>
    <row r="95" spans="5:13">
      <c r="E95" s="44" t="s">
        <v>1584</v>
      </c>
      <c r="F95" s="44" t="s">
        <v>146</v>
      </c>
      <c r="M95" s="98" t="s">
        <v>3497</v>
      </c>
    </row>
    <row r="96" spans="5:13">
      <c r="E96" s="44" t="s">
        <v>1585</v>
      </c>
      <c r="F96" s="44" t="s">
        <v>1631</v>
      </c>
      <c r="M96" s="98" t="s">
        <v>3498</v>
      </c>
    </row>
    <row r="97" spans="1:13">
      <c r="E97" s="44" t="s">
        <v>1586</v>
      </c>
      <c r="F97" s="44" t="s">
        <v>1632</v>
      </c>
      <c r="M97" s="98" t="s">
        <v>3499</v>
      </c>
    </row>
    <row r="98" spans="1:13">
      <c r="E98" s="44" t="s">
        <v>1587</v>
      </c>
      <c r="F98" s="44" t="s">
        <v>1633</v>
      </c>
      <c r="M98" s="98" t="s">
        <v>3500</v>
      </c>
    </row>
    <row r="99" spans="1:13">
      <c r="M99" s="98" t="s">
        <v>3501</v>
      </c>
    </row>
    <row r="100" spans="1:13">
      <c r="M100" s="98" t="s">
        <v>3502</v>
      </c>
    </row>
    <row r="101" spans="1:13">
      <c r="M101" s="98" t="s">
        <v>3503</v>
      </c>
    </row>
    <row r="102" spans="1:13">
      <c r="M102" s="98" t="s">
        <v>3504</v>
      </c>
    </row>
    <row r="103" spans="1:13" ht="46.5">
      <c r="A103" s="285" t="s">
        <v>2315</v>
      </c>
      <c r="B103" s="285"/>
      <c r="C103" s="285"/>
      <c r="D103" s="285"/>
      <c r="M103" s="98" t="s">
        <v>3505</v>
      </c>
    </row>
    <row r="104" spans="1:13">
      <c r="A104" s="35" t="s">
        <v>2111</v>
      </c>
      <c r="B104" s="35" t="s">
        <v>160</v>
      </c>
      <c r="C104" s="35" t="s">
        <v>141</v>
      </c>
      <c r="D104" s="35" t="s">
        <v>116</v>
      </c>
      <c r="E104" s="33" t="s">
        <v>3897</v>
      </c>
      <c r="M104" s="98" t="s">
        <v>3506</v>
      </c>
    </row>
    <row r="105" spans="1:13">
      <c r="A105" s="35" t="s">
        <v>171</v>
      </c>
      <c r="B105" s="35" t="s">
        <v>161</v>
      </c>
      <c r="C105" s="35" t="s">
        <v>4171</v>
      </c>
      <c r="D105" s="35" t="s">
        <v>4156</v>
      </c>
      <c r="E105" s="33" t="s">
        <v>3897</v>
      </c>
      <c r="M105" s="98" t="s">
        <v>3507</v>
      </c>
    </row>
    <row r="106" spans="1:13">
      <c r="A106" s="35" t="s">
        <v>206</v>
      </c>
      <c r="B106" s="35" t="s">
        <v>201</v>
      </c>
      <c r="C106" s="35" t="s">
        <v>117</v>
      </c>
      <c r="D106" s="35" t="s">
        <v>4157</v>
      </c>
      <c r="M106" s="98" t="s">
        <v>3508</v>
      </c>
    </row>
    <row r="107" spans="1:13">
      <c r="A107" s="35"/>
      <c r="B107" s="35" t="s">
        <v>209</v>
      </c>
      <c r="C107" s="35" t="s">
        <v>2107</v>
      </c>
      <c r="D107" s="35" t="s">
        <v>4158</v>
      </c>
      <c r="M107" s="98" t="s">
        <v>3509</v>
      </c>
    </row>
    <row r="108" spans="1:13">
      <c r="A108" s="35"/>
      <c r="B108" s="35" t="s">
        <v>230</v>
      </c>
      <c r="C108" s="35" t="s">
        <v>2108</v>
      </c>
      <c r="D108" s="36" t="s">
        <v>4159</v>
      </c>
      <c r="M108" s="98" t="s">
        <v>3510</v>
      </c>
    </row>
    <row r="109" spans="1:13">
      <c r="A109" s="35"/>
      <c r="B109" s="35" t="s">
        <v>2100</v>
      </c>
      <c r="C109" s="35" t="s">
        <v>2109</v>
      </c>
      <c r="D109" s="35" t="s">
        <v>4160</v>
      </c>
      <c r="M109" s="98" t="s">
        <v>3511</v>
      </c>
    </row>
    <row r="110" spans="1:13">
      <c r="A110" s="35"/>
      <c r="B110" s="35" t="s">
        <v>2101</v>
      </c>
      <c r="C110" s="35" t="s">
        <v>4172</v>
      </c>
      <c r="D110" s="35" t="s">
        <v>4161</v>
      </c>
      <c r="M110" s="98" t="s">
        <v>3512</v>
      </c>
    </row>
    <row r="111" spans="1:13">
      <c r="A111" s="35"/>
      <c r="B111" s="35" t="s">
        <v>174</v>
      </c>
      <c r="C111" s="35" t="s">
        <v>4539</v>
      </c>
      <c r="D111" s="36" t="s">
        <v>4162</v>
      </c>
      <c r="M111" s="98" t="s">
        <v>3513</v>
      </c>
    </row>
    <row r="112" spans="1:13">
      <c r="A112" s="35"/>
      <c r="B112" s="35" t="s">
        <v>242</v>
      </c>
      <c r="C112" s="35" t="s">
        <v>4540</v>
      </c>
      <c r="D112" s="36" t="s">
        <v>219</v>
      </c>
      <c r="M112" s="98" t="s">
        <v>3514</v>
      </c>
    </row>
    <row r="113" spans="1:13">
      <c r="A113" s="35"/>
      <c r="B113" s="35" t="s">
        <v>4155</v>
      </c>
      <c r="C113" s="35" t="s">
        <v>4541</v>
      </c>
      <c r="D113" s="36" t="s">
        <v>235</v>
      </c>
      <c r="M113" s="98" t="s">
        <v>3515</v>
      </c>
    </row>
    <row r="114" spans="1:13">
      <c r="A114" s="35"/>
      <c r="B114" s="35" t="s">
        <v>4529</v>
      </c>
      <c r="C114" s="35" t="s">
        <v>4542</v>
      </c>
      <c r="D114" s="36" t="s">
        <v>2102</v>
      </c>
      <c r="M114" s="98" t="s">
        <v>3516</v>
      </c>
    </row>
    <row r="115" spans="1:13">
      <c r="A115" s="35"/>
      <c r="B115" s="35" t="s">
        <v>4530</v>
      </c>
      <c r="C115" s="35" t="s">
        <v>4543</v>
      </c>
      <c r="D115" s="36" t="s">
        <v>2103</v>
      </c>
      <c r="M115" s="98" t="s">
        <v>3517</v>
      </c>
    </row>
    <row r="116" spans="1:13">
      <c r="A116" s="35"/>
      <c r="B116" s="35" t="s">
        <v>4531</v>
      </c>
      <c r="C116" s="35" t="s">
        <v>4544</v>
      </c>
      <c r="D116" s="36" t="s">
        <v>2104</v>
      </c>
      <c r="M116" s="98" t="s">
        <v>3518</v>
      </c>
    </row>
    <row r="117" spans="1:13">
      <c r="A117" s="35"/>
      <c r="B117" s="35"/>
      <c r="C117" s="35" t="s">
        <v>4545</v>
      </c>
      <c r="D117" s="35" t="s">
        <v>175</v>
      </c>
      <c r="M117" s="98" t="s">
        <v>3519</v>
      </c>
    </row>
    <row r="118" spans="1:13">
      <c r="A118" s="35"/>
      <c r="B118" s="35"/>
      <c r="C118" s="35"/>
      <c r="D118" s="35" t="s">
        <v>186</v>
      </c>
      <c r="M118" s="98" t="s">
        <v>3520</v>
      </c>
    </row>
    <row r="119" spans="1:13">
      <c r="A119" s="35"/>
      <c r="B119" s="35"/>
      <c r="C119" s="35"/>
      <c r="D119" s="35" t="s">
        <v>2105</v>
      </c>
      <c r="M119" s="98" t="s">
        <v>3521</v>
      </c>
    </row>
    <row r="120" spans="1:13">
      <c r="A120" s="35"/>
      <c r="B120" s="35"/>
      <c r="C120" s="35"/>
      <c r="D120" s="35" t="s">
        <v>2106</v>
      </c>
      <c r="M120" s="98" t="s">
        <v>3522</v>
      </c>
    </row>
    <row r="121" spans="1:13">
      <c r="A121" s="35"/>
      <c r="B121" s="35"/>
      <c r="C121" s="35"/>
      <c r="D121" s="35" t="s">
        <v>4163</v>
      </c>
      <c r="M121" s="98" t="s">
        <v>3523</v>
      </c>
    </row>
    <row r="122" spans="1:13">
      <c r="A122" s="35"/>
      <c r="B122" s="35"/>
      <c r="C122" s="35"/>
      <c r="D122" s="35" t="s">
        <v>194</v>
      </c>
      <c r="M122" s="98" t="s">
        <v>3524</v>
      </c>
    </row>
    <row r="123" spans="1:13">
      <c r="D123" s="33" t="s">
        <v>4164</v>
      </c>
      <c r="M123" s="98" t="s">
        <v>3525</v>
      </c>
    </row>
    <row r="124" spans="1:13">
      <c r="D124" s="33" t="s">
        <v>4165</v>
      </c>
      <c r="M124" s="98" t="s">
        <v>3526</v>
      </c>
    </row>
    <row r="125" spans="1:13">
      <c r="D125" s="33" t="s">
        <v>4166</v>
      </c>
      <c r="M125" s="98" t="s">
        <v>3527</v>
      </c>
    </row>
    <row r="126" spans="1:13">
      <c r="D126" s="33" t="s">
        <v>4167</v>
      </c>
      <c r="M126" s="98" t="s">
        <v>3528</v>
      </c>
    </row>
    <row r="127" spans="1:13">
      <c r="D127" s="33" t="s">
        <v>238</v>
      </c>
      <c r="M127" s="98" t="s">
        <v>3529</v>
      </c>
    </row>
    <row r="128" spans="1:13">
      <c r="D128" s="33" t="s">
        <v>4168</v>
      </c>
      <c r="M128" s="98" t="s">
        <v>3530</v>
      </c>
    </row>
    <row r="129" spans="4:13">
      <c r="D129" s="33" t="s">
        <v>4169</v>
      </c>
      <c r="M129" s="98" t="s">
        <v>3531</v>
      </c>
    </row>
    <row r="130" spans="4:13">
      <c r="D130" s="33" t="s">
        <v>237</v>
      </c>
      <c r="M130" s="98" t="s">
        <v>3532</v>
      </c>
    </row>
    <row r="131" spans="4:13">
      <c r="D131" s="33" t="s">
        <v>4170</v>
      </c>
      <c r="M131" s="98" t="s">
        <v>3533</v>
      </c>
    </row>
    <row r="132" spans="4:13">
      <c r="D132" s="33" t="s">
        <v>4532</v>
      </c>
      <c r="M132" s="98" t="s">
        <v>3534</v>
      </c>
    </row>
    <row r="133" spans="4:13">
      <c r="D133" s="33" t="s">
        <v>4533</v>
      </c>
      <c r="M133" s="98" t="s">
        <v>3535</v>
      </c>
    </row>
    <row r="134" spans="4:13">
      <c r="D134" s="33" t="s">
        <v>4534</v>
      </c>
      <c r="M134" s="98" t="s">
        <v>3536</v>
      </c>
    </row>
    <row r="135" spans="4:13">
      <c r="D135" s="33" t="s">
        <v>4535</v>
      </c>
      <c r="M135" s="98" t="s">
        <v>3537</v>
      </c>
    </row>
    <row r="136" spans="4:13">
      <c r="D136" s="33" t="s">
        <v>4536</v>
      </c>
      <c r="M136" s="98" t="s">
        <v>3538</v>
      </c>
    </row>
    <row r="137" spans="4:13">
      <c r="D137" s="33" t="s">
        <v>4537</v>
      </c>
      <c r="M137" s="98" t="s">
        <v>3539</v>
      </c>
    </row>
    <row r="138" spans="4:13">
      <c r="D138" s="33" t="s">
        <v>4538</v>
      </c>
      <c r="M138" s="98" t="s">
        <v>3540</v>
      </c>
    </row>
    <row r="139" spans="4:13">
      <c r="M139" s="98" t="s">
        <v>3541</v>
      </c>
    </row>
    <row r="140" spans="4:13">
      <c r="M140" s="98" t="s">
        <v>3542</v>
      </c>
    </row>
    <row r="141" spans="4:13">
      <c r="M141" s="98" t="s">
        <v>3543</v>
      </c>
    </row>
    <row r="142" spans="4:13">
      <c r="M142" s="98" t="s">
        <v>2258</v>
      </c>
    </row>
    <row r="143" spans="4:13">
      <c r="M143" s="98" t="s">
        <v>3544</v>
      </c>
    </row>
    <row r="144" spans="4:13">
      <c r="M144" s="98" t="s">
        <v>2278</v>
      </c>
    </row>
    <row r="145" spans="13:13">
      <c r="M145" s="98" t="s">
        <v>3545</v>
      </c>
    </row>
    <row r="146" spans="13:13">
      <c r="M146" s="98" t="s">
        <v>3546</v>
      </c>
    </row>
    <row r="147" spans="13:13">
      <c r="M147" s="98" t="s">
        <v>3547</v>
      </c>
    </row>
    <row r="148" spans="13:13">
      <c r="M148" s="98" t="s">
        <v>3548</v>
      </c>
    </row>
    <row r="149" spans="13:13">
      <c r="M149" s="98" t="s">
        <v>3549</v>
      </c>
    </row>
    <row r="150" spans="13:13">
      <c r="M150" s="98" t="s">
        <v>3550</v>
      </c>
    </row>
    <row r="151" spans="13:13">
      <c r="M151" s="98" t="s">
        <v>3551</v>
      </c>
    </row>
    <row r="152" spans="13:13">
      <c r="M152" s="98" t="s">
        <v>3552</v>
      </c>
    </row>
    <row r="153" spans="13:13">
      <c r="M153" s="98" t="s">
        <v>3553</v>
      </c>
    </row>
    <row r="154" spans="13:13">
      <c r="M154" s="98" t="s">
        <v>3554</v>
      </c>
    </row>
    <row r="155" spans="13:13">
      <c r="M155" s="98" t="s">
        <v>3555</v>
      </c>
    </row>
    <row r="156" spans="13:13">
      <c r="M156" s="98" t="s">
        <v>3556</v>
      </c>
    </row>
    <row r="157" spans="13:13">
      <c r="M157" s="98" t="s">
        <v>3557</v>
      </c>
    </row>
    <row r="158" spans="13:13">
      <c r="M158" s="98" t="s">
        <v>3558</v>
      </c>
    </row>
    <row r="159" spans="13:13">
      <c r="M159" s="98" t="s">
        <v>3559</v>
      </c>
    </row>
    <row r="160" spans="13:13">
      <c r="M160" s="98" t="s">
        <v>3560</v>
      </c>
    </row>
    <row r="161" spans="13:13">
      <c r="M161" s="98" t="s">
        <v>3561</v>
      </c>
    </row>
    <row r="162" spans="13:13">
      <c r="M162" s="98" t="s">
        <v>3562</v>
      </c>
    </row>
    <row r="163" spans="13:13">
      <c r="M163" s="98" t="s">
        <v>3563</v>
      </c>
    </row>
    <row r="164" spans="13:13">
      <c r="M164" s="98" t="s">
        <v>3564</v>
      </c>
    </row>
    <row r="165" spans="13:13">
      <c r="M165" s="98" t="s">
        <v>3565</v>
      </c>
    </row>
    <row r="166" spans="13:13">
      <c r="M166" s="98" t="s">
        <v>3566</v>
      </c>
    </row>
    <row r="167" spans="13:13">
      <c r="M167" s="98" t="s">
        <v>3567</v>
      </c>
    </row>
    <row r="168" spans="13:13">
      <c r="M168" s="98" t="s">
        <v>3568</v>
      </c>
    </row>
    <row r="169" spans="13:13">
      <c r="M169" s="98" t="s">
        <v>3569</v>
      </c>
    </row>
    <row r="170" spans="13:13">
      <c r="M170" s="98" t="s">
        <v>3570</v>
      </c>
    </row>
    <row r="171" spans="13:13">
      <c r="M171" s="98" t="s">
        <v>3571</v>
      </c>
    </row>
    <row r="172" spans="13:13">
      <c r="M172" s="98" t="s">
        <v>3572</v>
      </c>
    </row>
    <row r="173" spans="13:13">
      <c r="M173" s="98" t="s">
        <v>3573</v>
      </c>
    </row>
    <row r="174" spans="13:13">
      <c r="M174" s="98" t="s">
        <v>3574</v>
      </c>
    </row>
    <row r="175" spans="13:13">
      <c r="M175" s="98" t="s">
        <v>3575</v>
      </c>
    </row>
    <row r="176" spans="13:13">
      <c r="M176" s="98" t="s">
        <v>3576</v>
      </c>
    </row>
    <row r="177" spans="13:13">
      <c r="M177" s="98" t="s">
        <v>3577</v>
      </c>
    </row>
    <row r="178" spans="13:13">
      <c r="M178" s="98" t="s">
        <v>3578</v>
      </c>
    </row>
    <row r="179" spans="13:13">
      <c r="M179" s="98" t="s">
        <v>3579</v>
      </c>
    </row>
    <row r="180" spans="13:13">
      <c r="M180" s="98" t="s">
        <v>3580</v>
      </c>
    </row>
    <row r="181" spans="13:13">
      <c r="M181" s="98" t="s">
        <v>3581</v>
      </c>
    </row>
    <row r="182" spans="13:13">
      <c r="M182" s="98" t="s">
        <v>3582</v>
      </c>
    </row>
    <row r="183" spans="13:13">
      <c r="M183" s="98" t="s">
        <v>3583</v>
      </c>
    </row>
    <row r="184" spans="13:13">
      <c r="M184" s="98" t="s">
        <v>3584</v>
      </c>
    </row>
    <row r="185" spans="13:13">
      <c r="M185" s="98" t="s">
        <v>3585</v>
      </c>
    </row>
    <row r="186" spans="13:13">
      <c r="M186" s="98" t="s">
        <v>3586</v>
      </c>
    </row>
    <row r="187" spans="13:13">
      <c r="M187" s="98" t="s">
        <v>2243</v>
      </c>
    </row>
    <row r="188" spans="13:13">
      <c r="M188" s="98" t="s">
        <v>3587</v>
      </c>
    </row>
    <row r="189" spans="13:13">
      <c r="M189" s="98" t="s">
        <v>3588</v>
      </c>
    </row>
    <row r="190" spans="13:13">
      <c r="M190" s="98" t="s">
        <v>3589</v>
      </c>
    </row>
    <row r="191" spans="13:13">
      <c r="M191" s="98" t="s">
        <v>3590</v>
      </c>
    </row>
    <row r="192" spans="13:13">
      <c r="M192" s="98" t="s">
        <v>3591</v>
      </c>
    </row>
    <row r="193" spans="13:13">
      <c r="M193" s="98" t="s">
        <v>3592</v>
      </c>
    </row>
    <row r="194" spans="13:13">
      <c r="M194" s="98" t="s">
        <v>2254</v>
      </c>
    </row>
    <row r="195" spans="13:13">
      <c r="M195" s="98" t="s">
        <v>3593</v>
      </c>
    </row>
    <row r="196" spans="13:13">
      <c r="M196" s="98" t="s">
        <v>3594</v>
      </c>
    </row>
    <row r="197" spans="13:13">
      <c r="M197" s="98" t="s">
        <v>3595</v>
      </c>
    </row>
    <row r="198" spans="13:13">
      <c r="M198" s="98" t="s">
        <v>3596</v>
      </c>
    </row>
    <row r="199" spans="13:13">
      <c r="M199" s="98" t="s">
        <v>3597</v>
      </c>
    </row>
    <row r="200" spans="13:13">
      <c r="M200" s="98" t="s">
        <v>3598</v>
      </c>
    </row>
    <row r="201" spans="13:13">
      <c r="M201" s="98" t="s">
        <v>3599</v>
      </c>
    </row>
    <row r="202" spans="13:13">
      <c r="M202" s="98" t="s">
        <v>3600</v>
      </c>
    </row>
    <row r="203" spans="13:13">
      <c r="M203" s="98" t="s">
        <v>3601</v>
      </c>
    </row>
    <row r="204" spans="13:13">
      <c r="M204" s="98" t="s">
        <v>3602</v>
      </c>
    </row>
    <row r="205" spans="13:13">
      <c r="M205" s="98" t="s">
        <v>3603</v>
      </c>
    </row>
    <row r="206" spans="13:13">
      <c r="M206" s="98" t="s">
        <v>3604</v>
      </c>
    </row>
    <row r="207" spans="13:13">
      <c r="M207" s="98" t="s">
        <v>3605</v>
      </c>
    </row>
    <row r="208" spans="13:13">
      <c r="M208" s="98" t="s">
        <v>3606</v>
      </c>
    </row>
    <row r="209" spans="13:13">
      <c r="M209" s="98" t="s">
        <v>3607</v>
      </c>
    </row>
    <row r="210" spans="13:13">
      <c r="M210" s="98" t="s">
        <v>3608</v>
      </c>
    </row>
    <row r="211" spans="13:13">
      <c r="M211" s="98" t="s">
        <v>3609</v>
      </c>
    </row>
    <row r="212" spans="13:13">
      <c r="M212" s="98" t="s">
        <v>3610</v>
      </c>
    </row>
    <row r="213" spans="13:13">
      <c r="M213" s="98" t="s">
        <v>3611</v>
      </c>
    </row>
    <row r="214" spans="13:13">
      <c r="M214" s="98" t="s">
        <v>3612</v>
      </c>
    </row>
    <row r="215" spans="13:13">
      <c r="M215" s="98" t="s">
        <v>3613</v>
      </c>
    </row>
    <row r="216" spans="13:13">
      <c r="M216" s="98" t="s">
        <v>3614</v>
      </c>
    </row>
    <row r="217" spans="13:13">
      <c r="M217" s="98" t="s">
        <v>3615</v>
      </c>
    </row>
    <row r="218" spans="13:13">
      <c r="M218" s="98" t="s">
        <v>3616</v>
      </c>
    </row>
    <row r="219" spans="13:13">
      <c r="M219" s="98" t="s">
        <v>3617</v>
      </c>
    </row>
    <row r="220" spans="13:13">
      <c r="M220" s="98" t="s">
        <v>3618</v>
      </c>
    </row>
    <row r="221" spans="13:13">
      <c r="M221" s="98" t="s">
        <v>3619</v>
      </c>
    </row>
    <row r="222" spans="13:13">
      <c r="M222" s="98" t="s">
        <v>3620</v>
      </c>
    </row>
    <row r="223" spans="13:13">
      <c r="M223" s="98" t="s">
        <v>3621</v>
      </c>
    </row>
    <row r="224" spans="13:13">
      <c r="M224" s="98" t="s">
        <v>3622</v>
      </c>
    </row>
    <row r="225" spans="13:13">
      <c r="M225" s="98" t="s">
        <v>3623</v>
      </c>
    </row>
    <row r="226" spans="13:13">
      <c r="M226" s="98" t="s">
        <v>3624</v>
      </c>
    </row>
    <row r="227" spans="13:13">
      <c r="M227" s="98" t="s">
        <v>3625</v>
      </c>
    </row>
    <row r="228" spans="13:13">
      <c r="M228" s="98" t="s">
        <v>3626</v>
      </c>
    </row>
    <row r="229" spans="13:13">
      <c r="M229" s="98" t="s">
        <v>3627</v>
      </c>
    </row>
    <row r="230" spans="13:13">
      <c r="M230" s="98" t="s">
        <v>3628</v>
      </c>
    </row>
    <row r="231" spans="13:13">
      <c r="M231" s="98" t="s">
        <v>3629</v>
      </c>
    </row>
    <row r="232" spans="13:13">
      <c r="M232" s="98" t="s">
        <v>3630</v>
      </c>
    </row>
    <row r="233" spans="13:13">
      <c r="M233" s="98" t="s">
        <v>3631</v>
      </c>
    </row>
    <row r="234" spans="13:13">
      <c r="M234" s="98" t="s">
        <v>3632</v>
      </c>
    </row>
    <row r="235" spans="13:13">
      <c r="M235" s="98" t="s">
        <v>3633</v>
      </c>
    </row>
    <row r="236" spans="13:13">
      <c r="M236" s="98" t="s">
        <v>3634</v>
      </c>
    </row>
    <row r="237" spans="13:13">
      <c r="M237" s="98" t="s">
        <v>3635</v>
      </c>
    </row>
    <row r="238" spans="13:13">
      <c r="M238" s="98" t="s">
        <v>3636</v>
      </c>
    </row>
    <row r="239" spans="13:13">
      <c r="M239" s="98" t="s">
        <v>3637</v>
      </c>
    </row>
    <row r="240" spans="13:13">
      <c r="M240" s="98" t="s">
        <v>3638</v>
      </c>
    </row>
    <row r="241" spans="13:13">
      <c r="M241" s="98" t="s">
        <v>3639</v>
      </c>
    </row>
    <row r="242" spans="13:13">
      <c r="M242" s="98" t="s">
        <v>3640</v>
      </c>
    </row>
    <row r="243" spans="13:13">
      <c r="M243" s="98" t="s">
        <v>3641</v>
      </c>
    </row>
    <row r="244" spans="13:13">
      <c r="M244" s="98" t="s">
        <v>3642</v>
      </c>
    </row>
    <row r="245" spans="13:13">
      <c r="M245" s="98" t="s">
        <v>3643</v>
      </c>
    </row>
    <row r="246" spans="13:13">
      <c r="M246" s="98" t="s">
        <v>3644</v>
      </c>
    </row>
    <row r="247" spans="13:13">
      <c r="M247" s="98" t="s">
        <v>3645</v>
      </c>
    </row>
    <row r="248" spans="13:13">
      <c r="M248" s="98" t="s">
        <v>3646</v>
      </c>
    </row>
    <row r="249" spans="13:13">
      <c r="M249" s="98" t="s">
        <v>3647</v>
      </c>
    </row>
    <row r="250" spans="13:13">
      <c r="M250" s="98" t="s">
        <v>3648</v>
      </c>
    </row>
    <row r="251" spans="13:13">
      <c r="M251" s="98" t="s">
        <v>3649</v>
      </c>
    </row>
    <row r="252" spans="13:13">
      <c r="M252" s="98" t="s">
        <v>3650</v>
      </c>
    </row>
    <row r="253" spans="13:13">
      <c r="M253" s="98" t="s">
        <v>3651</v>
      </c>
    </row>
    <row r="254" spans="13:13">
      <c r="M254" s="98" t="s">
        <v>3652</v>
      </c>
    </row>
    <row r="255" spans="13:13">
      <c r="M255" s="98" t="s">
        <v>3653</v>
      </c>
    </row>
    <row r="256" spans="13:13">
      <c r="M256" s="98" t="s">
        <v>3654</v>
      </c>
    </row>
    <row r="257" spans="13:13">
      <c r="M257" s="98" t="s">
        <v>3655</v>
      </c>
    </row>
    <row r="258" spans="13:13">
      <c r="M258" s="98" t="s">
        <v>3656</v>
      </c>
    </row>
    <row r="259" spans="13:13">
      <c r="M259" s="98" t="s">
        <v>3657</v>
      </c>
    </row>
    <row r="260" spans="13:13">
      <c r="M260" s="98" t="s">
        <v>3658</v>
      </c>
    </row>
    <row r="261" spans="13:13">
      <c r="M261" s="98" t="s">
        <v>3659</v>
      </c>
    </row>
    <row r="262" spans="13:13">
      <c r="M262" s="98" t="s">
        <v>3660</v>
      </c>
    </row>
    <row r="263" spans="13:13">
      <c r="M263" s="98" t="s">
        <v>2229</v>
      </c>
    </row>
    <row r="264" spans="13:13">
      <c r="M264" s="98" t="s">
        <v>3661</v>
      </c>
    </row>
    <row r="265" spans="13:13">
      <c r="M265" s="98" t="s">
        <v>3662</v>
      </c>
    </row>
    <row r="266" spans="13:13">
      <c r="M266" s="98" t="s">
        <v>3663</v>
      </c>
    </row>
    <row r="267" spans="13:13">
      <c r="M267" s="98" t="s">
        <v>3664</v>
      </c>
    </row>
    <row r="268" spans="13:13">
      <c r="M268" s="98" t="s">
        <v>3665</v>
      </c>
    </row>
    <row r="269" spans="13:13">
      <c r="M269" s="98" t="s">
        <v>3666</v>
      </c>
    </row>
    <row r="270" spans="13:13">
      <c r="M270" s="98" t="s">
        <v>3667</v>
      </c>
    </row>
    <row r="271" spans="13:13">
      <c r="M271" s="98" t="s">
        <v>3668</v>
      </c>
    </row>
    <row r="272" spans="13:13">
      <c r="M272" s="98" t="s">
        <v>3669</v>
      </c>
    </row>
    <row r="273" spans="13:13">
      <c r="M273" s="98" t="s">
        <v>3670</v>
      </c>
    </row>
    <row r="274" spans="13:13">
      <c r="M274" s="98" t="s">
        <v>3671</v>
      </c>
    </row>
    <row r="275" spans="13:13">
      <c r="M275" s="98" t="s">
        <v>3672</v>
      </c>
    </row>
    <row r="276" spans="13:13">
      <c r="M276" s="98" t="s">
        <v>3673</v>
      </c>
    </row>
    <row r="277" spans="13:13">
      <c r="M277" s="98" t="s">
        <v>3674</v>
      </c>
    </row>
    <row r="278" spans="13:13">
      <c r="M278" s="98" t="s">
        <v>3675</v>
      </c>
    </row>
    <row r="279" spans="13:13">
      <c r="M279" s="98" t="s">
        <v>3676</v>
      </c>
    </row>
    <row r="280" spans="13:13">
      <c r="M280" s="98" t="s">
        <v>3677</v>
      </c>
    </row>
    <row r="281" spans="13:13">
      <c r="M281" s="98" t="s">
        <v>3678</v>
      </c>
    </row>
    <row r="282" spans="13:13">
      <c r="M282" s="98" t="s">
        <v>3679</v>
      </c>
    </row>
    <row r="283" spans="13:13">
      <c r="M283" s="98" t="s">
        <v>2280</v>
      </c>
    </row>
    <row r="284" spans="13:13">
      <c r="M284" s="98" t="s">
        <v>2206</v>
      </c>
    </row>
    <row r="285" spans="13:13">
      <c r="M285" s="98" t="s">
        <v>3680</v>
      </c>
    </row>
    <row r="286" spans="13:13">
      <c r="M286" s="98" t="s">
        <v>3681</v>
      </c>
    </row>
    <row r="287" spans="13:13">
      <c r="M287" s="98" t="s">
        <v>3682</v>
      </c>
    </row>
    <row r="288" spans="13:13">
      <c r="M288" s="98" t="s">
        <v>68</v>
      </c>
    </row>
    <row r="289" spans="13:13">
      <c r="M289" s="98" t="s">
        <v>2179</v>
      </c>
    </row>
    <row r="290" spans="13:13">
      <c r="M290" s="98" t="s">
        <v>3683</v>
      </c>
    </row>
    <row r="291" spans="13:13">
      <c r="M291" s="98" t="s">
        <v>3684</v>
      </c>
    </row>
    <row r="292" spans="13:13">
      <c r="M292" s="98" t="s">
        <v>3685</v>
      </c>
    </row>
    <row r="293" spans="13:13">
      <c r="M293" s="98" t="s">
        <v>3686</v>
      </c>
    </row>
    <row r="294" spans="13:13">
      <c r="M294" s="98" t="s">
        <v>3687</v>
      </c>
    </row>
    <row r="295" spans="13:13">
      <c r="M295" s="98" t="s">
        <v>3688</v>
      </c>
    </row>
    <row r="296" spans="13:13">
      <c r="M296" s="98" t="s">
        <v>3689</v>
      </c>
    </row>
    <row r="297" spans="13:13">
      <c r="M297" s="98" t="s">
        <v>2266</v>
      </c>
    </row>
    <row r="298" spans="13:13">
      <c r="M298" s="98" t="s">
        <v>2265</v>
      </c>
    </row>
    <row r="299" spans="13:13">
      <c r="M299" s="98" t="s">
        <v>3690</v>
      </c>
    </row>
    <row r="300" spans="13:13">
      <c r="M300" s="98" t="s">
        <v>3691</v>
      </c>
    </row>
    <row r="301" spans="13:13">
      <c r="M301" s="98" t="s">
        <v>3692</v>
      </c>
    </row>
    <row r="302" spans="13:13">
      <c r="M302" s="98" t="s">
        <v>2217</v>
      </c>
    </row>
    <row r="303" spans="13:13">
      <c r="M303" s="98" t="s">
        <v>3693</v>
      </c>
    </row>
    <row r="304" spans="13:13">
      <c r="M304" s="98" t="s">
        <v>3694</v>
      </c>
    </row>
    <row r="305" spans="13:13">
      <c r="M305" s="98" t="s">
        <v>2211</v>
      </c>
    </row>
    <row r="306" spans="13:13">
      <c r="M306" s="98" t="s">
        <v>2279</v>
      </c>
    </row>
    <row r="307" spans="13:13">
      <c r="M307" s="98" t="s">
        <v>3695</v>
      </c>
    </row>
    <row r="308" spans="13:13">
      <c r="M308" s="98" t="s">
        <v>2235</v>
      </c>
    </row>
    <row r="309" spans="13:13">
      <c r="M309" s="98" t="s">
        <v>3696</v>
      </c>
    </row>
    <row r="310" spans="13:13">
      <c r="M310" s="98" t="s">
        <v>3697</v>
      </c>
    </row>
    <row r="311" spans="13:13">
      <c r="M311" s="98" t="s">
        <v>3698</v>
      </c>
    </row>
    <row r="312" spans="13:13">
      <c r="M312" s="98" t="s">
        <v>2256</v>
      </c>
    </row>
    <row r="313" spans="13:13">
      <c r="M313" s="98" t="s">
        <v>3699</v>
      </c>
    </row>
    <row r="314" spans="13:13">
      <c r="M314" s="98" t="s">
        <v>3700</v>
      </c>
    </row>
    <row r="315" spans="13:13">
      <c r="M315" s="98" t="s">
        <v>3701</v>
      </c>
    </row>
    <row r="316" spans="13:13">
      <c r="M316" s="98" t="s">
        <v>2141</v>
      </c>
    </row>
    <row r="317" spans="13:13">
      <c r="M317" s="98" t="s">
        <v>3702</v>
      </c>
    </row>
    <row r="318" spans="13:13">
      <c r="M318" s="98" t="s">
        <v>3703</v>
      </c>
    </row>
    <row r="319" spans="13:13">
      <c r="M319" s="98" t="s">
        <v>2122</v>
      </c>
    </row>
    <row r="320" spans="13:13">
      <c r="M320" s="98" t="s">
        <v>3704</v>
      </c>
    </row>
    <row r="321" spans="13:13">
      <c r="M321" s="98" t="s">
        <v>2155</v>
      </c>
    </row>
    <row r="322" spans="13:13">
      <c r="M322" s="98" t="s">
        <v>3705</v>
      </c>
    </row>
    <row r="323" spans="13:13">
      <c r="M323" s="98" t="s">
        <v>3706</v>
      </c>
    </row>
    <row r="324" spans="13:13">
      <c r="M324" s="98" t="s">
        <v>2248</v>
      </c>
    </row>
    <row r="325" spans="13:13">
      <c r="M325" s="98" t="s">
        <v>2215</v>
      </c>
    </row>
    <row r="326" spans="13:13">
      <c r="M326" s="98" t="s">
        <v>3707</v>
      </c>
    </row>
    <row r="327" spans="13:13">
      <c r="M327" s="98" t="s">
        <v>3708</v>
      </c>
    </row>
    <row r="328" spans="13:13">
      <c r="M328" s="98" t="s">
        <v>3709</v>
      </c>
    </row>
    <row r="329" spans="13:13">
      <c r="M329" s="98" t="s">
        <v>3710</v>
      </c>
    </row>
    <row r="330" spans="13:13">
      <c r="M330" s="98" t="s">
        <v>2161</v>
      </c>
    </row>
    <row r="331" spans="13:13">
      <c r="M331" s="98" t="s">
        <v>3711</v>
      </c>
    </row>
    <row r="332" spans="13:13">
      <c r="M332" s="98" t="s">
        <v>3712</v>
      </c>
    </row>
    <row r="333" spans="13:13">
      <c r="M333" s="98" t="s">
        <v>3713</v>
      </c>
    </row>
    <row r="334" spans="13:13">
      <c r="M334" s="98" t="s">
        <v>2253</v>
      </c>
    </row>
    <row r="335" spans="13:13">
      <c r="M335" s="98" t="s">
        <v>2285</v>
      </c>
    </row>
    <row r="336" spans="13:13">
      <c r="M336" s="98" t="s">
        <v>2246</v>
      </c>
    </row>
    <row r="337" spans="13:13">
      <c r="M337" s="98" t="s">
        <v>3714</v>
      </c>
    </row>
    <row r="338" spans="13:13">
      <c r="M338" s="98" t="s">
        <v>3715</v>
      </c>
    </row>
    <row r="339" spans="13:13">
      <c r="M339" s="98" t="s">
        <v>3716</v>
      </c>
    </row>
    <row r="340" spans="13:13">
      <c r="M340" s="98" t="s">
        <v>2156</v>
      </c>
    </row>
    <row r="341" spans="13:13">
      <c r="M341" s="98" t="s">
        <v>2166</v>
      </c>
    </row>
    <row r="342" spans="13:13">
      <c r="M342" s="98" t="s">
        <v>2113</v>
      </c>
    </row>
    <row r="343" spans="13:13">
      <c r="M343" s="98" t="s">
        <v>2212</v>
      </c>
    </row>
    <row r="344" spans="13:13">
      <c r="M344" s="98" t="s">
        <v>2118</v>
      </c>
    </row>
    <row r="345" spans="13:13">
      <c r="M345" s="98" t="s">
        <v>3717</v>
      </c>
    </row>
    <row r="346" spans="13:13">
      <c r="M346" s="98" t="s">
        <v>2199</v>
      </c>
    </row>
    <row r="347" spans="13:13">
      <c r="M347" s="98" t="s">
        <v>2132</v>
      </c>
    </row>
    <row r="348" spans="13:13">
      <c r="M348" s="98" t="s">
        <v>3718</v>
      </c>
    </row>
    <row r="349" spans="13:13">
      <c r="M349" s="98" t="s">
        <v>2272</v>
      </c>
    </row>
    <row r="350" spans="13:13">
      <c r="M350" s="98" t="s">
        <v>2276</v>
      </c>
    </row>
    <row r="351" spans="13:13">
      <c r="M351" s="98" t="s">
        <v>3719</v>
      </c>
    </row>
    <row r="352" spans="13:13">
      <c r="M352" s="98" t="s">
        <v>2244</v>
      </c>
    </row>
    <row r="353" spans="13:13">
      <c r="M353" s="98" t="s">
        <v>3720</v>
      </c>
    </row>
    <row r="354" spans="13:13">
      <c r="M354" s="98" t="s">
        <v>3721</v>
      </c>
    </row>
    <row r="355" spans="13:13">
      <c r="M355" s="98" t="s">
        <v>2158</v>
      </c>
    </row>
    <row r="356" spans="13:13">
      <c r="M356" s="98" t="s">
        <v>3722</v>
      </c>
    </row>
    <row r="357" spans="13:13">
      <c r="M357" s="98" t="s">
        <v>3723</v>
      </c>
    </row>
    <row r="358" spans="13:13">
      <c r="M358" s="98" t="s">
        <v>3724</v>
      </c>
    </row>
    <row r="359" spans="13:13">
      <c r="M359" s="98" t="s">
        <v>2146</v>
      </c>
    </row>
    <row r="360" spans="13:13">
      <c r="M360" s="98" t="s">
        <v>3725</v>
      </c>
    </row>
    <row r="361" spans="13:13">
      <c r="M361" s="98" t="s">
        <v>2210</v>
      </c>
    </row>
    <row r="362" spans="13:13">
      <c r="M362" s="98" t="s">
        <v>2154</v>
      </c>
    </row>
    <row r="363" spans="13:13">
      <c r="M363" s="98" t="s">
        <v>2145</v>
      </c>
    </row>
    <row r="364" spans="13:13">
      <c r="M364" s="98" t="s">
        <v>3726</v>
      </c>
    </row>
    <row r="365" spans="13:13">
      <c r="M365" s="98" t="s">
        <v>2207</v>
      </c>
    </row>
    <row r="366" spans="13:13">
      <c r="M366" s="98" t="s">
        <v>2191</v>
      </c>
    </row>
    <row r="367" spans="13:13">
      <c r="M367" s="98" t="s">
        <v>2125</v>
      </c>
    </row>
    <row r="368" spans="13:13">
      <c r="M368" s="98" t="s">
        <v>2150</v>
      </c>
    </row>
    <row r="369" spans="13:13">
      <c r="M369" s="98" t="s">
        <v>2177</v>
      </c>
    </row>
    <row r="370" spans="13:13">
      <c r="M370" s="98" t="s">
        <v>2133</v>
      </c>
    </row>
    <row r="371" spans="13:13">
      <c r="M371" s="98" t="s">
        <v>2136</v>
      </c>
    </row>
    <row r="372" spans="13:13">
      <c r="M372" s="98" t="s">
        <v>2196</v>
      </c>
    </row>
    <row r="373" spans="13:13">
      <c r="M373" s="98" t="s">
        <v>3727</v>
      </c>
    </row>
    <row r="374" spans="13:13">
      <c r="M374" s="98" t="s">
        <v>2183</v>
      </c>
    </row>
    <row r="375" spans="13:13">
      <c r="M375" s="98" t="s">
        <v>2193</v>
      </c>
    </row>
    <row r="376" spans="13:13">
      <c r="M376" s="98" t="s">
        <v>3728</v>
      </c>
    </row>
    <row r="377" spans="13:13">
      <c r="M377" s="98" t="s">
        <v>3729</v>
      </c>
    </row>
    <row r="378" spans="13:13">
      <c r="M378" s="98" t="s">
        <v>2126</v>
      </c>
    </row>
    <row r="379" spans="13:13">
      <c r="M379" s="98" t="s">
        <v>3730</v>
      </c>
    </row>
    <row r="380" spans="13:13">
      <c r="M380" s="98" t="s">
        <v>3731</v>
      </c>
    </row>
    <row r="381" spans="13:13">
      <c r="M381" s="98" t="s">
        <v>2219</v>
      </c>
    </row>
    <row r="382" spans="13:13">
      <c r="M382" s="98" t="s">
        <v>2164</v>
      </c>
    </row>
    <row r="383" spans="13:13">
      <c r="M383" s="98" t="s">
        <v>2130</v>
      </c>
    </row>
    <row r="384" spans="13:13">
      <c r="M384" s="98" t="s">
        <v>2151</v>
      </c>
    </row>
    <row r="385" spans="13:13">
      <c r="M385" s="98" t="s">
        <v>3732</v>
      </c>
    </row>
    <row r="386" spans="13:13">
      <c r="M386" s="98" t="s">
        <v>2220</v>
      </c>
    </row>
    <row r="387" spans="13:13">
      <c r="M387" s="98" t="s">
        <v>2245</v>
      </c>
    </row>
    <row r="388" spans="13:13">
      <c r="M388" s="98" t="s">
        <v>2119</v>
      </c>
    </row>
    <row r="389" spans="13:13">
      <c r="M389" s="98" t="s">
        <v>2203</v>
      </c>
    </row>
    <row r="390" spans="13:13">
      <c r="M390" s="98" t="s">
        <v>2247</v>
      </c>
    </row>
    <row r="391" spans="13:13">
      <c r="M391" s="98" t="s">
        <v>2147</v>
      </c>
    </row>
    <row r="392" spans="13:13">
      <c r="M392" s="98" t="s">
        <v>2174</v>
      </c>
    </row>
    <row r="393" spans="13:13">
      <c r="M393" s="98" t="s">
        <v>2143</v>
      </c>
    </row>
    <row r="394" spans="13:13">
      <c r="M394" s="98" t="s">
        <v>2198</v>
      </c>
    </row>
    <row r="395" spans="13:13">
      <c r="M395" s="98" t="s">
        <v>2239</v>
      </c>
    </row>
    <row r="396" spans="13:13">
      <c r="M396" s="98" t="s">
        <v>3733</v>
      </c>
    </row>
    <row r="397" spans="13:13">
      <c r="M397" s="98" t="s">
        <v>2176</v>
      </c>
    </row>
    <row r="398" spans="13:13">
      <c r="M398" s="98" t="s">
        <v>3734</v>
      </c>
    </row>
    <row r="399" spans="13:13">
      <c r="M399" s="98" t="s">
        <v>2134</v>
      </c>
    </row>
    <row r="400" spans="13:13">
      <c r="M400" s="98" t="s">
        <v>3735</v>
      </c>
    </row>
    <row r="401" spans="13:13">
      <c r="M401" s="98" t="s">
        <v>3736</v>
      </c>
    </row>
    <row r="402" spans="13:13">
      <c r="M402" s="98" t="s">
        <v>2171</v>
      </c>
    </row>
    <row r="403" spans="13:13">
      <c r="M403" s="98" t="s">
        <v>3737</v>
      </c>
    </row>
    <row r="404" spans="13:13">
      <c r="M404" s="98" t="s">
        <v>2184</v>
      </c>
    </row>
    <row r="405" spans="13:13">
      <c r="M405" s="98" t="s">
        <v>3738</v>
      </c>
    </row>
    <row r="406" spans="13:13">
      <c r="M406" s="98" t="s">
        <v>2148</v>
      </c>
    </row>
    <row r="407" spans="13:13">
      <c r="M407" s="98" t="s">
        <v>2205</v>
      </c>
    </row>
    <row r="408" spans="13:13">
      <c r="M408" s="98" t="s">
        <v>2144</v>
      </c>
    </row>
    <row r="409" spans="13:13">
      <c r="M409" s="98" t="s">
        <v>2153</v>
      </c>
    </row>
    <row r="410" spans="13:13">
      <c r="M410" s="98" t="s">
        <v>2261</v>
      </c>
    </row>
    <row r="411" spans="13:13">
      <c r="M411" s="98" t="s">
        <v>2228</v>
      </c>
    </row>
    <row r="412" spans="13:13">
      <c r="M412" s="98" t="s">
        <v>3739</v>
      </c>
    </row>
    <row r="413" spans="13:13">
      <c r="M413" s="98" t="s">
        <v>2116</v>
      </c>
    </row>
    <row r="414" spans="13:13">
      <c r="M414" s="98" t="s">
        <v>2115</v>
      </c>
    </row>
    <row r="415" spans="13:13">
      <c r="M415" s="98" t="s">
        <v>2242</v>
      </c>
    </row>
    <row r="416" spans="13:13">
      <c r="M416" s="98" t="s">
        <v>2178</v>
      </c>
    </row>
    <row r="417" spans="13:13">
      <c r="M417" s="98" t="s">
        <v>2230</v>
      </c>
    </row>
    <row r="418" spans="13:13">
      <c r="M418" s="98" t="s">
        <v>2168</v>
      </c>
    </row>
    <row r="419" spans="13:13">
      <c r="M419" s="98" t="s">
        <v>2137</v>
      </c>
    </row>
    <row r="420" spans="13:13">
      <c r="M420" s="98" t="s">
        <v>2192</v>
      </c>
    </row>
    <row r="421" spans="13:13">
      <c r="M421" s="98" t="s">
        <v>2236</v>
      </c>
    </row>
    <row r="422" spans="13:13">
      <c r="M422" s="98" t="s">
        <v>2169</v>
      </c>
    </row>
    <row r="423" spans="13:13">
      <c r="M423" s="98" t="s">
        <v>2165</v>
      </c>
    </row>
    <row r="424" spans="13:13">
      <c r="M424" s="98" t="s">
        <v>2269</v>
      </c>
    </row>
    <row r="425" spans="13:13">
      <c r="M425" s="98" t="s">
        <v>2222</v>
      </c>
    </row>
    <row r="426" spans="13:13">
      <c r="M426" s="98" t="s">
        <v>2270</v>
      </c>
    </row>
    <row r="427" spans="13:13">
      <c r="M427" s="98" t="s">
        <v>2225</v>
      </c>
    </row>
    <row r="428" spans="13:13">
      <c r="M428" s="98" t="s">
        <v>2131</v>
      </c>
    </row>
    <row r="429" spans="13:13">
      <c r="M429" s="98" t="s">
        <v>2162</v>
      </c>
    </row>
    <row r="430" spans="13:13">
      <c r="M430" s="98" t="s">
        <v>2138</v>
      </c>
    </row>
    <row r="431" spans="13:13">
      <c r="M431" s="98" t="s">
        <v>2129</v>
      </c>
    </row>
    <row r="432" spans="13:13">
      <c r="M432" s="98" t="s">
        <v>2182</v>
      </c>
    </row>
    <row r="433" spans="13:13">
      <c r="M433" s="98" t="s">
        <v>3740</v>
      </c>
    </row>
    <row r="434" spans="13:13">
      <c r="M434" s="98" t="s">
        <v>2209</v>
      </c>
    </row>
    <row r="435" spans="13:13">
      <c r="M435" s="98" t="s">
        <v>3741</v>
      </c>
    </row>
    <row r="436" spans="13:13">
      <c r="M436" s="98" t="s">
        <v>2160</v>
      </c>
    </row>
    <row r="437" spans="13:13">
      <c r="M437" s="98" t="s">
        <v>2121</v>
      </c>
    </row>
    <row r="438" spans="13:13">
      <c r="M438" s="98" t="s">
        <v>2208</v>
      </c>
    </row>
    <row r="439" spans="13:13">
      <c r="M439" s="98" t="s">
        <v>3742</v>
      </c>
    </row>
    <row r="440" spans="13:13">
      <c r="M440" s="98" t="s">
        <v>2157</v>
      </c>
    </row>
    <row r="441" spans="13:13">
      <c r="M441" s="98" t="s">
        <v>3743</v>
      </c>
    </row>
    <row r="442" spans="13:13">
      <c r="M442" s="98" t="s">
        <v>2241</v>
      </c>
    </row>
    <row r="443" spans="13:13">
      <c r="M443" s="98" t="s">
        <v>2187</v>
      </c>
    </row>
    <row r="444" spans="13:13">
      <c r="M444" s="98" t="s">
        <v>3744</v>
      </c>
    </row>
    <row r="445" spans="13:13">
      <c r="M445" s="98" t="s">
        <v>2204</v>
      </c>
    </row>
    <row r="446" spans="13:13">
      <c r="M446" s="98" t="s">
        <v>2202</v>
      </c>
    </row>
    <row r="447" spans="13:13">
      <c r="M447" s="98" t="s">
        <v>2172</v>
      </c>
    </row>
    <row r="448" spans="13:13">
      <c r="M448" s="98" t="s">
        <v>2216</v>
      </c>
    </row>
    <row r="449" spans="13:13">
      <c r="M449" s="98" t="s">
        <v>3745</v>
      </c>
    </row>
    <row r="450" spans="13:13">
      <c r="M450" s="98" t="s">
        <v>3746</v>
      </c>
    </row>
    <row r="451" spans="13:13">
      <c r="M451" s="98" t="s">
        <v>2128</v>
      </c>
    </row>
    <row r="452" spans="13:13">
      <c r="M452" s="98" t="s">
        <v>3747</v>
      </c>
    </row>
    <row r="453" spans="13:13">
      <c r="M453" s="98" t="s">
        <v>2114</v>
      </c>
    </row>
    <row r="454" spans="13:13">
      <c r="M454" s="98" t="s">
        <v>2194</v>
      </c>
    </row>
    <row r="455" spans="13:13">
      <c r="M455" s="98" t="s">
        <v>2139</v>
      </c>
    </row>
    <row r="456" spans="13:13">
      <c r="M456" s="98" t="s">
        <v>2170</v>
      </c>
    </row>
    <row r="457" spans="13:13">
      <c r="M457" s="98" t="s">
        <v>2124</v>
      </c>
    </row>
    <row r="458" spans="13:13">
      <c r="M458" s="98" t="s">
        <v>2140</v>
      </c>
    </row>
    <row r="459" spans="13:13">
      <c r="M459" s="98" t="s">
        <v>3748</v>
      </c>
    </row>
    <row r="460" spans="13:13">
      <c r="M460" s="98" t="s">
        <v>2268</v>
      </c>
    </row>
    <row r="461" spans="13:13">
      <c r="M461" s="98" t="s">
        <v>3749</v>
      </c>
    </row>
    <row r="462" spans="13:13">
      <c r="M462" s="98" t="s">
        <v>2159</v>
      </c>
    </row>
    <row r="463" spans="13:13">
      <c r="M463" s="98" t="s">
        <v>3750</v>
      </c>
    </row>
    <row r="464" spans="13:13">
      <c r="M464" s="98" t="s">
        <v>2234</v>
      </c>
    </row>
    <row r="465" spans="13:13">
      <c r="M465" s="98" t="s">
        <v>2185</v>
      </c>
    </row>
    <row r="466" spans="13:13">
      <c r="M466" s="98" t="s">
        <v>3751</v>
      </c>
    </row>
    <row r="467" spans="13:13">
      <c r="M467" s="98" t="s">
        <v>2127</v>
      </c>
    </row>
    <row r="468" spans="13:13">
      <c r="M468" s="98" t="s">
        <v>2249</v>
      </c>
    </row>
    <row r="469" spans="13:13">
      <c r="M469" s="98" t="s">
        <v>2163</v>
      </c>
    </row>
    <row r="470" spans="13:13">
      <c r="M470" s="98" t="s">
        <v>2214</v>
      </c>
    </row>
    <row r="471" spans="13:13">
      <c r="M471" s="98" t="s">
        <v>3752</v>
      </c>
    </row>
    <row r="472" spans="13:13">
      <c r="M472" s="98" t="s">
        <v>2167</v>
      </c>
    </row>
    <row r="473" spans="13:13">
      <c r="M473" s="98" t="s">
        <v>2135</v>
      </c>
    </row>
    <row r="474" spans="13:13">
      <c r="M474" s="98" t="s">
        <v>3753</v>
      </c>
    </row>
    <row r="475" spans="13:13">
      <c r="M475" s="98" t="s">
        <v>2175</v>
      </c>
    </row>
    <row r="476" spans="13:13">
      <c r="M476" s="98" t="s">
        <v>3754</v>
      </c>
    </row>
    <row r="477" spans="13:13">
      <c r="M477" s="98" t="s">
        <v>3755</v>
      </c>
    </row>
    <row r="478" spans="13:13">
      <c r="M478" s="98" t="s">
        <v>3756</v>
      </c>
    </row>
    <row r="479" spans="13:13">
      <c r="M479" s="98" t="s">
        <v>2273</v>
      </c>
    </row>
    <row r="480" spans="13:13">
      <c r="M480" s="98" t="s">
        <v>3757</v>
      </c>
    </row>
    <row r="481" spans="2:13">
      <c r="M481" s="98" t="s">
        <v>2238</v>
      </c>
    </row>
    <row r="482" spans="2:13">
      <c r="M482" s="98" t="s">
        <v>3758</v>
      </c>
    </row>
    <row r="483" spans="2:13">
      <c r="M483" s="98" t="s">
        <v>3759</v>
      </c>
    </row>
    <row r="484" spans="2:13">
      <c r="M484" s="98" t="s">
        <v>3760</v>
      </c>
    </row>
    <row r="485" spans="2:13">
      <c r="M485" s="98" t="s">
        <v>3761</v>
      </c>
    </row>
    <row r="486" spans="2:13">
      <c r="M486" s="98" t="s">
        <v>3762</v>
      </c>
    </row>
    <row r="487" spans="2:13">
      <c r="M487" s="98" t="s">
        <v>2180</v>
      </c>
    </row>
    <row r="488" spans="2:13">
      <c r="M488" s="98" t="s">
        <v>3763</v>
      </c>
    </row>
    <row r="489" spans="2:13">
      <c r="M489" s="98" t="s">
        <v>2197</v>
      </c>
    </row>
    <row r="490" spans="2:13">
      <c r="B490" s="37"/>
      <c r="M490" s="98" t="s">
        <v>3764</v>
      </c>
    </row>
    <row r="491" spans="2:13">
      <c r="M491" s="98" t="s">
        <v>2237</v>
      </c>
    </row>
    <row r="492" spans="2:13">
      <c r="M492" s="98" t="s">
        <v>2181</v>
      </c>
    </row>
    <row r="493" spans="2:13">
      <c r="B493" s="37"/>
      <c r="M493" s="98" t="s">
        <v>3765</v>
      </c>
    </row>
    <row r="494" spans="2:13">
      <c r="B494" s="37"/>
      <c r="M494" s="98" t="s">
        <v>3766</v>
      </c>
    </row>
    <row r="495" spans="2:13">
      <c r="B495" s="37"/>
      <c r="M495" s="98" t="s">
        <v>2233</v>
      </c>
    </row>
    <row r="496" spans="2:13">
      <c r="B496" s="37"/>
      <c r="M496" s="98" t="s">
        <v>3767</v>
      </c>
    </row>
    <row r="497" spans="2:13">
      <c r="B497" s="37"/>
      <c r="M497" s="98" t="s">
        <v>3768</v>
      </c>
    </row>
    <row r="498" spans="2:13">
      <c r="B498" s="37"/>
      <c r="M498" s="98" t="s">
        <v>3769</v>
      </c>
    </row>
    <row r="499" spans="2:13">
      <c r="M499" s="98" t="s">
        <v>3770</v>
      </c>
    </row>
    <row r="500" spans="2:13">
      <c r="M500" s="98" t="s">
        <v>3771</v>
      </c>
    </row>
    <row r="501" spans="2:13">
      <c r="M501" s="98" t="s">
        <v>3772</v>
      </c>
    </row>
    <row r="502" spans="2:13">
      <c r="M502" s="98" t="s">
        <v>3773</v>
      </c>
    </row>
    <row r="503" spans="2:13">
      <c r="M503" s="98" t="s">
        <v>3774</v>
      </c>
    </row>
    <row r="504" spans="2:13">
      <c r="M504" s="98" t="s">
        <v>3775</v>
      </c>
    </row>
    <row r="505" spans="2:13">
      <c r="M505" s="98" t="s">
        <v>3776</v>
      </c>
    </row>
    <row r="506" spans="2:13">
      <c r="M506" s="98" t="s">
        <v>3777</v>
      </c>
    </row>
    <row r="507" spans="2:13">
      <c r="M507" s="98" t="s">
        <v>3778</v>
      </c>
    </row>
    <row r="508" spans="2:13">
      <c r="M508" s="98" t="s">
        <v>3779</v>
      </c>
    </row>
    <row r="509" spans="2:13">
      <c r="M509" s="98" t="s">
        <v>3780</v>
      </c>
    </row>
    <row r="510" spans="2:13">
      <c r="M510" s="98" t="s">
        <v>3781</v>
      </c>
    </row>
    <row r="511" spans="2:13">
      <c r="M511" s="98" t="s">
        <v>3782</v>
      </c>
    </row>
    <row r="512" spans="2:13">
      <c r="M512" s="98" t="s">
        <v>3783</v>
      </c>
    </row>
    <row r="513" spans="1:13">
      <c r="M513" s="98" t="s">
        <v>3784</v>
      </c>
    </row>
    <row r="514" spans="1:13">
      <c r="M514" s="98" t="s">
        <v>3785</v>
      </c>
    </row>
    <row r="515" spans="1:13">
      <c r="M515" s="98" t="s">
        <v>3786</v>
      </c>
    </row>
    <row r="516" spans="1:13">
      <c r="M516" s="98" t="s">
        <v>3787</v>
      </c>
    </row>
    <row r="517" spans="1:13">
      <c r="M517" s="98" t="s">
        <v>3788</v>
      </c>
    </row>
    <row r="518" spans="1:13">
      <c r="M518" s="98" t="s">
        <v>3789</v>
      </c>
    </row>
    <row r="519" spans="1:13">
      <c r="A519" s="37"/>
      <c r="M519" s="98" t="s">
        <v>3790</v>
      </c>
    </row>
    <row r="520" spans="1:13">
      <c r="A520" s="38"/>
      <c r="M520" s="98" t="s">
        <v>3791</v>
      </c>
    </row>
    <row r="521" spans="1:13">
      <c r="A521" s="37"/>
      <c r="M521" s="98" t="s">
        <v>3792</v>
      </c>
    </row>
    <row r="522" spans="1:13">
      <c r="A522" s="37"/>
      <c r="M522" s="98" t="s">
        <v>3793</v>
      </c>
    </row>
    <row r="523" spans="1:13">
      <c r="A523" s="37"/>
      <c r="M523" s="98" t="s">
        <v>3794</v>
      </c>
    </row>
    <row r="524" spans="1:13">
      <c r="A524" s="37"/>
      <c r="M524" s="98" t="s">
        <v>3795</v>
      </c>
    </row>
    <row r="525" spans="1:13">
      <c r="A525" s="37"/>
      <c r="M525" s="98" t="s">
        <v>3796</v>
      </c>
    </row>
    <row r="526" spans="1:13">
      <c r="A526" s="37"/>
      <c r="M526" s="98" t="s">
        <v>3797</v>
      </c>
    </row>
    <row r="527" spans="1:13">
      <c r="A527" s="37"/>
      <c r="M527" s="98" t="s">
        <v>3798</v>
      </c>
    </row>
    <row r="528" spans="1:13">
      <c r="A528" s="37"/>
      <c r="M528" s="98" t="s">
        <v>3799</v>
      </c>
    </row>
    <row r="529" spans="1:13">
      <c r="A529" s="37"/>
      <c r="M529" s="98" t="s">
        <v>3800</v>
      </c>
    </row>
    <row r="530" spans="1:13">
      <c r="A530" s="37"/>
      <c r="M530" s="98" t="s">
        <v>3801</v>
      </c>
    </row>
    <row r="531" spans="1:13">
      <c r="A531" s="37"/>
      <c r="M531" s="98" t="s">
        <v>3802</v>
      </c>
    </row>
    <row r="532" spans="1:13">
      <c r="A532" s="37"/>
      <c r="M532" s="98" t="s">
        <v>3803</v>
      </c>
    </row>
    <row r="533" spans="1:13">
      <c r="M533" s="98" t="s">
        <v>3804</v>
      </c>
    </row>
    <row r="534" spans="1:13">
      <c r="M534" s="98" t="s">
        <v>3805</v>
      </c>
    </row>
    <row r="535" spans="1:13">
      <c r="M535" s="98" t="s">
        <v>3806</v>
      </c>
    </row>
    <row r="536" spans="1:13">
      <c r="M536" s="98" t="s">
        <v>3807</v>
      </c>
    </row>
    <row r="537" spans="1:13">
      <c r="M537" s="98" t="s">
        <v>3808</v>
      </c>
    </row>
    <row r="538" spans="1:13">
      <c r="M538" s="98" t="s">
        <v>3809</v>
      </c>
    </row>
    <row r="539" spans="1:13">
      <c r="M539" s="98" t="s">
        <v>3810</v>
      </c>
    </row>
    <row r="540" spans="1:13">
      <c r="M540" s="98" t="s">
        <v>3811</v>
      </c>
    </row>
    <row r="541" spans="1:13">
      <c r="M541" s="98" t="s">
        <v>3812</v>
      </c>
    </row>
    <row r="542" spans="1:13">
      <c r="M542" s="98" t="s">
        <v>3813</v>
      </c>
    </row>
    <row r="543" spans="1:13">
      <c r="M543" s="98" t="s">
        <v>3814</v>
      </c>
    </row>
    <row r="544" spans="1:13">
      <c r="M544" s="98" t="s">
        <v>3815</v>
      </c>
    </row>
    <row r="545" spans="13:13">
      <c r="M545" s="98" t="s">
        <v>3816</v>
      </c>
    </row>
    <row r="546" spans="13:13">
      <c r="M546" s="98" t="s">
        <v>3817</v>
      </c>
    </row>
    <row r="547" spans="13:13">
      <c r="M547" s="98" t="s">
        <v>3818</v>
      </c>
    </row>
    <row r="548" spans="13:13">
      <c r="M548" s="98" t="s">
        <v>3819</v>
      </c>
    </row>
    <row r="549" spans="13:13">
      <c r="M549" s="98" t="s">
        <v>3820</v>
      </c>
    </row>
    <row r="550" spans="13:13">
      <c r="M550" s="98" t="s">
        <v>3821</v>
      </c>
    </row>
    <row r="551" spans="13:13">
      <c r="M551" s="98" t="s">
        <v>3822</v>
      </c>
    </row>
    <row r="552" spans="13:13">
      <c r="M552" s="98" t="s">
        <v>3823</v>
      </c>
    </row>
    <row r="553" spans="13:13">
      <c r="M553" s="98" t="s">
        <v>3824</v>
      </c>
    </row>
    <row r="554" spans="13:13">
      <c r="M554" s="98" t="s">
        <v>3825</v>
      </c>
    </row>
    <row r="555" spans="13:13">
      <c r="M555" s="98" t="s">
        <v>3826</v>
      </c>
    </row>
    <row r="556" spans="13:13">
      <c r="M556" s="98" t="s">
        <v>3827</v>
      </c>
    </row>
    <row r="557" spans="13:13">
      <c r="M557" s="98" t="s">
        <v>3828</v>
      </c>
    </row>
    <row r="558" spans="13:13">
      <c r="M558" s="98" t="s">
        <v>3829</v>
      </c>
    </row>
    <row r="559" spans="13:13">
      <c r="M559" s="98" t="s">
        <v>3830</v>
      </c>
    </row>
    <row r="560" spans="13:13">
      <c r="M560" s="98" t="s">
        <v>3831</v>
      </c>
    </row>
    <row r="561" spans="1:13">
      <c r="M561" s="98" t="s">
        <v>3832</v>
      </c>
    </row>
    <row r="562" spans="1:13">
      <c r="M562" s="98" t="s">
        <v>3833</v>
      </c>
    </row>
    <row r="563" spans="1:13">
      <c r="A563" s="37"/>
      <c r="M563" s="98" t="s">
        <v>3834</v>
      </c>
    </row>
    <row r="564" spans="1:13">
      <c r="A564" s="37"/>
      <c r="M564" s="98" t="s">
        <v>3835</v>
      </c>
    </row>
    <row r="565" spans="1:13">
      <c r="M565" s="98" t="s">
        <v>3836</v>
      </c>
    </row>
    <row r="566" spans="1:13">
      <c r="M566" s="98" t="s">
        <v>3837</v>
      </c>
    </row>
    <row r="567" spans="1:13">
      <c r="M567" s="98" t="s">
        <v>3838</v>
      </c>
    </row>
    <row r="568" spans="1:13">
      <c r="M568" s="98" t="s">
        <v>3839</v>
      </c>
    </row>
    <row r="569" spans="1:13">
      <c r="M569" s="98" t="s">
        <v>3840</v>
      </c>
    </row>
    <row r="570" spans="1:13">
      <c r="M570" s="98" t="s">
        <v>3841</v>
      </c>
    </row>
    <row r="571" spans="1:13">
      <c r="M571" s="98" t="s">
        <v>3842</v>
      </c>
    </row>
    <row r="572" spans="1:13">
      <c r="M572" s="98" t="s">
        <v>3843</v>
      </c>
    </row>
    <row r="573" spans="1:13">
      <c r="M573" s="98" t="s">
        <v>3844</v>
      </c>
    </row>
    <row r="574" spans="1:13">
      <c r="M574" s="98" t="s">
        <v>3845</v>
      </c>
    </row>
    <row r="575" spans="1:13">
      <c r="M575" s="98" t="s">
        <v>3846</v>
      </c>
    </row>
    <row r="576" spans="1:13">
      <c r="M576" s="98" t="s">
        <v>3847</v>
      </c>
    </row>
    <row r="577" spans="1:13">
      <c r="M577" s="98" t="s">
        <v>3848</v>
      </c>
    </row>
    <row r="578" spans="1:13">
      <c r="M578" s="98" t="s">
        <v>3849</v>
      </c>
    </row>
    <row r="579" spans="1:13">
      <c r="M579" s="98" t="s">
        <v>3850</v>
      </c>
    </row>
    <row r="580" spans="1:13">
      <c r="M580" s="98" t="s">
        <v>3851</v>
      </c>
    </row>
    <row r="581" spans="1:13">
      <c r="M581" s="98" t="s">
        <v>3852</v>
      </c>
    </row>
    <row r="582" spans="1:13">
      <c r="M582" s="98" t="s">
        <v>3853</v>
      </c>
    </row>
    <row r="583" spans="1:13">
      <c r="M583" s="98" t="s">
        <v>3854</v>
      </c>
    </row>
    <row r="584" spans="1:13">
      <c r="M584" s="98" t="s">
        <v>3855</v>
      </c>
    </row>
    <row r="585" spans="1:13">
      <c r="M585" s="98" t="s">
        <v>3856</v>
      </c>
    </row>
    <row r="586" spans="1:13">
      <c r="A586" s="37"/>
      <c r="M586" s="98" t="s">
        <v>3857</v>
      </c>
    </row>
    <row r="587" spans="1:13">
      <c r="M587" s="98" t="s">
        <v>3858</v>
      </c>
    </row>
    <row r="588" spans="1:13">
      <c r="M588" s="98" t="s">
        <v>3859</v>
      </c>
    </row>
    <row r="589" spans="1:13">
      <c r="M589" s="98" t="s">
        <v>3860</v>
      </c>
    </row>
    <row r="590" spans="1:13">
      <c r="M590" s="98" t="s">
        <v>3861</v>
      </c>
    </row>
    <row r="591" spans="1:13">
      <c r="M591" s="98" t="s">
        <v>3862</v>
      </c>
    </row>
    <row r="592" spans="1:13">
      <c r="M592" s="98" t="s">
        <v>3863</v>
      </c>
    </row>
    <row r="593" spans="13:13">
      <c r="M593" s="98" t="s">
        <v>3864</v>
      </c>
    </row>
    <row r="594" spans="13:13">
      <c r="M594" s="98" t="s">
        <v>3865</v>
      </c>
    </row>
    <row r="595" spans="13:13">
      <c r="M595" s="98" t="s">
        <v>3866</v>
      </c>
    </row>
    <row r="596" spans="13:13">
      <c r="M596" s="98" t="s">
        <v>3867</v>
      </c>
    </row>
    <row r="597" spans="13:13">
      <c r="M597" s="98" t="s">
        <v>3868</v>
      </c>
    </row>
    <row r="598" spans="13:13">
      <c r="M598" s="98" t="s">
        <v>3869</v>
      </c>
    </row>
    <row r="599" spans="13:13">
      <c r="M599" s="98" t="s">
        <v>3870</v>
      </c>
    </row>
    <row r="600" spans="13:13">
      <c r="M600" s="98" t="s">
        <v>3871</v>
      </c>
    </row>
    <row r="601" spans="13:13">
      <c r="M601" s="98" t="s">
        <v>3872</v>
      </c>
    </row>
    <row r="602" spans="13:13">
      <c r="M602" s="98" t="s">
        <v>3873</v>
      </c>
    </row>
    <row r="603" spans="13:13">
      <c r="M603" s="98" t="s">
        <v>3874</v>
      </c>
    </row>
    <row r="604" spans="13:13">
      <c r="M604" s="98" t="s">
        <v>3875</v>
      </c>
    </row>
    <row r="605" spans="13:13">
      <c r="M605" s="98" t="s">
        <v>3876</v>
      </c>
    </row>
    <row r="606" spans="13:13">
      <c r="M606" s="98" t="s">
        <v>3877</v>
      </c>
    </row>
    <row r="607" spans="13:13">
      <c r="M607" s="98" t="s">
        <v>3878</v>
      </c>
    </row>
    <row r="608" spans="13:13">
      <c r="M608" s="98" t="s">
        <v>3879</v>
      </c>
    </row>
    <row r="609" spans="13:13">
      <c r="M609" s="98" t="s">
        <v>3880</v>
      </c>
    </row>
    <row r="610" spans="13:13">
      <c r="M610" s="98" t="s">
        <v>3881</v>
      </c>
    </row>
    <row r="611" spans="13:13">
      <c r="M611" s="98" t="s">
        <v>3882</v>
      </c>
    </row>
    <row r="612" spans="13:13">
      <c r="M612" s="98" t="s">
        <v>3883</v>
      </c>
    </row>
    <row r="613" spans="13:13">
      <c r="M613" s="98" t="s">
        <v>3884</v>
      </c>
    </row>
    <row r="614" spans="13:13">
      <c r="M614" s="98" t="s">
        <v>3885</v>
      </c>
    </row>
    <row r="615" spans="13:13">
      <c r="M615" s="98" t="s">
        <v>3886</v>
      </c>
    </row>
    <row r="616" spans="13:13">
      <c r="M616" s="98" t="s">
        <v>3887</v>
      </c>
    </row>
    <row r="617" spans="13:13">
      <c r="M617" s="98" t="s">
        <v>3888</v>
      </c>
    </row>
    <row r="618" spans="13:13">
      <c r="M618" s="98" t="s">
        <v>3889</v>
      </c>
    </row>
    <row r="619" spans="13:13">
      <c r="M619" s="98" t="s">
        <v>3890</v>
      </c>
    </row>
    <row r="620" spans="13:13">
      <c r="M620" s="98" t="s">
        <v>3891</v>
      </c>
    </row>
    <row r="621" spans="13:13">
      <c r="M621" s="98" t="s">
        <v>3892</v>
      </c>
    </row>
    <row r="622" spans="13:13">
      <c r="M622" s="98" t="s">
        <v>3893</v>
      </c>
    </row>
    <row r="623" spans="13:13">
      <c r="M623" s="98" t="s">
        <v>3894</v>
      </c>
    </row>
    <row r="624" spans="13:13">
      <c r="M624" s="98" t="s">
        <v>3895</v>
      </c>
    </row>
    <row r="625" spans="13:13">
      <c r="M625" s="98" t="s">
        <v>3896</v>
      </c>
    </row>
  </sheetData>
  <autoFilter ref="M1:M625" xr:uid="{00000000-0009-0000-0000-000009000000}">
    <sortState xmlns:xlrd2="http://schemas.microsoft.com/office/spreadsheetml/2017/richdata2" ref="M2:M625">
      <sortCondition ref="M1:M625"/>
    </sortState>
  </autoFilter>
  <mergeCells count="4">
    <mergeCell ref="A103:D103"/>
    <mergeCell ref="A1:B1"/>
    <mergeCell ref="E1:F1"/>
    <mergeCell ref="I1:J1"/>
  </mergeCells>
  <phoneticPr fontId="25" type="noConversion"/>
  <conditionalFormatting sqref="F2:F98">
    <cfRule type="duplicateValues" dxfId="0" priority="3"/>
  </conditionalFormatting>
  <dataValidations disablePrompts="1" count="1">
    <dataValidation type="list" allowBlank="1" showInputMessage="1" showErrorMessage="1" error="请选择下拉列表中的一项" sqref="A570" xr:uid="{00000000-0002-0000-0900-000000000000}">
      <formula1>"国家（重点）实验室,教育部重点实验室,国家文科基础学科人才培养和科学研究基地,其他省部级重点实验室,省部级以下重点实验室,无"</formula1>
    </dataValidation>
  </dataValidation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773"/>
  <sheetViews>
    <sheetView zoomScale="85" zoomScaleNormal="85" workbookViewId="0">
      <pane xSplit="9" ySplit="1" topLeftCell="J2" activePane="bottomRight" state="frozenSplit"/>
      <selection pane="topRight" activeCell="J1" sqref="J1"/>
      <selection pane="bottomLeft" activeCell="A2" sqref="A2"/>
      <selection pane="bottomRight" activeCell="H2" sqref="H1:H1048576"/>
    </sheetView>
  </sheetViews>
  <sheetFormatPr defaultColWidth="18.625" defaultRowHeight="14.25"/>
  <cols>
    <col min="1" max="1" width="5.875" style="45" bestFit="1" customWidth="1"/>
    <col min="2" max="2" width="15.75" style="46" bestFit="1" customWidth="1"/>
    <col min="3" max="3" width="11.25" style="45" bestFit="1" customWidth="1"/>
    <col min="4" max="4" width="18.375" style="32" customWidth="1"/>
    <col min="5" max="5" width="18.625" style="32"/>
    <col min="6" max="6" width="25.5" style="32" bestFit="1" customWidth="1"/>
    <col min="7" max="7" width="10" style="47" bestFit="1" customWidth="1"/>
    <col min="8" max="8" width="12.125" style="47" bestFit="1" customWidth="1"/>
    <col min="9" max="9" width="10" style="45" bestFit="1" customWidth="1"/>
    <col min="10" max="16384" width="18.625" style="45"/>
  </cols>
  <sheetData>
    <row r="1" spans="1:9" s="58" customFormat="1" ht="28.5" customHeight="1">
      <c r="A1" s="59" t="s">
        <v>3362</v>
      </c>
      <c r="B1" s="60" t="s">
        <v>2098</v>
      </c>
      <c r="C1" s="59" t="s">
        <v>2461</v>
      </c>
      <c r="D1" s="59" t="s">
        <v>2462</v>
      </c>
      <c r="E1" s="59" t="s">
        <v>2271</v>
      </c>
      <c r="F1" s="59" t="s">
        <v>2300</v>
      </c>
      <c r="G1" s="61" t="s">
        <v>2463</v>
      </c>
      <c r="H1" s="61" t="s">
        <v>3359</v>
      </c>
      <c r="I1" s="59" t="s">
        <v>2459</v>
      </c>
    </row>
    <row r="2" spans="1:9" ht="15.75">
      <c r="A2" s="57">
        <v>1</v>
      </c>
      <c r="B2" s="62">
        <v>310811155004</v>
      </c>
      <c r="C2" s="63" t="s">
        <v>3365</v>
      </c>
      <c r="D2" s="64" t="s">
        <v>3366</v>
      </c>
      <c r="E2" s="65" t="s">
        <v>3367</v>
      </c>
      <c r="F2" s="66" t="s">
        <v>3904</v>
      </c>
      <c r="G2" s="67">
        <v>10</v>
      </c>
      <c r="H2" s="68">
        <v>4</v>
      </c>
      <c r="I2" s="57" t="s">
        <v>2460</v>
      </c>
    </row>
    <row r="3" spans="1:9" ht="15.75">
      <c r="A3" s="57">
        <v>2</v>
      </c>
      <c r="B3" s="62">
        <v>310811155003</v>
      </c>
      <c r="C3" s="69" t="s">
        <v>2257</v>
      </c>
      <c r="D3" s="66" t="s">
        <v>2319</v>
      </c>
      <c r="E3" s="65" t="s">
        <v>3367</v>
      </c>
      <c r="F3" s="66" t="s">
        <v>3904</v>
      </c>
      <c r="G3" s="67">
        <v>10</v>
      </c>
      <c r="H3" s="68">
        <v>4</v>
      </c>
      <c r="I3" s="57" t="s">
        <v>2460</v>
      </c>
    </row>
    <row r="4" spans="1:9" ht="15.75">
      <c r="A4" s="57">
        <v>3</v>
      </c>
      <c r="B4" s="62">
        <v>310811130309</v>
      </c>
      <c r="C4" s="70" t="s">
        <v>3365</v>
      </c>
      <c r="D4" s="71" t="s">
        <v>3368</v>
      </c>
      <c r="E4" s="71" t="s">
        <v>3369</v>
      </c>
      <c r="F4" s="66" t="s">
        <v>3904</v>
      </c>
      <c r="G4" s="67">
        <v>5</v>
      </c>
      <c r="H4" s="68">
        <v>1</v>
      </c>
      <c r="I4" s="57" t="s">
        <v>2460</v>
      </c>
    </row>
    <row r="5" spans="1:9" ht="15.75">
      <c r="A5" s="57">
        <v>4</v>
      </c>
      <c r="B5" s="62">
        <v>310813140146</v>
      </c>
      <c r="C5" s="72" t="s">
        <v>3370</v>
      </c>
      <c r="D5" s="64" t="s">
        <v>3371</v>
      </c>
      <c r="E5" s="71" t="s">
        <v>3369</v>
      </c>
      <c r="F5" s="73" t="s">
        <v>3905</v>
      </c>
      <c r="G5" s="67">
        <v>5</v>
      </c>
      <c r="H5" s="68">
        <v>1</v>
      </c>
      <c r="I5" s="57" t="s">
        <v>2460</v>
      </c>
    </row>
    <row r="6" spans="1:9" ht="15.75">
      <c r="A6" s="57">
        <v>5</v>
      </c>
      <c r="B6" s="62">
        <v>310813153005</v>
      </c>
      <c r="C6" s="63" t="s">
        <v>3372</v>
      </c>
      <c r="D6" s="65" t="s">
        <v>3373</v>
      </c>
      <c r="E6" s="74" t="s">
        <v>3374</v>
      </c>
      <c r="F6" s="73" t="s">
        <v>3905</v>
      </c>
      <c r="G6" s="67">
        <v>3</v>
      </c>
      <c r="H6" s="68">
        <v>1</v>
      </c>
      <c r="I6" s="57" t="s">
        <v>2460</v>
      </c>
    </row>
    <row r="7" spans="1:9" ht="15.75">
      <c r="A7" s="57">
        <v>6</v>
      </c>
      <c r="B7" s="62">
        <v>310850153020</v>
      </c>
      <c r="C7" s="63" t="s">
        <v>3375</v>
      </c>
      <c r="D7" s="65" t="s">
        <v>3376</v>
      </c>
      <c r="E7" s="74" t="s">
        <v>3374</v>
      </c>
      <c r="F7" s="65" t="s">
        <v>3377</v>
      </c>
      <c r="G7" s="67">
        <v>3</v>
      </c>
      <c r="H7" s="68">
        <v>1</v>
      </c>
      <c r="I7" s="57" t="s">
        <v>2460</v>
      </c>
    </row>
    <row r="8" spans="1:9" ht="15.75">
      <c r="A8" s="57">
        <v>7</v>
      </c>
      <c r="B8" s="75">
        <v>310811153008</v>
      </c>
      <c r="C8" s="63" t="s">
        <v>3378</v>
      </c>
      <c r="D8" s="65" t="s">
        <v>3379</v>
      </c>
      <c r="E8" s="74" t="s">
        <v>3374</v>
      </c>
      <c r="F8" s="66" t="s">
        <v>3906</v>
      </c>
      <c r="G8" s="67">
        <v>3</v>
      </c>
      <c r="H8" s="68">
        <v>1</v>
      </c>
      <c r="I8" s="57" t="s">
        <v>2460</v>
      </c>
    </row>
    <row r="9" spans="1:9" ht="15.75">
      <c r="A9" s="57">
        <v>8</v>
      </c>
      <c r="B9" s="62">
        <v>310823153012</v>
      </c>
      <c r="C9" s="63" t="s">
        <v>3380</v>
      </c>
      <c r="D9" s="65" t="s">
        <v>3381</v>
      </c>
      <c r="E9" s="74" t="s">
        <v>3374</v>
      </c>
      <c r="F9" s="66" t="s">
        <v>3906</v>
      </c>
      <c r="G9" s="67">
        <v>3</v>
      </c>
      <c r="H9" s="68">
        <v>1</v>
      </c>
      <c r="I9" s="57" t="s">
        <v>2460</v>
      </c>
    </row>
    <row r="10" spans="1:9" ht="15.75">
      <c r="A10" s="57">
        <v>9</v>
      </c>
      <c r="B10" s="75">
        <v>310823153013</v>
      </c>
      <c r="C10" s="63" t="s">
        <v>3382</v>
      </c>
      <c r="D10" s="65" t="s">
        <v>3383</v>
      </c>
      <c r="E10" s="74" t="s">
        <v>3374</v>
      </c>
      <c r="F10" s="66" t="s">
        <v>3906</v>
      </c>
      <c r="G10" s="67">
        <v>3</v>
      </c>
      <c r="H10" s="68">
        <v>1</v>
      </c>
      <c r="I10" s="57" t="s">
        <v>2460</v>
      </c>
    </row>
    <row r="11" spans="1:9" ht="15.75">
      <c r="A11" s="57">
        <v>10</v>
      </c>
      <c r="B11" s="62">
        <v>310823153015</v>
      </c>
      <c r="C11" s="63" t="s">
        <v>3384</v>
      </c>
      <c r="D11" s="65" t="s">
        <v>3385</v>
      </c>
      <c r="E11" s="74" t="s">
        <v>3374</v>
      </c>
      <c r="F11" s="66" t="s">
        <v>3906</v>
      </c>
      <c r="G11" s="67">
        <v>3</v>
      </c>
      <c r="H11" s="68">
        <v>1</v>
      </c>
      <c r="I11" s="57" t="s">
        <v>2460</v>
      </c>
    </row>
    <row r="12" spans="1:9" ht="15.75">
      <c r="A12" s="57">
        <v>11</v>
      </c>
      <c r="B12" s="62">
        <v>310823153016</v>
      </c>
      <c r="C12" s="63" t="s">
        <v>3386</v>
      </c>
      <c r="D12" s="65" t="s">
        <v>3387</v>
      </c>
      <c r="E12" s="74" t="s">
        <v>3374</v>
      </c>
      <c r="F12" s="66" t="s">
        <v>3906</v>
      </c>
      <c r="G12" s="67">
        <v>3</v>
      </c>
      <c r="H12" s="68">
        <v>1</v>
      </c>
      <c r="I12" s="57" t="s">
        <v>2460</v>
      </c>
    </row>
    <row r="13" spans="1:9" ht="15.75">
      <c r="A13" s="57">
        <v>12</v>
      </c>
      <c r="B13" s="76">
        <v>310823140161</v>
      </c>
      <c r="C13" s="50" t="s">
        <v>2320</v>
      </c>
      <c r="D13" s="77" t="s">
        <v>2321</v>
      </c>
      <c r="E13" s="65" t="s">
        <v>3367</v>
      </c>
      <c r="F13" s="66" t="s">
        <v>3906</v>
      </c>
      <c r="G13" s="67">
        <v>10</v>
      </c>
      <c r="H13" s="68">
        <v>4</v>
      </c>
      <c r="I13" s="57" t="s">
        <v>2460</v>
      </c>
    </row>
    <row r="14" spans="1:9">
      <c r="A14" s="57">
        <v>13</v>
      </c>
      <c r="B14" s="78">
        <v>310823170101</v>
      </c>
      <c r="C14" s="57" t="s">
        <v>2322</v>
      </c>
      <c r="D14" s="73" t="s">
        <v>2323</v>
      </c>
      <c r="E14" s="73" t="s">
        <v>2324</v>
      </c>
      <c r="F14" s="66" t="s">
        <v>3906</v>
      </c>
      <c r="G14" s="79">
        <v>13</v>
      </c>
      <c r="H14" s="79">
        <v>13</v>
      </c>
      <c r="I14" s="57" t="s">
        <v>2460</v>
      </c>
    </row>
    <row r="15" spans="1:9">
      <c r="A15" s="57">
        <v>14</v>
      </c>
      <c r="B15" s="78">
        <v>310811170102</v>
      </c>
      <c r="C15" s="57" t="s">
        <v>2325</v>
      </c>
      <c r="D15" s="73" t="s">
        <v>2326</v>
      </c>
      <c r="E15" s="73" t="s">
        <v>2324</v>
      </c>
      <c r="F15" s="73" t="s">
        <v>3904</v>
      </c>
      <c r="G15" s="79">
        <v>13</v>
      </c>
      <c r="H15" s="79">
        <v>13</v>
      </c>
      <c r="I15" s="57" t="s">
        <v>2460</v>
      </c>
    </row>
    <row r="16" spans="1:9">
      <c r="A16" s="57">
        <v>15</v>
      </c>
      <c r="B16" s="78">
        <v>310833170103</v>
      </c>
      <c r="C16" s="57" t="s">
        <v>2327</v>
      </c>
      <c r="D16" s="73" t="s">
        <v>2328</v>
      </c>
      <c r="E16" s="73" t="s">
        <v>2324</v>
      </c>
      <c r="F16" s="73" t="s">
        <v>3913</v>
      </c>
      <c r="G16" s="79">
        <v>8</v>
      </c>
      <c r="H16" s="79">
        <v>8</v>
      </c>
      <c r="I16" s="57" t="s">
        <v>2460</v>
      </c>
    </row>
    <row r="17" spans="1:9">
      <c r="A17" s="57">
        <v>16</v>
      </c>
      <c r="B17" s="78">
        <v>310813170104</v>
      </c>
      <c r="C17" s="57" t="s">
        <v>2329</v>
      </c>
      <c r="D17" s="73" t="s">
        <v>2330</v>
      </c>
      <c r="E17" s="73" t="s">
        <v>2324</v>
      </c>
      <c r="F17" s="73" t="s">
        <v>3905</v>
      </c>
      <c r="G17" s="79">
        <v>8</v>
      </c>
      <c r="H17" s="79">
        <v>8</v>
      </c>
      <c r="I17" s="57" t="s">
        <v>2460</v>
      </c>
    </row>
    <row r="18" spans="1:9">
      <c r="A18" s="57">
        <v>17</v>
      </c>
      <c r="B18" s="78">
        <v>310823170105</v>
      </c>
      <c r="C18" s="57" t="s">
        <v>123</v>
      </c>
      <c r="D18" s="73" t="s">
        <v>2331</v>
      </c>
      <c r="E18" s="73" t="s">
        <v>2332</v>
      </c>
      <c r="F18" s="66" t="s">
        <v>3906</v>
      </c>
      <c r="G18" s="79">
        <v>15</v>
      </c>
      <c r="H18" s="79">
        <v>15</v>
      </c>
      <c r="I18" s="57" t="s">
        <v>2460</v>
      </c>
    </row>
    <row r="19" spans="1:9">
      <c r="A19" s="57">
        <v>18</v>
      </c>
      <c r="B19" s="78">
        <v>310811170106</v>
      </c>
      <c r="C19" s="57" t="s">
        <v>2333</v>
      </c>
      <c r="D19" s="73" t="s">
        <v>2334</v>
      </c>
      <c r="E19" s="73" t="s">
        <v>2332</v>
      </c>
      <c r="F19" s="73" t="s">
        <v>3904</v>
      </c>
      <c r="G19" s="79">
        <v>15</v>
      </c>
      <c r="H19" s="79">
        <v>15</v>
      </c>
      <c r="I19" s="57" t="s">
        <v>2460</v>
      </c>
    </row>
    <row r="20" spans="1:9">
      <c r="A20" s="57">
        <v>19</v>
      </c>
      <c r="B20" s="78">
        <v>310811170107</v>
      </c>
      <c r="C20" s="57" t="s">
        <v>2335</v>
      </c>
      <c r="D20" s="73" t="s">
        <v>2336</v>
      </c>
      <c r="E20" s="73" t="s">
        <v>2332</v>
      </c>
      <c r="F20" s="73" t="s">
        <v>3904</v>
      </c>
      <c r="G20" s="79">
        <v>15</v>
      </c>
      <c r="H20" s="79">
        <v>15</v>
      </c>
      <c r="I20" s="57" t="s">
        <v>2460</v>
      </c>
    </row>
    <row r="21" spans="1:9">
      <c r="A21" s="57">
        <v>20</v>
      </c>
      <c r="B21" s="78">
        <v>310833170108</v>
      </c>
      <c r="C21" s="57" t="s">
        <v>2262</v>
      </c>
      <c r="D21" s="73" t="s">
        <v>2337</v>
      </c>
      <c r="E21" s="73" t="s">
        <v>2332</v>
      </c>
      <c r="F21" s="73" t="s">
        <v>3911</v>
      </c>
      <c r="G21" s="79">
        <v>15</v>
      </c>
      <c r="H21" s="79">
        <v>15</v>
      </c>
      <c r="I21" s="57" t="s">
        <v>2460</v>
      </c>
    </row>
    <row r="22" spans="1:9">
      <c r="A22" s="57">
        <v>21</v>
      </c>
      <c r="B22" s="78">
        <v>310823170109</v>
      </c>
      <c r="C22" s="57" t="s">
        <v>2252</v>
      </c>
      <c r="D22" s="73" t="s">
        <v>2338</v>
      </c>
      <c r="E22" s="73" t="s">
        <v>2339</v>
      </c>
      <c r="F22" s="66" t="s">
        <v>3906</v>
      </c>
      <c r="G22" s="79">
        <v>10</v>
      </c>
      <c r="H22" s="79">
        <v>10</v>
      </c>
      <c r="I22" s="57" t="s">
        <v>2460</v>
      </c>
    </row>
    <row r="23" spans="1:9">
      <c r="A23" s="57">
        <v>22</v>
      </c>
      <c r="B23" s="78">
        <v>310811170110</v>
      </c>
      <c r="C23" s="57" t="s">
        <v>2340</v>
      </c>
      <c r="D23" s="73" t="s">
        <v>2341</v>
      </c>
      <c r="E23" s="73" t="s">
        <v>2339</v>
      </c>
      <c r="F23" s="73" t="s">
        <v>3904</v>
      </c>
      <c r="G23" s="79">
        <v>10</v>
      </c>
      <c r="H23" s="79">
        <v>10</v>
      </c>
      <c r="I23" s="57" t="s">
        <v>2460</v>
      </c>
    </row>
    <row r="24" spans="1:9">
      <c r="A24" s="57">
        <v>23</v>
      </c>
      <c r="B24" s="78">
        <v>310811170111</v>
      </c>
      <c r="C24" s="57" t="s">
        <v>2342</v>
      </c>
      <c r="D24" s="73" t="s">
        <v>2343</v>
      </c>
      <c r="E24" s="73" t="s">
        <v>2339</v>
      </c>
      <c r="F24" s="73" t="s">
        <v>3904</v>
      </c>
      <c r="G24" s="79">
        <v>10</v>
      </c>
      <c r="H24" s="79">
        <v>10</v>
      </c>
      <c r="I24" s="57" t="s">
        <v>2460</v>
      </c>
    </row>
    <row r="25" spans="1:9">
      <c r="A25" s="57">
        <v>24</v>
      </c>
      <c r="B25" s="78">
        <v>310823170212</v>
      </c>
      <c r="C25" s="57" t="s">
        <v>2344</v>
      </c>
      <c r="D25" s="73" t="s">
        <v>2345</v>
      </c>
      <c r="E25" s="73" t="s">
        <v>2346</v>
      </c>
      <c r="F25" s="66" t="s">
        <v>3906</v>
      </c>
      <c r="G25" s="79">
        <v>10</v>
      </c>
      <c r="H25" s="79">
        <v>10</v>
      </c>
      <c r="I25" s="57" t="s">
        <v>2460</v>
      </c>
    </row>
    <row r="26" spans="1:9">
      <c r="A26" s="57">
        <v>25</v>
      </c>
      <c r="B26" s="78">
        <v>310823170213</v>
      </c>
      <c r="C26" s="57" t="s">
        <v>2347</v>
      </c>
      <c r="D26" s="73" t="s">
        <v>2348</v>
      </c>
      <c r="E26" s="73" t="s">
        <v>2346</v>
      </c>
      <c r="F26" s="66" t="s">
        <v>3906</v>
      </c>
      <c r="G26" s="79">
        <v>10</v>
      </c>
      <c r="H26" s="79">
        <v>10</v>
      </c>
      <c r="I26" s="57" t="s">
        <v>2460</v>
      </c>
    </row>
    <row r="27" spans="1:9">
      <c r="A27" s="57">
        <v>26</v>
      </c>
      <c r="B27" s="78">
        <v>310823170214</v>
      </c>
      <c r="C27" s="57" t="s">
        <v>2251</v>
      </c>
      <c r="D27" s="73" t="s">
        <v>2349</v>
      </c>
      <c r="E27" s="73" t="s">
        <v>2346</v>
      </c>
      <c r="F27" s="66" t="s">
        <v>3906</v>
      </c>
      <c r="G27" s="79">
        <v>10</v>
      </c>
      <c r="H27" s="79">
        <v>10</v>
      </c>
      <c r="I27" s="57" t="s">
        <v>2460</v>
      </c>
    </row>
    <row r="28" spans="1:9">
      <c r="A28" s="57">
        <v>27</v>
      </c>
      <c r="B28" s="78">
        <v>310823170215</v>
      </c>
      <c r="C28" s="57" t="s">
        <v>2250</v>
      </c>
      <c r="D28" s="73" t="s">
        <v>2350</v>
      </c>
      <c r="E28" s="73" t="s">
        <v>2346</v>
      </c>
      <c r="F28" s="66" t="s">
        <v>3906</v>
      </c>
      <c r="G28" s="79">
        <v>10</v>
      </c>
      <c r="H28" s="79">
        <v>10</v>
      </c>
      <c r="I28" s="57" t="s">
        <v>2460</v>
      </c>
    </row>
    <row r="29" spans="1:9">
      <c r="A29" s="57">
        <v>28</v>
      </c>
      <c r="B29" s="78">
        <v>310811170216</v>
      </c>
      <c r="C29" s="57" t="s">
        <v>2259</v>
      </c>
      <c r="D29" s="73" t="s">
        <v>2351</v>
      </c>
      <c r="E29" s="73" t="s">
        <v>2346</v>
      </c>
      <c r="F29" s="73" t="s">
        <v>3904</v>
      </c>
      <c r="G29" s="79">
        <v>10</v>
      </c>
      <c r="H29" s="79">
        <v>10</v>
      </c>
      <c r="I29" s="57" t="s">
        <v>2460</v>
      </c>
    </row>
    <row r="30" spans="1:9">
      <c r="A30" s="57">
        <v>29</v>
      </c>
      <c r="B30" s="78">
        <v>310833170217</v>
      </c>
      <c r="C30" s="57" t="s">
        <v>2352</v>
      </c>
      <c r="D30" s="73" t="s">
        <v>2353</v>
      </c>
      <c r="E30" s="73" t="s">
        <v>2346</v>
      </c>
      <c r="F30" s="73" t="s">
        <v>3911</v>
      </c>
      <c r="G30" s="79">
        <v>10</v>
      </c>
      <c r="H30" s="79">
        <v>10</v>
      </c>
      <c r="I30" s="57" t="s">
        <v>2460</v>
      </c>
    </row>
    <row r="31" spans="1:9">
      <c r="A31" s="57">
        <v>30</v>
      </c>
      <c r="B31" s="78">
        <v>310811170218</v>
      </c>
      <c r="C31" s="57" t="s">
        <v>2354</v>
      </c>
      <c r="D31" s="73" t="s">
        <v>2355</v>
      </c>
      <c r="E31" s="73" t="s">
        <v>2346</v>
      </c>
      <c r="F31" s="73" t="s">
        <v>3904</v>
      </c>
      <c r="G31" s="79">
        <v>10</v>
      </c>
      <c r="H31" s="79">
        <v>10</v>
      </c>
      <c r="I31" s="57" t="s">
        <v>2460</v>
      </c>
    </row>
    <row r="32" spans="1:9">
      <c r="A32" s="57">
        <v>31</v>
      </c>
      <c r="B32" s="78">
        <v>310823170319</v>
      </c>
      <c r="C32" s="57" t="s">
        <v>2356</v>
      </c>
      <c r="D32" s="73" t="s">
        <v>2357</v>
      </c>
      <c r="E32" s="73" t="s">
        <v>2358</v>
      </c>
      <c r="F32" s="66" t="s">
        <v>3906</v>
      </c>
      <c r="G32" s="79">
        <v>3</v>
      </c>
      <c r="H32" s="79">
        <v>3</v>
      </c>
      <c r="I32" s="57" t="s">
        <v>2460</v>
      </c>
    </row>
    <row r="33" spans="1:9">
      <c r="A33" s="57">
        <v>32</v>
      </c>
      <c r="B33" s="78">
        <v>310823170320</v>
      </c>
      <c r="C33" s="57" t="s">
        <v>2359</v>
      </c>
      <c r="D33" s="73" t="s">
        <v>2360</v>
      </c>
      <c r="E33" s="73" t="s">
        <v>2358</v>
      </c>
      <c r="F33" s="66" t="s">
        <v>3906</v>
      </c>
      <c r="G33" s="79">
        <v>3</v>
      </c>
      <c r="H33" s="79">
        <v>3</v>
      </c>
      <c r="I33" s="57" t="s">
        <v>2460</v>
      </c>
    </row>
    <row r="34" spans="1:9">
      <c r="A34" s="57">
        <v>33</v>
      </c>
      <c r="B34" s="78">
        <v>310811170321</v>
      </c>
      <c r="C34" s="57" t="s">
        <v>2361</v>
      </c>
      <c r="D34" s="73" t="s">
        <v>2362</v>
      </c>
      <c r="E34" s="73" t="s">
        <v>2358</v>
      </c>
      <c r="F34" s="73" t="s">
        <v>3904</v>
      </c>
      <c r="G34" s="79">
        <v>3</v>
      </c>
      <c r="H34" s="79">
        <v>3</v>
      </c>
      <c r="I34" s="57" t="s">
        <v>2460</v>
      </c>
    </row>
    <row r="35" spans="1:9">
      <c r="A35" s="57">
        <v>34</v>
      </c>
      <c r="B35" s="78">
        <v>310811170322</v>
      </c>
      <c r="C35" s="57" t="s">
        <v>2363</v>
      </c>
      <c r="D35" s="73" t="s">
        <v>2364</v>
      </c>
      <c r="E35" s="73" t="s">
        <v>2358</v>
      </c>
      <c r="F35" s="73" t="s">
        <v>3904</v>
      </c>
      <c r="G35" s="79">
        <v>3</v>
      </c>
      <c r="H35" s="79">
        <v>3</v>
      </c>
      <c r="I35" s="57" t="s">
        <v>2460</v>
      </c>
    </row>
    <row r="36" spans="1:9">
      <c r="A36" s="57">
        <v>35</v>
      </c>
      <c r="B36" s="78">
        <v>310833170323</v>
      </c>
      <c r="C36" s="57" t="s">
        <v>2365</v>
      </c>
      <c r="D36" s="73" t="s">
        <v>2366</v>
      </c>
      <c r="E36" s="73" t="s">
        <v>2358</v>
      </c>
      <c r="F36" s="73" t="s">
        <v>3911</v>
      </c>
      <c r="G36" s="79">
        <v>3</v>
      </c>
      <c r="H36" s="79">
        <v>3</v>
      </c>
      <c r="I36" s="57" t="s">
        <v>2460</v>
      </c>
    </row>
    <row r="37" spans="1:9">
      <c r="A37" s="57">
        <v>36</v>
      </c>
      <c r="B37" s="78">
        <v>310833170324</v>
      </c>
      <c r="C37" s="57" t="s">
        <v>2367</v>
      </c>
      <c r="D37" s="73" t="s">
        <v>2368</v>
      </c>
      <c r="E37" s="73" t="s">
        <v>2358</v>
      </c>
      <c r="F37" s="73" t="s">
        <v>3911</v>
      </c>
      <c r="G37" s="79">
        <v>3</v>
      </c>
      <c r="H37" s="79">
        <v>3</v>
      </c>
      <c r="I37" s="57" t="s">
        <v>2460</v>
      </c>
    </row>
    <row r="38" spans="1:9">
      <c r="A38" s="57">
        <v>37</v>
      </c>
      <c r="B38" s="78">
        <v>310850170325</v>
      </c>
      <c r="C38" s="57" t="s">
        <v>2369</v>
      </c>
      <c r="D38" s="73" t="s">
        <v>2370</v>
      </c>
      <c r="E38" s="73" t="s">
        <v>2358</v>
      </c>
      <c r="F38" s="73" t="s">
        <v>2371</v>
      </c>
      <c r="G38" s="79">
        <v>3</v>
      </c>
      <c r="H38" s="79">
        <v>3</v>
      </c>
      <c r="I38" s="57" t="s">
        <v>2460</v>
      </c>
    </row>
    <row r="39" spans="1:9">
      <c r="A39" s="57">
        <v>38</v>
      </c>
      <c r="B39" s="78">
        <v>310850170326</v>
      </c>
      <c r="C39" s="57" t="s">
        <v>2372</v>
      </c>
      <c r="D39" s="73" t="s">
        <v>2373</v>
      </c>
      <c r="E39" s="73" t="s">
        <v>2358</v>
      </c>
      <c r="F39" s="73" t="s">
        <v>2374</v>
      </c>
      <c r="G39" s="79">
        <v>3</v>
      </c>
      <c r="H39" s="79">
        <v>3</v>
      </c>
      <c r="I39" s="57" t="s">
        <v>2460</v>
      </c>
    </row>
    <row r="40" spans="1:9">
      <c r="A40" s="57">
        <v>39</v>
      </c>
      <c r="B40" s="78">
        <v>310850170327</v>
      </c>
      <c r="C40" s="57" t="s">
        <v>2375</v>
      </c>
      <c r="D40" s="73" t="s">
        <v>2376</v>
      </c>
      <c r="E40" s="73" t="s">
        <v>2358</v>
      </c>
      <c r="F40" s="73" t="s">
        <v>2374</v>
      </c>
      <c r="G40" s="79">
        <v>3</v>
      </c>
      <c r="H40" s="79">
        <v>3</v>
      </c>
      <c r="I40" s="57" t="s">
        <v>2460</v>
      </c>
    </row>
    <row r="41" spans="1:9">
      <c r="A41" s="57">
        <v>40</v>
      </c>
      <c r="B41" s="78">
        <v>310850170328</v>
      </c>
      <c r="C41" s="57" t="s">
        <v>2377</v>
      </c>
      <c r="D41" s="73" t="s">
        <v>2378</v>
      </c>
      <c r="E41" s="73" t="s">
        <v>2358</v>
      </c>
      <c r="F41" s="73" t="s">
        <v>2379</v>
      </c>
      <c r="G41" s="79">
        <v>3</v>
      </c>
      <c r="H41" s="79">
        <v>3</v>
      </c>
      <c r="I41" s="57" t="s">
        <v>2460</v>
      </c>
    </row>
    <row r="42" spans="1:9">
      <c r="A42" s="57">
        <v>41</v>
      </c>
      <c r="B42" s="78">
        <v>310823170429</v>
      </c>
      <c r="C42" s="57" t="s">
        <v>1994</v>
      </c>
      <c r="D42" s="73" t="s">
        <v>2380</v>
      </c>
      <c r="E42" s="73" t="s">
        <v>2381</v>
      </c>
      <c r="F42" s="66" t="s">
        <v>3906</v>
      </c>
      <c r="G42" s="79">
        <v>2</v>
      </c>
      <c r="H42" s="79">
        <v>2</v>
      </c>
      <c r="I42" s="57" t="s">
        <v>2460</v>
      </c>
    </row>
    <row r="43" spans="1:9">
      <c r="A43" s="57">
        <v>42</v>
      </c>
      <c r="B43" s="78">
        <v>310823170430</v>
      </c>
      <c r="C43" s="57" t="s">
        <v>2226</v>
      </c>
      <c r="D43" s="73" t="s">
        <v>2382</v>
      </c>
      <c r="E43" s="73" t="s">
        <v>2381</v>
      </c>
      <c r="F43" s="66" t="s">
        <v>3906</v>
      </c>
      <c r="G43" s="79">
        <v>2</v>
      </c>
      <c r="H43" s="79">
        <v>2</v>
      </c>
      <c r="I43" s="57" t="s">
        <v>2460</v>
      </c>
    </row>
    <row r="44" spans="1:9">
      <c r="A44" s="57">
        <v>43</v>
      </c>
      <c r="B44" s="78">
        <v>310823170431</v>
      </c>
      <c r="C44" s="57" t="s">
        <v>2221</v>
      </c>
      <c r="D44" s="73" t="s">
        <v>2383</v>
      </c>
      <c r="E44" s="73" t="s">
        <v>2381</v>
      </c>
      <c r="F44" s="66" t="s">
        <v>3906</v>
      </c>
      <c r="G44" s="79">
        <v>2</v>
      </c>
      <c r="H44" s="79">
        <v>2</v>
      </c>
      <c r="I44" s="57" t="s">
        <v>2460</v>
      </c>
    </row>
    <row r="45" spans="1:9">
      <c r="A45" s="57">
        <v>44</v>
      </c>
      <c r="B45" s="78">
        <v>310823170432</v>
      </c>
      <c r="C45" s="57" t="s">
        <v>2001</v>
      </c>
      <c r="D45" s="73" t="s">
        <v>2384</v>
      </c>
      <c r="E45" s="73" t="s">
        <v>2381</v>
      </c>
      <c r="F45" s="66" t="s">
        <v>3906</v>
      </c>
      <c r="G45" s="79">
        <v>2</v>
      </c>
      <c r="H45" s="79">
        <v>2</v>
      </c>
      <c r="I45" s="57" t="s">
        <v>2460</v>
      </c>
    </row>
    <row r="46" spans="1:9">
      <c r="A46" s="57">
        <v>45</v>
      </c>
      <c r="B46" s="78">
        <v>310823170433</v>
      </c>
      <c r="C46" s="57" t="s">
        <v>2048</v>
      </c>
      <c r="D46" s="73" t="s">
        <v>2385</v>
      </c>
      <c r="E46" s="73" t="s">
        <v>2381</v>
      </c>
      <c r="F46" s="66" t="s">
        <v>3906</v>
      </c>
      <c r="G46" s="79">
        <v>2</v>
      </c>
      <c r="H46" s="79">
        <v>2</v>
      </c>
      <c r="I46" s="57" t="s">
        <v>2460</v>
      </c>
    </row>
    <row r="47" spans="1:9">
      <c r="A47" s="57">
        <v>46</v>
      </c>
      <c r="B47" s="78">
        <v>310823170434</v>
      </c>
      <c r="C47" s="57" t="s">
        <v>2005</v>
      </c>
      <c r="D47" s="73" t="s">
        <v>2386</v>
      </c>
      <c r="E47" s="73" t="s">
        <v>2381</v>
      </c>
      <c r="F47" s="66" t="s">
        <v>3906</v>
      </c>
      <c r="G47" s="79">
        <v>2</v>
      </c>
      <c r="H47" s="79">
        <v>2</v>
      </c>
      <c r="I47" s="57" t="s">
        <v>2460</v>
      </c>
    </row>
    <row r="48" spans="1:9">
      <c r="A48" s="57">
        <v>47</v>
      </c>
      <c r="B48" s="78">
        <v>310811170435</v>
      </c>
      <c r="C48" s="57" t="s">
        <v>2120</v>
      </c>
      <c r="D48" s="73" t="s">
        <v>2387</v>
      </c>
      <c r="E48" s="73" t="s">
        <v>2381</v>
      </c>
      <c r="F48" s="73" t="s">
        <v>3904</v>
      </c>
      <c r="G48" s="79">
        <v>2</v>
      </c>
      <c r="H48" s="79">
        <v>2</v>
      </c>
      <c r="I48" s="57" t="s">
        <v>2460</v>
      </c>
    </row>
    <row r="49" spans="1:9">
      <c r="A49" s="57">
        <v>48</v>
      </c>
      <c r="B49" s="78">
        <v>310833170436</v>
      </c>
      <c r="C49" s="57" t="s">
        <v>2388</v>
      </c>
      <c r="D49" s="73" t="s">
        <v>2389</v>
      </c>
      <c r="E49" s="73" t="s">
        <v>2381</v>
      </c>
      <c r="F49" s="73" t="s">
        <v>3911</v>
      </c>
      <c r="G49" s="79">
        <v>2</v>
      </c>
      <c r="H49" s="79">
        <v>2</v>
      </c>
      <c r="I49" s="57" t="s">
        <v>2460</v>
      </c>
    </row>
    <row r="50" spans="1:9">
      <c r="A50" s="57">
        <v>49</v>
      </c>
      <c r="B50" s="78">
        <v>310833170437</v>
      </c>
      <c r="C50" s="57" t="s">
        <v>2390</v>
      </c>
      <c r="D50" s="73" t="s">
        <v>2391</v>
      </c>
      <c r="E50" s="73" t="s">
        <v>2381</v>
      </c>
      <c r="F50" s="73" t="s">
        <v>3911</v>
      </c>
      <c r="G50" s="79">
        <v>2</v>
      </c>
      <c r="H50" s="79">
        <v>2</v>
      </c>
      <c r="I50" s="57" t="s">
        <v>2460</v>
      </c>
    </row>
    <row r="51" spans="1:9">
      <c r="A51" s="57">
        <v>50</v>
      </c>
      <c r="B51" s="78">
        <v>310833170438</v>
      </c>
      <c r="C51" s="57" t="s">
        <v>2392</v>
      </c>
      <c r="D51" s="73" t="s">
        <v>2393</v>
      </c>
      <c r="E51" s="73" t="s">
        <v>2381</v>
      </c>
      <c r="F51" s="73" t="s">
        <v>3911</v>
      </c>
      <c r="G51" s="79">
        <v>2</v>
      </c>
      <c r="H51" s="79">
        <v>2</v>
      </c>
      <c r="I51" s="57" t="s">
        <v>2460</v>
      </c>
    </row>
    <row r="52" spans="1:9">
      <c r="A52" s="57">
        <v>51</v>
      </c>
      <c r="B52" s="78">
        <v>310813170439</v>
      </c>
      <c r="C52" s="57" t="s">
        <v>2011</v>
      </c>
      <c r="D52" s="73" t="s">
        <v>2394</v>
      </c>
      <c r="E52" s="73" t="s">
        <v>2381</v>
      </c>
      <c r="F52" s="73" t="s">
        <v>3905</v>
      </c>
      <c r="G52" s="79">
        <v>2</v>
      </c>
      <c r="H52" s="79">
        <v>2</v>
      </c>
      <c r="I52" s="57" t="s">
        <v>2460</v>
      </c>
    </row>
    <row r="53" spans="1:9">
      <c r="A53" s="57">
        <v>52</v>
      </c>
      <c r="B53" s="78">
        <v>310850170440</v>
      </c>
      <c r="C53" s="57" t="s">
        <v>2395</v>
      </c>
      <c r="D53" s="73" t="s">
        <v>2396</v>
      </c>
      <c r="E53" s="73" t="s">
        <v>2381</v>
      </c>
      <c r="F53" s="73" t="s">
        <v>2397</v>
      </c>
      <c r="G53" s="79">
        <v>2</v>
      </c>
      <c r="H53" s="79">
        <v>2</v>
      </c>
      <c r="I53" s="57" t="s">
        <v>2460</v>
      </c>
    </row>
    <row r="54" spans="1:9">
      <c r="A54" s="57">
        <v>53</v>
      </c>
      <c r="B54" s="78">
        <v>310850170441</v>
      </c>
      <c r="C54" s="57" t="s">
        <v>2398</v>
      </c>
      <c r="D54" s="73" t="s">
        <v>2399</v>
      </c>
      <c r="E54" s="73" t="s">
        <v>2381</v>
      </c>
      <c r="F54" s="73" t="s">
        <v>2400</v>
      </c>
      <c r="G54" s="79">
        <v>2</v>
      </c>
      <c r="H54" s="79">
        <v>2</v>
      </c>
      <c r="I54" s="57" t="s">
        <v>2460</v>
      </c>
    </row>
    <row r="55" spans="1:9">
      <c r="A55" s="57">
        <v>54</v>
      </c>
      <c r="B55" s="78">
        <v>310850170442</v>
      </c>
      <c r="C55" s="57" t="s">
        <v>150</v>
      </c>
      <c r="D55" s="73" t="s">
        <v>2401</v>
      </c>
      <c r="E55" s="73" t="s">
        <v>2381</v>
      </c>
      <c r="F55" s="73" t="s">
        <v>2402</v>
      </c>
      <c r="G55" s="79">
        <v>2</v>
      </c>
      <c r="H55" s="79">
        <v>2</v>
      </c>
      <c r="I55" s="57" t="s">
        <v>2460</v>
      </c>
    </row>
    <row r="56" spans="1:9">
      <c r="A56" s="57">
        <v>55</v>
      </c>
      <c r="B56" s="78">
        <v>310850170443</v>
      </c>
      <c r="C56" s="57" t="s">
        <v>2403</v>
      </c>
      <c r="D56" s="73" t="s">
        <v>2404</v>
      </c>
      <c r="E56" s="73" t="s">
        <v>2381</v>
      </c>
      <c r="F56" s="73" t="s">
        <v>2374</v>
      </c>
      <c r="G56" s="79">
        <v>2</v>
      </c>
      <c r="H56" s="79">
        <v>2</v>
      </c>
      <c r="I56" s="57" t="s">
        <v>2460</v>
      </c>
    </row>
    <row r="57" spans="1:9">
      <c r="A57" s="57">
        <v>56</v>
      </c>
      <c r="B57" s="78">
        <v>310850170444</v>
      </c>
      <c r="C57" s="57" t="s">
        <v>258</v>
      </c>
      <c r="D57" s="73" t="s">
        <v>2405</v>
      </c>
      <c r="E57" s="73" t="s">
        <v>2381</v>
      </c>
      <c r="F57" s="73" t="s">
        <v>2379</v>
      </c>
      <c r="G57" s="79">
        <v>2</v>
      </c>
      <c r="H57" s="79">
        <v>2</v>
      </c>
      <c r="I57" s="57" t="s">
        <v>2460</v>
      </c>
    </row>
    <row r="58" spans="1:9">
      <c r="A58" s="57">
        <v>57</v>
      </c>
      <c r="B58" s="78">
        <v>310811170545</v>
      </c>
      <c r="C58" s="57" t="s">
        <v>2406</v>
      </c>
      <c r="D58" s="73" t="s">
        <v>2407</v>
      </c>
      <c r="E58" s="73" t="s">
        <v>2408</v>
      </c>
      <c r="F58" s="73" t="s">
        <v>3904</v>
      </c>
      <c r="G58" s="79">
        <v>5</v>
      </c>
      <c r="H58" s="79">
        <v>5</v>
      </c>
      <c r="I58" s="57" t="s">
        <v>2460</v>
      </c>
    </row>
    <row r="59" spans="1:9">
      <c r="A59" s="57">
        <v>58</v>
      </c>
      <c r="B59" s="78">
        <v>310833170546</v>
      </c>
      <c r="C59" s="57" t="s">
        <v>2409</v>
      </c>
      <c r="D59" s="73" t="s">
        <v>2410</v>
      </c>
      <c r="E59" s="73" t="s">
        <v>2408</v>
      </c>
      <c r="F59" s="73" t="s">
        <v>3911</v>
      </c>
      <c r="G59" s="79">
        <v>5</v>
      </c>
      <c r="H59" s="79">
        <v>5</v>
      </c>
      <c r="I59" s="57" t="s">
        <v>2460</v>
      </c>
    </row>
    <row r="60" spans="1:9">
      <c r="A60" s="57">
        <v>59</v>
      </c>
      <c r="B60" s="78">
        <v>310829170547</v>
      </c>
      <c r="C60" s="57" t="s">
        <v>1974</v>
      </c>
      <c r="D60" s="73" t="s">
        <v>2411</v>
      </c>
      <c r="E60" s="73" t="s">
        <v>2408</v>
      </c>
      <c r="F60" s="73" t="s">
        <v>3354</v>
      </c>
      <c r="G60" s="79">
        <v>5</v>
      </c>
      <c r="H60" s="79">
        <v>5</v>
      </c>
      <c r="I60" s="57" t="s">
        <v>2460</v>
      </c>
    </row>
    <row r="61" spans="1:9">
      <c r="A61" s="57">
        <v>60</v>
      </c>
      <c r="B61" s="78">
        <v>310823170648</v>
      </c>
      <c r="C61" s="57" t="s">
        <v>2347</v>
      </c>
      <c r="D61" s="73" t="s">
        <v>2412</v>
      </c>
      <c r="E61" s="73" t="s">
        <v>2413</v>
      </c>
      <c r="F61" s="66" t="s">
        <v>3906</v>
      </c>
      <c r="G61" s="79">
        <v>10</v>
      </c>
      <c r="H61" s="79">
        <v>8</v>
      </c>
      <c r="I61" s="57" t="s">
        <v>2460</v>
      </c>
    </row>
    <row r="62" spans="1:9">
      <c r="A62" s="57">
        <v>61</v>
      </c>
      <c r="B62" s="78">
        <v>310823170649</v>
      </c>
      <c r="C62" s="57" t="s">
        <v>2255</v>
      </c>
      <c r="D62" s="73" t="s">
        <v>2414</v>
      </c>
      <c r="E62" s="73" t="s">
        <v>2413</v>
      </c>
      <c r="F62" s="66" t="s">
        <v>3906</v>
      </c>
      <c r="G62" s="79">
        <v>10</v>
      </c>
      <c r="H62" s="79">
        <v>8</v>
      </c>
      <c r="I62" s="57" t="s">
        <v>2460</v>
      </c>
    </row>
    <row r="63" spans="1:9">
      <c r="A63" s="57">
        <v>62</v>
      </c>
      <c r="B63" s="78">
        <v>310811170650</v>
      </c>
      <c r="C63" s="57" t="s">
        <v>2415</v>
      </c>
      <c r="D63" s="73" t="s">
        <v>2416</v>
      </c>
      <c r="E63" s="73" t="s">
        <v>2413</v>
      </c>
      <c r="F63" s="73" t="s">
        <v>3904</v>
      </c>
      <c r="G63" s="79">
        <v>10</v>
      </c>
      <c r="H63" s="79">
        <v>8</v>
      </c>
      <c r="I63" s="57" t="s">
        <v>2460</v>
      </c>
    </row>
    <row r="64" spans="1:9">
      <c r="A64" s="57">
        <v>63</v>
      </c>
      <c r="B64" s="78">
        <v>310811170652</v>
      </c>
      <c r="C64" s="57" t="s">
        <v>2417</v>
      </c>
      <c r="D64" s="73" t="s">
        <v>2418</v>
      </c>
      <c r="E64" s="73" t="s">
        <v>2413</v>
      </c>
      <c r="F64" s="73" t="s">
        <v>3904</v>
      </c>
      <c r="G64" s="79">
        <v>10</v>
      </c>
      <c r="H64" s="79">
        <v>8</v>
      </c>
      <c r="I64" s="57" t="s">
        <v>2460</v>
      </c>
    </row>
    <row r="65" spans="1:9">
      <c r="A65" s="57">
        <v>64</v>
      </c>
      <c r="B65" s="78">
        <v>310850170653</v>
      </c>
      <c r="C65" s="57" t="s">
        <v>2419</v>
      </c>
      <c r="D65" s="73" t="s">
        <v>2420</v>
      </c>
      <c r="E65" s="73" t="s">
        <v>2413</v>
      </c>
      <c r="F65" s="73" t="s">
        <v>2371</v>
      </c>
      <c r="G65" s="79">
        <v>10</v>
      </c>
      <c r="H65" s="79">
        <v>8</v>
      </c>
      <c r="I65" s="57" t="s">
        <v>2460</v>
      </c>
    </row>
    <row r="66" spans="1:9">
      <c r="A66" s="57">
        <v>65</v>
      </c>
      <c r="B66" s="78">
        <v>310823170654</v>
      </c>
      <c r="C66" s="57" t="s">
        <v>2227</v>
      </c>
      <c r="D66" s="73" t="s">
        <v>2421</v>
      </c>
      <c r="E66" s="73" t="s">
        <v>2422</v>
      </c>
      <c r="F66" s="66" t="s">
        <v>3906</v>
      </c>
      <c r="G66" s="79">
        <v>5</v>
      </c>
      <c r="H66" s="79">
        <v>5</v>
      </c>
      <c r="I66" s="57" t="s">
        <v>2460</v>
      </c>
    </row>
    <row r="67" spans="1:9">
      <c r="A67" s="57">
        <v>66</v>
      </c>
      <c r="B67" s="78">
        <v>310823170655</v>
      </c>
      <c r="C67" s="57" t="s">
        <v>2423</v>
      </c>
      <c r="D67" s="73" t="s">
        <v>2424</v>
      </c>
      <c r="E67" s="73" t="s">
        <v>2422</v>
      </c>
      <c r="F67" s="66" t="s">
        <v>3906</v>
      </c>
      <c r="G67" s="79">
        <v>5</v>
      </c>
      <c r="H67" s="79">
        <v>5</v>
      </c>
      <c r="I67" s="57" t="s">
        <v>2460</v>
      </c>
    </row>
    <row r="68" spans="1:9">
      <c r="A68" s="57">
        <v>67</v>
      </c>
      <c r="B68" s="78">
        <v>310823170656</v>
      </c>
      <c r="C68" s="57" t="s">
        <v>2224</v>
      </c>
      <c r="D68" s="73" t="s">
        <v>2425</v>
      </c>
      <c r="E68" s="73" t="s">
        <v>2422</v>
      </c>
      <c r="F68" s="66" t="s">
        <v>3906</v>
      </c>
      <c r="G68" s="79">
        <v>5</v>
      </c>
      <c r="H68" s="79">
        <v>5</v>
      </c>
      <c r="I68" s="57" t="s">
        <v>2460</v>
      </c>
    </row>
    <row r="69" spans="1:9">
      <c r="A69" s="57">
        <v>68</v>
      </c>
      <c r="B69" s="78">
        <v>310823170657</v>
      </c>
      <c r="C69" s="57" t="s">
        <v>2218</v>
      </c>
      <c r="D69" s="73" t="s">
        <v>2426</v>
      </c>
      <c r="E69" s="73" t="s">
        <v>2422</v>
      </c>
      <c r="F69" s="66" t="s">
        <v>3906</v>
      </c>
      <c r="G69" s="79">
        <v>5</v>
      </c>
      <c r="H69" s="79">
        <v>5</v>
      </c>
      <c r="I69" s="57" t="s">
        <v>2460</v>
      </c>
    </row>
    <row r="70" spans="1:9">
      <c r="A70" s="57">
        <v>69</v>
      </c>
      <c r="B70" s="78">
        <v>310811170658</v>
      </c>
      <c r="C70" s="57" t="s">
        <v>2427</v>
      </c>
      <c r="D70" s="73" t="s">
        <v>2428</v>
      </c>
      <c r="E70" s="73" t="s">
        <v>2422</v>
      </c>
      <c r="F70" s="73" t="s">
        <v>3904</v>
      </c>
      <c r="G70" s="79">
        <v>5</v>
      </c>
      <c r="H70" s="79">
        <v>5</v>
      </c>
      <c r="I70" s="57" t="s">
        <v>2460</v>
      </c>
    </row>
    <row r="71" spans="1:9">
      <c r="A71" s="57">
        <v>70</v>
      </c>
      <c r="B71" s="78">
        <v>310833170659</v>
      </c>
      <c r="C71" s="57" t="s">
        <v>2263</v>
      </c>
      <c r="D71" s="73" t="s">
        <v>2429</v>
      </c>
      <c r="E71" s="73" t="s">
        <v>2422</v>
      </c>
      <c r="F71" s="73" t="s">
        <v>3911</v>
      </c>
      <c r="G71" s="79">
        <v>5</v>
      </c>
      <c r="H71" s="79">
        <v>5</v>
      </c>
      <c r="I71" s="57" t="s">
        <v>2460</v>
      </c>
    </row>
    <row r="72" spans="1:9">
      <c r="A72" s="57">
        <v>71</v>
      </c>
      <c r="B72" s="78">
        <v>310833170660</v>
      </c>
      <c r="C72" s="57" t="s">
        <v>2430</v>
      </c>
      <c r="D72" s="73" t="s">
        <v>2431</v>
      </c>
      <c r="E72" s="73" t="s">
        <v>2422</v>
      </c>
      <c r="F72" s="73" t="s">
        <v>3911</v>
      </c>
      <c r="G72" s="79">
        <v>5</v>
      </c>
      <c r="H72" s="79">
        <v>5</v>
      </c>
      <c r="I72" s="57" t="s">
        <v>2460</v>
      </c>
    </row>
    <row r="73" spans="1:9">
      <c r="A73" s="57">
        <v>72</v>
      </c>
      <c r="B73" s="78">
        <v>310822170661</v>
      </c>
      <c r="C73" s="57" t="s">
        <v>2432</v>
      </c>
      <c r="D73" s="73" t="s">
        <v>2433</v>
      </c>
      <c r="E73" s="73" t="s">
        <v>2422</v>
      </c>
      <c r="F73" s="73" t="s">
        <v>2088</v>
      </c>
      <c r="G73" s="79">
        <v>5</v>
      </c>
      <c r="H73" s="79">
        <v>5</v>
      </c>
      <c r="I73" s="57" t="s">
        <v>2460</v>
      </c>
    </row>
    <row r="74" spans="1:9">
      <c r="A74" s="57">
        <v>73</v>
      </c>
      <c r="B74" s="78">
        <v>310841170662</v>
      </c>
      <c r="C74" s="57" t="s">
        <v>2004</v>
      </c>
      <c r="D74" s="73" t="s">
        <v>2434</v>
      </c>
      <c r="E74" s="73" t="s">
        <v>2422</v>
      </c>
      <c r="F74" s="73" t="s">
        <v>2092</v>
      </c>
      <c r="G74" s="79">
        <v>5</v>
      </c>
      <c r="H74" s="79">
        <v>5</v>
      </c>
      <c r="I74" s="57" t="s">
        <v>2460</v>
      </c>
    </row>
    <row r="75" spans="1:9">
      <c r="A75" s="57">
        <v>74</v>
      </c>
      <c r="B75" s="78">
        <v>310823170663</v>
      </c>
      <c r="C75" s="57" t="s">
        <v>2223</v>
      </c>
      <c r="D75" s="73" t="s">
        <v>2435</v>
      </c>
      <c r="E75" s="73" t="s">
        <v>2436</v>
      </c>
      <c r="F75" s="66" t="s">
        <v>3906</v>
      </c>
      <c r="G75" s="79">
        <v>1</v>
      </c>
      <c r="H75" s="79">
        <v>1</v>
      </c>
      <c r="I75" s="57" t="s">
        <v>2460</v>
      </c>
    </row>
    <row r="76" spans="1:9">
      <c r="A76" s="57">
        <v>75</v>
      </c>
      <c r="B76" s="78">
        <v>310811170664</v>
      </c>
      <c r="C76" s="57" t="s">
        <v>2437</v>
      </c>
      <c r="D76" s="73" t="s">
        <v>2438</v>
      </c>
      <c r="E76" s="73" t="s">
        <v>2436</v>
      </c>
      <c r="F76" s="73" t="s">
        <v>3904</v>
      </c>
      <c r="G76" s="79">
        <v>1</v>
      </c>
      <c r="H76" s="79">
        <v>1</v>
      </c>
      <c r="I76" s="57" t="s">
        <v>2460</v>
      </c>
    </row>
    <row r="77" spans="1:9">
      <c r="A77" s="57">
        <v>76</v>
      </c>
      <c r="B77" s="78">
        <v>310811170665</v>
      </c>
      <c r="C77" s="57" t="s">
        <v>2439</v>
      </c>
      <c r="D77" s="73" t="s">
        <v>2440</v>
      </c>
      <c r="E77" s="73" t="s">
        <v>2436</v>
      </c>
      <c r="F77" s="73" t="s">
        <v>3904</v>
      </c>
      <c r="G77" s="79">
        <v>1</v>
      </c>
      <c r="H77" s="79">
        <v>1</v>
      </c>
      <c r="I77" s="57" t="s">
        <v>2460</v>
      </c>
    </row>
    <row r="78" spans="1:9">
      <c r="A78" s="57">
        <v>77</v>
      </c>
      <c r="B78" s="78">
        <v>310811170666</v>
      </c>
      <c r="C78" s="57" t="s">
        <v>2260</v>
      </c>
      <c r="D78" s="73" t="s">
        <v>2441</v>
      </c>
      <c r="E78" s="73" t="s">
        <v>2436</v>
      </c>
      <c r="F78" s="73" t="s">
        <v>3904</v>
      </c>
      <c r="G78" s="79">
        <v>1</v>
      </c>
      <c r="H78" s="79">
        <v>1</v>
      </c>
      <c r="I78" s="57" t="s">
        <v>2460</v>
      </c>
    </row>
    <row r="79" spans="1:9">
      <c r="A79" s="57">
        <v>78</v>
      </c>
      <c r="B79" s="78">
        <v>310811170667</v>
      </c>
      <c r="C79" s="57" t="s">
        <v>2442</v>
      </c>
      <c r="D79" s="73" t="s">
        <v>2443</v>
      </c>
      <c r="E79" s="73" t="s">
        <v>2436</v>
      </c>
      <c r="F79" s="73" t="s">
        <v>3904</v>
      </c>
      <c r="G79" s="79">
        <v>1</v>
      </c>
      <c r="H79" s="79">
        <v>1</v>
      </c>
      <c r="I79" s="57" t="s">
        <v>2460</v>
      </c>
    </row>
    <row r="80" spans="1:9">
      <c r="A80" s="57">
        <v>79</v>
      </c>
      <c r="B80" s="78">
        <v>310833170668</v>
      </c>
      <c r="C80" s="57" t="s">
        <v>2444</v>
      </c>
      <c r="D80" s="73" t="s">
        <v>2445</v>
      </c>
      <c r="E80" s="73" t="s">
        <v>2436</v>
      </c>
      <c r="F80" s="73" t="s">
        <v>3911</v>
      </c>
      <c r="G80" s="79">
        <v>1</v>
      </c>
      <c r="H80" s="79">
        <v>1</v>
      </c>
      <c r="I80" s="57" t="s">
        <v>2460</v>
      </c>
    </row>
    <row r="81" spans="1:9">
      <c r="A81" s="57">
        <v>80</v>
      </c>
      <c r="B81" s="78">
        <v>310813170669</v>
      </c>
      <c r="C81" s="57" t="s">
        <v>2446</v>
      </c>
      <c r="D81" s="73" t="s">
        <v>2447</v>
      </c>
      <c r="E81" s="73" t="s">
        <v>2436</v>
      </c>
      <c r="F81" s="73" t="s">
        <v>3905</v>
      </c>
      <c r="G81" s="79">
        <v>1</v>
      </c>
      <c r="H81" s="79">
        <v>1</v>
      </c>
      <c r="I81" s="57" t="s">
        <v>2460</v>
      </c>
    </row>
    <row r="82" spans="1:9">
      <c r="A82" s="57">
        <v>81</v>
      </c>
      <c r="B82" s="78">
        <v>310813170670</v>
      </c>
      <c r="C82" s="57" t="s">
        <v>2448</v>
      </c>
      <c r="D82" s="73" t="s">
        <v>2449</v>
      </c>
      <c r="E82" s="73" t="s">
        <v>2436</v>
      </c>
      <c r="F82" s="73" t="s">
        <v>3905</v>
      </c>
      <c r="G82" s="79">
        <v>1</v>
      </c>
      <c r="H82" s="79">
        <v>1</v>
      </c>
      <c r="I82" s="57" t="s">
        <v>2460</v>
      </c>
    </row>
    <row r="83" spans="1:9">
      <c r="A83" s="57">
        <v>82</v>
      </c>
      <c r="B83" s="78">
        <v>310827170671</v>
      </c>
      <c r="C83" s="57" t="s">
        <v>2190</v>
      </c>
      <c r="D83" s="73" t="s">
        <v>2450</v>
      </c>
      <c r="E83" s="73" t="s">
        <v>2436</v>
      </c>
      <c r="F83" s="73" t="s">
        <v>3908</v>
      </c>
      <c r="G83" s="79">
        <v>1</v>
      </c>
      <c r="H83" s="79">
        <v>1</v>
      </c>
      <c r="I83" s="57" t="s">
        <v>2460</v>
      </c>
    </row>
    <row r="84" spans="1:9">
      <c r="A84" s="57">
        <v>83</v>
      </c>
      <c r="B84" s="78">
        <v>310841170672</v>
      </c>
      <c r="C84" s="57" t="s">
        <v>2451</v>
      </c>
      <c r="D84" s="73" t="s">
        <v>2452</v>
      </c>
      <c r="E84" s="73" t="s">
        <v>2436</v>
      </c>
      <c r="F84" s="73" t="s">
        <v>2092</v>
      </c>
      <c r="G84" s="79">
        <v>1</v>
      </c>
      <c r="H84" s="79">
        <v>1</v>
      </c>
      <c r="I84" s="57" t="s">
        <v>2460</v>
      </c>
    </row>
    <row r="85" spans="1:9">
      <c r="A85" s="57">
        <v>84</v>
      </c>
      <c r="B85" s="78">
        <v>310827170773</v>
      </c>
      <c r="C85" s="57" t="s">
        <v>2453</v>
      </c>
      <c r="D85" s="73" t="s">
        <v>2454</v>
      </c>
      <c r="E85" s="73" t="s">
        <v>2455</v>
      </c>
      <c r="F85" s="73" t="s">
        <v>3908</v>
      </c>
      <c r="G85" s="79">
        <v>1</v>
      </c>
      <c r="H85" s="79">
        <v>1</v>
      </c>
      <c r="I85" s="57" t="s">
        <v>2460</v>
      </c>
    </row>
    <row r="86" spans="1:9">
      <c r="A86" s="57">
        <v>85</v>
      </c>
      <c r="B86" s="78">
        <v>310823170374</v>
      </c>
      <c r="C86" s="57" t="s">
        <v>2456</v>
      </c>
      <c r="D86" s="73" t="s">
        <v>2457</v>
      </c>
      <c r="E86" s="73" t="s">
        <v>2458</v>
      </c>
      <c r="F86" s="66" t="s">
        <v>3906</v>
      </c>
      <c r="G86" s="79">
        <v>5</v>
      </c>
      <c r="H86" s="79">
        <v>4</v>
      </c>
      <c r="I86" s="57" t="s">
        <v>2460</v>
      </c>
    </row>
    <row r="87" spans="1:9" ht="15.75">
      <c r="A87" s="57">
        <v>86</v>
      </c>
      <c r="B87" s="80">
        <v>310829175001</v>
      </c>
      <c r="C87" s="57" t="s">
        <v>2464</v>
      </c>
      <c r="D87" s="73" t="s">
        <v>2465</v>
      </c>
      <c r="E87" s="73" t="s">
        <v>2562</v>
      </c>
      <c r="F87" s="73" t="s">
        <v>2085</v>
      </c>
      <c r="G87" s="79">
        <v>2.5</v>
      </c>
      <c r="H87" s="79">
        <v>1.5</v>
      </c>
      <c r="I87" s="57" t="s">
        <v>2563</v>
      </c>
    </row>
    <row r="88" spans="1:9" ht="15.75">
      <c r="A88" s="57">
        <v>87</v>
      </c>
      <c r="B88" s="80">
        <v>310828175002</v>
      </c>
      <c r="C88" s="57" t="s">
        <v>2466</v>
      </c>
      <c r="D88" s="73" t="s">
        <v>2467</v>
      </c>
      <c r="E88" s="73" t="s">
        <v>2562</v>
      </c>
      <c r="F88" s="73" t="s">
        <v>2090</v>
      </c>
      <c r="G88" s="79">
        <v>2.5</v>
      </c>
      <c r="H88" s="79">
        <v>1.5</v>
      </c>
      <c r="I88" s="57" t="s">
        <v>2563</v>
      </c>
    </row>
    <row r="89" spans="1:9" ht="15.75">
      <c r="A89" s="57">
        <v>88</v>
      </c>
      <c r="B89" s="80">
        <v>310821175003</v>
      </c>
      <c r="C89" s="57" t="s">
        <v>2468</v>
      </c>
      <c r="D89" s="73" t="s">
        <v>2469</v>
      </c>
      <c r="E89" s="73" t="s">
        <v>2562</v>
      </c>
      <c r="F89" s="73" t="s">
        <v>2082</v>
      </c>
      <c r="G89" s="79">
        <v>2.5</v>
      </c>
      <c r="H89" s="79">
        <v>1.5</v>
      </c>
      <c r="I89" s="57" t="s">
        <v>2563</v>
      </c>
    </row>
    <row r="90" spans="1:9" ht="15.75">
      <c r="A90" s="57">
        <v>89</v>
      </c>
      <c r="B90" s="80">
        <v>310824175004</v>
      </c>
      <c r="C90" s="57" t="s">
        <v>2283</v>
      </c>
      <c r="D90" s="73" t="s">
        <v>2470</v>
      </c>
      <c r="E90" s="73" t="s">
        <v>2562</v>
      </c>
      <c r="F90" s="73" t="s">
        <v>2086</v>
      </c>
      <c r="G90" s="79">
        <v>2.5</v>
      </c>
      <c r="H90" s="79">
        <v>1.5</v>
      </c>
      <c r="I90" s="57" t="s">
        <v>2563</v>
      </c>
    </row>
    <row r="91" spans="1:9" ht="15.75">
      <c r="A91" s="57">
        <v>90</v>
      </c>
      <c r="B91" s="80">
        <v>310826175005</v>
      </c>
      <c r="C91" s="57" t="s">
        <v>2471</v>
      </c>
      <c r="D91" s="73" t="s">
        <v>2472</v>
      </c>
      <c r="E91" s="73" t="s">
        <v>2562</v>
      </c>
      <c r="F91" s="73" t="s">
        <v>217</v>
      </c>
      <c r="G91" s="79">
        <v>2.5</v>
      </c>
      <c r="H91" s="79">
        <v>1.5</v>
      </c>
      <c r="I91" s="57" t="s">
        <v>2563</v>
      </c>
    </row>
    <row r="92" spans="1:9" ht="15.75">
      <c r="A92" s="57">
        <v>91</v>
      </c>
      <c r="B92" s="80">
        <v>310829175006</v>
      </c>
      <c r="C92" s="57" t="s">
        <v>2473</v>
      </c>
      <c r="D92" s="73" t="s">
        <v>2474</v>
      </c>
      <c r="E92" s="73" t="s">
        <v>2562</v>
      </c>
      <c r="F92" s="73" t="s">
        <v>2085</v>
      </c>
      <c r="G92" s="79">
        <v>2</v>
      </c>
      <c r="H92" s="79">
        <v>1.1499999999999999</v>
      </c>
      <c r="I92" s="57" t="s">
        <v>2563</v>
      </c>
    </row>
    <row r="93" spans="1:9" ht="15.75">
      <c r="A93" s="57">
        <v>92</v>
      </c>
      <c r="B93" s="80">
        <v>310825175007</v>
      </c>
      <c r="C93" s="57" t="s">
        <v>2475</v>
      </c>
      <c r="D93" s="73" t="s">
        <v>2476</v>
      </c>
      <c r="E93" s="73" t="s">
        <v>2562</v>
      </c>
      <c r="F93" s="73" t="s">
        <v>2089</v>
      </c>
      <c r="G93" s="79">
        <v>2</v>
      </c>
      <c r="H93" s="79">
        <v>1.1499999999999999</v>
      </c>
      <c r="I93" s="57" t="s">
        <v>2563</v>
      </c>
    </row>
    <row r="94" spans="1:9" ht="15.75">
      <c r="A94" s="57">
        <v>93</v>
      </c>
      <c r="B94" s="80">
        <v>310825175008</v>
      </c>
      <c r="C94" s="57" t="s">
        <v>2477</v>
      </c>
      <c r="D94" s="73" t="s">
        <v>2478</v>
      </c>
      <c r="E94" s="73" t="s">
        <v>2562</v>
      </c>
      <c r="F94" s="73" t="s">
        <v>2089</v>
      </c>
      <c r="G94" s="79">
        <v>2</v>
      </c>
      <c r="H94" s="79">
        <v>1.1499999999999999</v>
      </c>
      <c r="I94" s="57" t="s">
        <v>2563</v>
      </c>
    </row>
    <row r="95" spans="1:9" ht="15.75">
      <c r="A95" s="57">
        <v>94</v>
      </c>
      <c r="B95" s="80">
        <v>310825175009</v>
      </c>
      <c r="C95" s="57" t="s">
        <v>2479</v>
      </c>
      <c r="D95" s="73" t="s">
        <v>2480</v>
      </c>
      <c r="E95" s="73" t="s">
        <v>2562</v>
      </c>
      <c r="F95" s="73" t="s">
        <v>2089</v>
      </c>
      <c r="G95" s="79">
        <v>2</v>
      </c>
      <c r="H95" s="79">
        <v>1.1499999999999999</v>
      </c>
      <c r="I95" s="57" t="s">
        <v>2563</v>
      </c>
    </row>
    <row r="96" spans="1:9" ht="15.75">
      <c r="A96" s="57">
        <v>95</v>
      </c>
      <c r="B96" s="80">
        <v>310825175010</v>
      </c>
      <c r="C96" s="57" t="s">
        <v>2481</v>
      </c>
      <c r="D96" s="73" t="s">
        <v>2482</v>
      </c>
      <c r="E96" s="73" t="s">
        <v>2562</v>
      </c>
      <c r="F96" s="73" t="s">
        <v>2089</v>
      </c>
      <c r="G96" s="79">
        <v>2</v>
      </c>
      <c r="H96" s="79">
        <v>1.1499999999999999</v>
      </c>
      <c r="I96" s="57" t="s">
        <v>2563</v>
      </c>
    </row>
    <row r="97" spans="1:10" ht="15.75">
      <c r="A97" s="57">
        <v>96</v>
      </c>
      <c r="B97" s="80">
        <v>310828175011</v>
      </c>
      <c r="C97" s="57" t="s">
        <v>2483</v>
      </c>
      <c r="D97" s="73" t="s">
        <v>3388</v>
      </c>
      <c r="E97" s="73" t="s">
        <v>2562</v>
      </c>
      <c r="F97" s="73" t="s">
        <v>2090</v>
      </c>
      <c r="G97" s="79">
        <v>2</v>
      </c>
      <c r="H97" s="79">
        <v>1.1499999999999999</v>
      </c>
      <c r="I97" s="57" t="s">
        <v>2563</v>
      </c>
    </row>
    <row r="98" spans="1:10" ht="15.75">
      <c r="A98" s="57">
        <v>97</v>
      </c>
      <c r="B98" s="80">
        <v>310821175012</v>
      </c>
      <c r="C98" s="57" t="s">
        <v>2484</v>
      </c>
      <c r="D98" s="73" t="s">
        <v>2485</v>
      </c>
      <c r="E98" s="73" t="s">
        <v>2562</v>
      </c>
      <c r="F98" s="73" t="s">
        <v>2082</v>
      </c>
      <c r="G98" s="79">
        <v>2</v>
      </c>
      <c r="H98" s="79">
        <v>1.1499999999999999</v>
      </c>
      <c r="I98" s="57" t="s">
        <v>2563</v>
      </c>
      <c r="J98" s="47">
        <f>SUM(H87:H146)</f>
        <v>59.999999999999993</v>
      </c>
    </row>
    <row r="99" spans="1:10" ht="15.75">
      <c r="A99" s="57">
        <v>98</v>
      </c>
      <c r="B99" s="80">
        <v>310821175013</v>
      </c>
      <c r="C99" s="57" t="s">
        <v>2486</v>
      </c>
      <c r="D99" s="73" t="s">
        <v>2487</v>
      </c>
      <c r="E99" s="73" t="s">
        <v>2562</v>
      </c>
      <c r="F99" s="73" t="s">
        <v>2082</v>
      </c>
      <c r="G99" s="79">
        <v>2</v>
      </c>
      <c r="H99" s="79">
        <v>1.1499999999999999</v>
      </c>
      <c r="I99" s="57" t="s">
        <v>2563</v>
      </c>
    </row>
    <row r="100" spans="1:10" ht="15.75">
      <c r="A100" s="57">
        <v>99</v>
      </c>
      <c r="B100" s="80">
        <v>310821175014</v>
      </c>
      <c r="C100" s="57" t="s">
        <v>2488</v>
      </c>
      <c r="D100" s="73" t="s">
        <v>3389</v>
      </c>
      <c r="E100" s="73" t="s">
        <v>2562</v>
      </c>
      <c r="F100" s="73" t="s">
        <v>2082</v>
      </c>
      <c r="G100" s="79">
        <v>2</v>
      </c>
      <c r="H100" s="79">
        <v>1.1499999999999999</v>
      </c>
      <c r="I100" s="57" t="s">
        <v>2563</v>
      </c>
    </row>
    <row r="101" spans="1:10" ht="15.75">
      <c r="A101" s="57">
        <v>100</v>
      </c>
      <c r="B101" s="80">
        <v>310821175015</v>
      </c>
      <c r="C101" s="57" t="s">
        <v>2489</v>
      </c>
      <c r="D101" s="73" t="s">
        <v>3390</v>
      </c>
      <c r="E101" s="73" t="s">
        <v>2562</v>
      </c>
      <c r="F101" s="73" t="s">
        <v>2082</v>
      </c>
      <c r="G101" s="79">
        <v>2</v>
      </c>
      <c r="H101" s="79">
        <v>1.1499999999999999</v>
      </c>
      <c r="I101" s="57" t="s">
        <v>2563</v>
      </c>
    </row>
    <row r="102" spans="1:10" ht="15.75">
      <c r="A102" s="57">
        <v>101</v>
      </c>
      <c r="B102" s="80">
        <v>310826175016</v>
      </c>
      <c r="C102" s="57" t="s">
        <v>2490</v>
      </c>
      <c r="D102" s="73" t="s">
        <v>2491</v>
      </c>
      <c r="E102" s="73" t="s">
        <v>2562</v>
      </c>
      <c r="F102" s="73" t="s">
        <v>217</v>
      </c>
      <c r="G102" s="79">
        <v>2</v>
      </c>
      <c r="H102" s="79">
        <v>1.1499999999999999</v>
      </c>
      <c r="I102" s="57" t="s">
        <v>2563</v>
      </c>
    </row>
    <row r="103" spans="1:10" ht="15.75">
      <c r="A103" s="57">
        <v>102</v>
      </c>
      <c r="B103" s="80">
        <v>310826175017</v>
      </c>
      <c r="C103" s="57" t="s">
        <v>2492</v>
      </c>
      <c r="D103" s="73" t="s">
        <v>2493</v>
      </c>
      <c r="E103" s="73" t="s">
        <v>2562</v>
      </c>
      <c r="F103" s="73" t="s">
        <v>217</v>
      </c>
      <c r="G103" s="79">
        <v>2</v>
      </c>
      <c r="H103" s="79">
        <v>1.1499999999999999</v>
      </c>
      <c r="I103" s="57" t="s">
        <v>2563</v>
      </c>
    </row>
    <row r="104" spans="1:10" ht="15.75">
      <c r="A104" s="57">
        <v>103</v>
      </c>
      <c r="B104" s="80">
        <v>310826175018</v>
      </c>
      <c r="C104" s="57" t="s">
        <v>2494</v>
      </c>
      <c r="D104" s="73" t="s">
        <v>2495</v>
      </c>
      <c r="E104" s="73" t="s">
        <v>2562</v>
      </c>
      <c r="F104" s="73" t="s">
        <v>217</v>
      </c>
      <c r="G104" s="79">
        <v>2</v>
      </c>
      <c r="H104" s="79">
        <v>1.1499999999999999</v>
      </c>
      <c r="I104" s="57" t="s">
        <v>2563</v>
      </c>
    </row>
    <row r="105" spans="1:10" ht="15.75">
      <c r="A105" s="57">
        <v>104</v>
      </c>
      <c r="B105" s="80">
        <v>310822175019</v>
      </c>
      <c r="C105" s="57" t="s">
        <v>2496</v>
      </c>
      <c r="D105" s="73" t="s">
        <v>2497</v>
      </c>
      <c r="E105" s="73" t="s">
        <v>2562</v>
      </c>
      <c r="F105" s="73" t="s">
        <v>2088</v>
      </c>
      <c r="G105" s="79">
        <v>2</v>
      </c>
      <c r="H105" s="79">
        <v>1.1499999999999999</v>
      </c>
      <c r="I105" s="57" t="s">
        <v>2563</v>
      </c>
    </row>
    <row r="106" spans="1:10" ht="15.75">
      <c r="A106" s="57">
        <v>105</v>
      </c>
      <c r="B106" s="80">
        <v>310828175020</v>
      </c>
      <c r="C106" s="57" t="s">
        <v>2498</v>
      </c>
      <c r="D106" s="73" t="s">
        <v>2499</v>
      </c>
      <c r="E106" s="73" t="s">
        <v>2562</v>
      </c>
      <c r="F106" s="73" t="s">
        <v>2090</v>
      </c>
      <c r="G106" s="79">
        <v>1.5</v>
      </c>
      <c r="H106" s="79">
        <v>0.9</v>
      </c>
      <c r="I106" s="57" t="s">
        <v>2563</v>
      </c>
    </row>
    <row r="107" spans="1:10" ht="15.75">
      <c r="A107" s="57">
        <v>106</v>
      </c>
      <c r="B107" s="80">
        <v>310828175021</v>
      </c>
      <c r="C107" s="57" t="s">
        <v>2500</v>
      </c>
      <c r="D107" s="73" t="s">
        <v>2501</v>
      </c>
      <c r="E107" s="73" t="s">
        <v>2562</v>
      </c>
      <c r="F107" s="73" t="s">
        <v>2090</v>
      </c>
      <c r="G107" s="79">
        <v>1.5</v>
      </c>
      <c r="H107" s="79">
        <v>0.9</v>
      </c>
      <c r="I107" s="57" t="s">
        <v>2563</v>
      </c>
    </row>
    <row r="108" spans="1:10" ht="15.75">
      <c r="A108" s="57">
        <v>107</v>
      </c>
      <c r="B108" s="80">
        <v>310827175022</v>
      </c>
      <c r="C108" s="57" t="s">
        <v>2502</v>
      </c>
      <c r="D108" s="73" t="s">
        <v>3391</v>
      </c>
      <c r="E108" s="73" t="s">
        <v>2562</v>
      </c>
      <c r="F108" s="73" t="s">
        <v>2084</v>
      </c>
      <c r="G108" s="79">
        <v>1.5</v>
      </c>
      <c r="H108" s="79">
        <v>0.9</v>
      </c>
      <c r="I108" s="57" t="s">
        <v>2563</v>
      </c>
    </row>
    <row r="109" spans="1:10" ht="15.75">
      <c r="A109" s="57">
        <v>108</v>
      </c>
      <c r="B109" s="80">
        <v>310827175023</v>
      </c>
      <c r="C109" s="57" t="s">
        <v>2503</v>
      </c>
      <c r="D109" s="73" t="s">
        <v>3392</v>
      </c>
      <c r="E109" s="73" t="s">
        <v>2562</v>
      </c>
      <c r="F109" s="73" t="s">
        <v>2084</v>
      </c>
      <c r="G109" s="79">
        <v>1.5</v>
      </c>
      <c r="H109" s="79">
        <v>0.9</v>
      </c>
      <c r="I109" s="57" t="s">
        <v>2563</v>
      </c>
    </row>
    <row r="110" spans="1:10" ht="15.75">
      <c r="A110" s="57">
        <v>109</v>
      </c>
      <c r="B110" s="80">
        <v>310821175024</v>
      </c>
      <c r="C110" s="57" t="s">
        <v>2504</v>
      </c>
      <c r="D110" s="73" t="s">
        <v>2505</v>
      </c>
      <c r="E110" s="73" t="s">
        <v>2562</v>
      </c>
      <c r="F110" s="73" t="s">
        <v>2082</v>
      </c>
      <c r="G110" s="79">
        <v>1.5</v>
      </c>
      <c r="H110" s="79">
        <v>0.9</v>
      </c>
      <c r="I110" s="57" t="s">
        <v>2563</v>
      </c>
    </row>
    <row r="111" spans="1:10" ht="15.75">
      <c r="A111" s="57">
        <v>110</v>
      </c>
      <c r="B111" s="80">
        <v>310821175025</v>
      </c>
      <c r="C111" s="57" t="s">
        <v>2506</v>
      </c>
      <c r="D111" s="73" t="s">
        <v>2507</v>
      </c>
      <c r="E111" s="73" t="s">
        <v>2562</v>
      </c>
      <c r="F111" s="73" t="s">
        <v>2082</v>
      </c>
      <c r="G111" s="79">
        <v>1.5</v>
      </c>
      <c r="H111" s="79">
        <v>0.9</v>
      </c>
      <c r="I111" s="57" t="s">
        <v>2563</v>
      </c>
    </row>
    <row r="112" spans="1:10" ht="15.75">
      <c r="A112" s="57">
        <v>111</v>
      </c>
      <c r="B112" s="80">
        <v>310821175026</v>
      </c>
      <c r="C112" s="57" t="s">
        <v>2508</v>
      </c>
      <c r="D112" s="73" t="s">
        <v>2509</v>
      </c>
      <c r="E112" s="73" t="s">
        <v>2562</v>
      </c>
      <c r="F112" s="73" t="s">
        <v>2082</v>
      </c>
      <c r="G112" s="79">
        <v>1.5</v>
      </c>
      <c r="H112" s="79">
        <v>0.9</v>
      </c>
      <c r="I112" s="57" t="s">
        <v>2563</v>
      </c>
    </row>
    <row r="113" spans="1:9" ht="15.75">
      <c r="A113" s="57">
        <v>112</v>
      </c>
      <c r="B113" s="80">
        <v>310826175027</v>
      </c>
      <c r="C113" s="57" t="s">
        <v>2510</v>
      </c>
      <c r="D113" s="73" t="s">
        <v>2511</v>
      </c>
      <c r="E113" s="73" t="s">
        <v>2562</v>
      </c>
      <c r="F113" s="73" t="s">
        <v>217</v>
      </c>
      <c r="G113" s="79">
        <v>1.5</v>
      </c>
      <c r="H113" s="79">
        <v>0.9</v>
      </c>
      <c r="I113" s="57" t="s">
        <v>2563</v>
      </c>
    </row>
    <row r="114" spans="1:9" ht="15.75">
      <c r="A114" s="57">
        <v>113</v>
      </c>
      <c r="B114" s="80">
        <v>310826175028</v>
      </c>
      <c r="C114" s="57" t="s">
        <v>2512</v>
      </c>
      <c r="D114" s="73" t="s">
        <v>3363</v>
      </c>
      <c r="E114" s="73" t="s">
        <v>2562</v>
      </c>
      <c r="F114" s="73" t="s">
        <v>217</v>
      </c>
      <c r="G114" s="79">
        <v>1.5</v>
      </c>
      <c r="H114" s="79">
        <v>0.9</v>
      </c>
      <c r="I114" s="57" t="s">
        <v>2563</v>
      </c>
    </row>
    <row r="115" spans="1:9" ht="15.75">
      <c r="A115" s="57">
        <v>114</v>
      </c>
      <c r="B115" s="80">
        <v>310826175029</v>
      </c>
      <c r="C115" s="57" t="s">
        <v>2513</v>
      </c>
      <c r="D115" s="73" t="s">
        <v>2514</v>
      </c>
      <c r="E115" s="73" t="s">
        <v>2562</v>
      </c>
      <c r="F115" s="73" t="s">
        <v>217</v>
      </c>
      <c r="G115" s="79">
        <v>1.5</v>
      </c>
      <c r="H115" s="79">
        <v>0.9</v>
      </c>
      <c r="I115" s="57" t="s">
        <v>2563</v>
      </c>
    </row>
    <row r="116" spans="1:9" ht="15.75">
      <c r="A116" s="57">
        <v>115</v>
      </c>
      <c r="B116" s="80">
        <v>310826175030</v>
      </c>
      <c r="C116" s="57" t="s">
        <v>2515</v>
      </c>
      <c r="D116" s="73" t="s">
        <v>2516</v>
      </c>
      <c r="E116" s="73" t="s">
        <v>2562</v>
      </c>
      <c r="F116" s="73" t="s">
        <v>217</v>
      </c>
      <c r="G116" s="79">
        <v>1.5</v>
      </c>
      <c r="H116" s="79">
        <v>0.9</v>
      </c>
      <c r="I116" s="57" t="s">
        <v>2563</v>
      </c>
    </row>
    <row r="117" spans="1:9" ht="15.75">
      <c r="A117" s="57">
        <v>116</v>
      </c>
      <c r="B117" s="80">
        <v>310826175031</v>
      </c>
      <c r="C117" s="57" t="s">
        <v>2517</v>
      </c>
      <c r="D117" s="73" t="s">
        <v>3393</v>
      </c>
      <c r="E117" s="73" t="s">
        <v>2562</v>
      </c>
      <c r="F117" s="73" t="s">
        <v>217</v>
      </c>
      <c r="G117" s="79">
        <v>1.5</v>
      </c>
      <c r="H117" s="79">
        <v>0.9</v>
      </c>
      <c r="I117" s="57" t="s">
        <v>2563</v>
      </c>
    </row>
    <row r="118" spans="1:9" ht="15.75">
      <c r="A118" s="57">
        <v>117</v>
      </c>
      <c r="B118" s="80">
        <v>310826175032</v>
      </c>
      <c r="C118" s="57" t="s">
        <v>2518</v>
      </c>
      <c r="D118" s="73" t="s">
        <v>2519</v>
      </c>
      <c r="E118" s="73" t="s">
        <v>2562</v>
      </c>
      <c r="F118" s="73" t="s">
        <v>217</v>
      </c>
      <c r="G118" s="79">
        <v>1.5</v>
      </c>
      <c r="H118" s="79">
        <v>0.9</v>
      </c>
      <c r="I118" s="57" t="s">
        <v>2563</v>
      </c>
    </row>
    <row r="119" spans="1:9" ht="15.75">
      <c r="A119" s="57">
        <v>118</v>
      </c>
      <c r="B119" s="80">
        <v>310829165001</v>
      </c>
      <c r="C119" s="57" t="s">
        <v>2520</v>
      </c>
      <c r="D119" s="73" t="s">
        <v>3394</v>
      </c>
      <c r="E119" s="73" t="s">
        <v>2562</v>
      </c>
      <c r="F119" s="73" t="s">
        <v>3354</v>
      </c>
      <c r="G119" s="79">
        <v>2.5</v>
      </c>
      <c r="H119" s="79">
        <v>1.0900000000000001</v>
      </c>
      <c r="I119" s="57" t="s">
        <v>2563</v>
      </c>
    </row>
    <row r="120" spans="1:9" ht="15.75">
      <c r="A120" s="57">
        <v>119</v>
      </c>
      <c r="B120" s="80">
        <v>310827165002</v>
      </c>
      <c r="C120" s="57" t="s">
        <v>2521</v>
      </c>
      <c r="D120" s="73" t="s">
        <v>2522</v>
      </c>
      <c r="E120" s="73" t="s">
        <v>2562</v>
      </c>
      <c r="F120" s="73" t="s">
        <v>3908</v>
      </c>
      <c r="G120" s="79">
        <v>2.5</v>
      </c>
      <c r="H120" s="79">
        <v>1.0900000000000001</v>
      </c>
      <c r="I120" s="57" t="s">
        <v>2563</v>
      </c>
    </row>
    <row r="121" spans="1:9" ht="15.75">
      <c r="A121" s="57">
        <v>120</v>
      </c>
      <c r="B121" s="80">
        <v>310824165003</v>
      </c>
      <c r="C121" s="57" t="s">
        <v>2523</v>
      </c>
      <c r="D121" s="73" t="s">
        <v>2524</v>
      </c>
      <c r="E121" s="73" t="s">
        <v>2562</v>
      </c>
      <c r="F121" s="73" t="s">
        <v>2086</v>
      </c>
      <c r="G121" s="79">
        <v>2.5</v>
      </c>
      <c r="H121" s="79">
        <v>1.0900000000000001</v>
      </c>
      <c r="I121" s="57" t="s">
        <v>2563</v>
      </c>
    </row>
    <row r="122" spans="1:9" ht="15.75">
      <c r="A122" s="57">
        <v>121</v>
      </c>
      <c r="B122" s="80">
        <v>310821165004</v>
      </c>
      <c r="C122" s="57" t="s">
        <v>2525</v>
      </c>
      <c r="D122" s="73" t="s">
        <v>2526</v>
      </c>
      <c r="E122" s="73" t="s">
        <v>2562</v>
      </c>
      <c r="F122" s="73" t="s">
        <v>2082</v>
      </c>
      <c r="G122" s="79">
        <v>2.5</v>
      </c>
      <c r="H122" s="79">
        <v>1.0900000000000001</v>
      </c>
      <c r="I122" s="57" t="s">
        <v>2563</v>
      </c>
    </row>
    <row r="123" spans="1:9" s="104" customFormat="1" ht="15.75">
      <c r="A123" s="100">
        <v>122</v>
      </c>
      <c r="B123" s="101">
        <v>310829165005</v>
      </c>
      <c r="C123" s="100" t="s">
        <v>170</v>
      </c>
      <c r="D123" s="102" t="s">
        <v>2527</v>
      </c>
      <c r="E123" s="102" t="s">
        <v>2562</v>
      </c>
      <c r="F123" s="73" t="s">
        <v>3354</v>
      </c>
      <c r="G123" s="103">
        <v>2.5</v>
      </c>
      <c r="H123" s="79">
        <v>1.0900000000000001</v>
      </c>
      <c r="I123" s="100" t="s">
        <v>2563</v>
      </c>
    </row>
    <row r="124" spans="1:9" ht="15.75">
      <c r="A124" s="57">
        <v>123</v>
      </c>
      <c r="B124" s="80">
        <v>310821165006</v>
      </c>
      <c r="C124" s="57" t="s">
        <v>2528</v>
      </c>
      <c r="D124" s="73" t="s">
        <v>2529</v>
      </c>
      <c r="E124" s="73" t="s">
        <v>2562</v>
      </c>
      <c r="F124" s="73" t="s">
        <v>2082</v>
      </c>
      <c r="G124" s="79">
        <v>2.5</v>
      </c>
      <c r="H124" s="79">
        <v>1.0900000000000001</v>
      </c>
      <c r="I124" s="57" t="s">
        <v>2563</v>
      </c>
    </row>
    <row r="125" spans="1:9" ht="15.75">
      <c r="A125" s="57">
        <v>124</v>
      </c>
      <c r="B125" s="80">
        <v>310829165007</v>
      </c>
      <c r="C125" s="57" t="s">
        <v>2530</v>
      </c>
      <c r="D125" s="73" t="s">
        <v>2531</v>
      </c>
      <c r="E125" s="73" t="s">
        <v>2562</v>
      </c>
      <c r="F125" s="73" t="s">
        <v>3354</v>
      </c>
      <c r="G125" s="79">
        <v>2.5</v>
      </c>
      <c r="H125" s="79">
        <v>1.0900000000000001</v>
      </c>
      <c r="I125" s="57" t="s">
        <v>2563</v>
      </c>
    </row>
    <row r="126" spans="1:9" ht="15.75">
      <c r="A126" s="57">
        <v>125</v>
      </c>
      <c r="B126" s="80">
        <v>310821165008</v>
      </c>
      <c r="C126" s="57" t="s">
        <v>2532</v>
      </c>
      <c r="D126" s="73" t="s">
        <v>3395</v>
      </c>
      <c r="E126" s="73" t="s">
        <v>2562</v>
      </c>
      <c r="F126" s="73" t="s">
        <v>2082</v>
      </c>
      <c r="G126" s="79">
        <v>2.5</v>
      </c>
      <c r="H126" s="79">
        <v>1.0900000000000001</v>
      </c>
      <c r="I126" s="57" t="s">
        <v>2563</v>
      </c>
    </row>
    <row r="127" spans="1:9" ht="15.75">
      <c r="A127" s="57">
        <v>126</v>
      </c>
      <c r="B127" s="80">
        <v>310821165009</v>
      </c>
      <c r="C127" s="57" t="s">
        <v>2533</v>
      </c>
      <c r="D127" s="73" t="s">
        <v>2534</v>
      </c>
      <c r="E127" s="73" t="s">
        <v>2562</v>
      </c>
      <c r="F127" s="73" t="s">
        <v>2082</v>
      </c>
      <c r="G127" s="79">
        <v>2.5</v>
      </c>
      <c r="H127" s="79">
        <v>1.0900000000000001</v>
      </c>
      <c r="I127" s="57" t="s">
        <v>2563</v>
      </c>
    </row>
    <row r="128" spans="1:9" ht="15.75">
      <c r="A128" s="57">
        <v>127</v>
      </c>
      <c r="B128" s="80">
        <v>310821165010</v>
      </c>
      <c r="C128" s="57" t="s">
        <v>2535</v>
      </c>
      <c r="D128" s="73" t="s">
        <v>2536</v>
      </c>
      <c r="E128" s="73" t="s">
        <v>2562</v>
      </c>
      <c r="F128" s="73" t="s">
        <v>2082</v>
      </c>
      <c r="G128" s="79">
        <v>2.5</v>
      </c>
      <c r="H128" s="79">
        <v>1.0900000000000001</v>
      </c>
      <c r="I128" s="57" t="s">
        <v>2563</v>
      </c>
    </row>
    <row r="129" spans="1:9" ht="15.75">
      <c r="A129" s="57">
        <v>128</v>
      </c>
      <c r="B129" s="80">
        <v>310821165011</v>
      </c>
      <c r="C129" s="57" t="s">
        <v>2537</v>
      </c>
      <c r="D129" s="73" t="s">
        <v>2538</v>
      </c>
      <c r="E129" s="73" t="s">
        <v>2562</v>
      </c>
      <c r="F129" s="73" t="s">
        <v>2082</v>
      </c>
      <c r="G129" s="79">
        <v>2.5</v>
      </c>
      <c r="H129" s="79">
        <v>1.0900000000000001</v>
      </c>
      <c r="I129" s="57" t="s">
        <v>2563</v>
      </c>
    </row>
    <row r="130" spans="1:9" ht="15.75">
      <c r="A130" s="57">
        <v>129</v>
      </c>
      <c r="B130" s="80">
        <v>310821165012</v>
      </c>
      <c r="C130" s="57" t="s">
        <v>2539</v>
      </c>
      <c r="D130" s="73" t="s">
        <v>2540</v>
      </c>
      <c r="E130" s="73" t="s">
        <v>2562</v>
      </c>
      <c r="F130" s="73" t="s">
        <v>2082</v>
      </c>
      <c r="G130" s="79">
        <v>2.5</v>
      </c>
      <c r="H130" s="79">
        <v>1.0900000000000001</v>
      </c>
      <c r="I130" s="57" t="s">
        <v>2563</v>
      </c>
    </row>
    <row r="131" spans="1:9" ht="15.75">
      <c r="A131" s="57">
        <v>130</v>
      </c>
      <c r="B131" s="80">
        <v>310827165013</v>
      </c>
      <c r="C131" s="57" t="s">
        <v>1962</v>
      </c>
      <c r="D131" s="73" t="s">
        <v>2541</v>
      </c>
      <c r="E131" s="73" t="s">
        <v>2562</v>
      </c>
      <c r="F131" s="73" t="s">
        <v>3908</v>
      </c>
      <c r="G131" s="79">
        <v>2.5</v>
      </c>
      <c r="H131" s="79">
        <v>1.0900000000000001</v>
      </c>
      <c r="I131" s="57" t="s">
        <v>2563</v>
      </c>
    </row>
    <row r="132" spans="1:9" ht="15.75">
      <c r="A132" s="57">
        <v>131</v>
      </c>
      <c r="B132" s="80">
        <v>310826165014</v>
      </c>
      <c r="C132" s="57" t="s">
        <v>2542</v>
      </c>
      <c r="D132" s="73" t="s">
        <v>3396</v>
      </c>
      <c r="E132" s="73" t="s">
        <v>2562</v>
      </c>
      <c r="F132" s="73" t="s">
        <v>2274</v>
      </c>
      <c r="G132" s="79">
        <v>2</v>
      </c>
      <c r="H132" s="79">
        <v>0.9</v>
      </c>
      <c r="I132" s="57" t="s">
        <v>2563</v>
      </c>
    </row>
    <row r="133" spans="1:9" ht="18.75">
      <c r="A133" s="57">
        <v>132</v>
      </c>
      <c r="B133" s="80">
        <v>310827165015</v>
      </c>
      <c r="C133" s="57" t="s">
        <v>2543</v>
      </c>
      <c r="D133" s="73" t="s">
        <v>3397</v>
      </c>
      <c r="E133" s="73" t="s">
        <v>2562</v>
      </c>
      <c r="F133" s="73" t="s">
        <v>3908</v>
      </c>
      <c r="G133" s="79">
        <v>2</v>
      </c>
      <c r="H133" s="79">
        <v>0.9</v>
      </c>
      <c r="I133" s="57" t="s">
        <v>2563</v>
      </c>
    </row>
    <row r="134" spans="1:9" ht="15.75">
      <c r="A134" s="57">
        <v>133</v>
      </c>
      <c r="B134" s="80">
        <v>310827165016</v>
      </c>
      <c r="C134" s="57" t="s">
        <v>2544</v>
      </c>
      <c r="D134" s="73" t="s">
        <v>2545</v>
      </c>
      <c r="E134" s="73" t="s">
        <v>2562</v>
      </c>
      <c r="F134" s="73" t="s">
        <v>3908</v>
      </c>
      <c r="G134" s="79">
        <v>2</v>
      </c>
      <c r="H134" s="79">
        <v>0.9</v>
      </c>
      <c r="I134" s="57" t="s">
        <v>2563</v>
      </c>
    </row>
    <row r="135" spans="1:9" ht="15.75">
      <c r="A135" s="57">
        <v>134</v>
      </c>
      <c r="B135" s="80">
        <v>310823165017</v>
      </c>
      <c r="C135" s="57" t="s">
        <v>2232</v>
      </c>
      <c r="D135" s="73" t="s">
        <v>2231</v>
      </c>
      <c r="E135" s="73" t="s">
        <v>2562</v>
      </c>
      <c r="F135" s="66" t="s">
        <v>3906</v>
      </c>
      <c r="G135" s="79">
        <v>2</v>
      </c>
      <c r="H135" s="79">
        <v>0.9</v>
      </c>
      <c r="I135" s="57" t="s">
        <v>2563</v>
      </c>
    </row>
    <row r="136" spans="1:9" ht="15.75">
      <c r="A136" s="57">
        <v>135</v>
      </c>
      <c r="B136" s="80">
        <v>310826165018</v>
      </c>
      <c r="C136" s="57" t="s">
        <v>2546</v>
      </c>
      <c r="D136" s="73" t="s">
        <v>2547</v>
      </c>
      <c r="E136" s="73" t="s">
        <v>2562</v>
      </c>
      <c r="F136" s="73" t="s">
        <v>2274</v>
      </c>
      <c r="G136" s="79">
        <v>2</v>
      </c>
      <c r="H136" s="79">
        <v>0.9</v>
      </c>
      <c r="I136" s="57" t="s">
        <v>2563</v>
      </c>
    </row>
    <row r="137" spans="1:9" ht="15.75">
      <c r="A137" s="57">
        <v>136</v>
      </c>
      <c r="B137" s="80">
        <v>310821165019</v>
      </c>
      <c r="C137" s="57" t="s">
        <v>2548</v>
      </c>
      <c r="D137" s="73" t="s">
        <v>3398</v>
      </c>
      <c r="E137" s="73" t="s">
        <v>2562</v>
      </c>
      <c r="F137" s="73" t="s">
        <v>2082</v>
      </c>
      <c r="G137" s="79">
        <v>1.5</v>
      </c>
      <c r="H137" s="79">
        <v>0.69</v>
      </c>
      <c r="I137" s="57" t="s">
        <v>2563</v>
      </c>
    </row>
    <row r="138" spans="1:9" ht="18.75">
      <c r="A138" s="57">
        <v>137</v>
      </c>
      <c r="B138" s="80">
        <v>310829165020</v>
      </c>
      <c r="C138" s="57" t="s">
        <v>2549</v>
      </c>
      <c r="D138" s="73" t="s">
        <v>3399</v>
      </c>
      <c r="E138" s="73" t="s">
        <v>2562</v>
      </c>
      <c r="F138" s="73" t="s">
        <v>3354</v>
      </c>
      <c r="G138" s="79">
        <v>1.5</v>
      </c>
      <c r="H138" s="79">
        <v>0.69</v>
      </c>
      <c r="I138" s="57" t="s">
        <v>2563</v>
      </c>
    </row>
    <row r="139" spans="1:9" ht="15.75">
      <c r="A139" s="57">
        <v>138</v>
      </c>
      <c r="B139" s="80">
        <v>310821165021</v>
      </c>
      <c r="C139" s="57" t="s">
        <v>2550</v>
      </c>
      <c r="D139" s="73" t="s">
        <v>2551</v>
      </c>
      <c r="E139" s="73" t="s">
        <v>2562</v>
      </c>
      <c r="F139" s="73" t="s">
        <v>2082</v>
      </c>
      <c r="G139" s="79">
        <v>1.5</v>
      </c>
      <c r="H139" s="79">
        <v>0.69</v>
      </c>
      <c r="I139" s="57" t="s">
        <v>2563</v>
      </c>
    </row>
    <row r="140" spans="1:9" ht="15.75">
      <c r="A140" s="57">
        <v>139</v>
      </c>
      <c r="B140" s="80">
        <v>310826165022</v>
      </c>
      <c r="C140" s="57" t="s">
        <v>2552</v>
      </c>
      <c r="D140" s="73" t="s">
        <v>3400</v>
      </c>
      <c r="E140" s="73" t="s">
        <v>2562</v>
      </c>
      <c r="F140" s="73" t="s">
        <v>2274</v>
      </c>
      <c r="G140" s="79">
        <v>1.5</v>
      </c>
      <c r="H140" s="79">
        <v>0.69</v>
      </c>
      <c r="I140" s="57" t="s">
        <v>2563</v>
      </c>
    </row>
    <row r="141" spans="1:9" ht="15.75">
      <c r="A141" s="57">
        <v>140</v>
      </c>
      <c r="B141" s="80">
        <v>310821165023</v>
      </c>
      <c r="C141" s="57" t="s">
        <v>2553</v>
      </c>
      <c r="D141" s="73" t="s">
        <v>2554</v>
      </c>
      <c r="E141" s="73" t="s">
        <v>2562</v>
      </c>
      <c r="F141" s="73" t="s">
        <v>2082</v>
      </c>
      <c r="G141" s="79">
        <v>1.5</v>
      </c>
      <c r="H141" s="79">
        <v>0.69</v>
      </c>
      <c r="I141" s="57" t="s">
        <v>2563</v>
      </c>
    </row>
    <row r="142" spans="1:9" ht="15.75">
      <c r="A142" s="57">
        <v>141</v>
      </c>
      <c r="B142" s="80">
        <v>310824165024</v>
      </c>
      <c r="C142" s="57" t="s">
        <v>2555</v>
      </c>
      <c r="D142" s="73" t="s">
        <v>2556</v>
      </c>
      <c r="E142" s="73" t="s">
        <v>2562</v>
      </c>
      <c r="F142" s="73" t="s">
        <v>2086</v>
      </c>
      <c r="G142" s="79">
        <v>1.5</v>
      </c>
      <c r="H142" s="79">
        <v>0.69</v>
      </c>
      <c r="I142" s="57" t="s">
        <v>2563</v>
      </c>
    </row>
    <row r="143" spans="1:9" ht="15.75">
      <c r="A143" s="57">
        <v>142</v>
      </c>
      <c r="B143" s="80">
        <v>310826165025</v>
      </c>
      <c r="C143" s="57" t="s">
        <v>2557</v>
      </c>
      <c r="D143" s="73" t="s">
        <v>3364</v>
      </c>
      <c r="E143" s="73" t="s">
        <v>2562</v>
      </c>
      <c r="F143" s="73" t="s">
        <v>2274</v>
      </c>
      <c r="G143" s="79">
        <v>1.5</v>
      </c>
      <c r="H143" s="79">
        <v>0.69</v>
      </c>
      <c r="I143" s="57" t="s">
        <v>2563</v>
      </c>
    </row>
    <row r="144" spans="1:9" ht="18.75">
      <c r="A144" s="57">
        <v>143</v>
      </c>
      <c r="B144" s="80">
        <v>310829165026</v>
      </c>
      <c r="C144" s="57" t="s">
        <v>2558</v>
      </c>
      <c r="D144" s="73" t="s">
        <v>3401</v>
      </c>
      <c r="E144" s="73" t="s">
        <v>2562</v>
      </c>
      <c r="F144" s="73" t="s">
        <v>3354</v>
      </c>
      <c r="G144" s="79">
        <v>1</v>
      </c>
      <c r="H144" s="79">
        <v>0.4</v>
      </c>
      <c r="I144" s="57" t="s">
        <v>2563</v>
      </c>
    </row>
    <row r="145" spans="1:9" ht="15.75">
      <c r="A145" s="57">
        <v>144</v>
      </c>
      <c r="B145" s="80">
        <v>310829165027</v>
      </c>
      <c r="C145" s="57" t="s">
        <v>2559</v>
      </c>
      <c r="D145" s="73" t="s">
        <v>3402</v>
      </c>
      <c r="E145" s="73" t="s">
        <v>2562</v>
      </c>
      <c r="F145" s="73" t="s">
        <v>3354</v>
      </c>
      <c r="G145" s="79">
        <v>1</v>
      </c>
      <c r="H145" s="79">
        <v>0.4</v>
      </c>
      <c r="I145" s="57" t="s">
        <v>2563</v>
      </c>
    </row>
    <row r="146" spans="1:9" ht="15.75">
      <c r="A146" s="57">
        <v>145</v>
      </c>
      <c r="B146" s="80">
        <v>310825165028</v>
      </c>
      <c r="C146" s="57" t="s">
        <v>2560</v>
      </c>
      <c r="D146" s="73" t="s">
        <v>2561</v>
      </c>
      <c r="E146" s="73" t="s">
        <v>2562</v>
      </c>
      <c r="F146" s="73" t="s">
        <v>3357</v>
      </c>
      <c r="G146" s="79">
        <v>1</v>
      </c>
      <c r="H146" s="79">
        <v>0.4</v>
      </c>
      <c r="I146" s="57" t="s">
        <v>2563</v>
      </c>
    </row>
    <row r="147" spans="1:9" ht="15.75">
      <c r="A147" s="57">
        <v>146</v>
      </c>
      <c r="B147" s="48">
        <v>310800170001</v>
      </c>
      <c r="C147" s="81" t="s">
        <v>2565</v>
      </c>
      <c r="D147" s="82" t="s">
        <v>2564</v>
      </c>
      <c r="E147" s="73" t="s">
        <v>2605</v>
      </c>
      <c r="F147" s="82" t="s">
        <v>2082</v>
      </c>
      <c r="G147" s="49">
        <v>1.8</v>
      </c>
      <c r="H147" s="49">
        <v>1.8</v>
      </c>
      <c r="I147" s="57" t="s">
        <v>3360</v>
      </c>
    </row>
    <row r="148" spans="1:9" ht="15.75">
      <c r="A148" s="57">
        <v>147</v>
      </c>
      <c r="B148" s="48">
        <v>310800170002</v>
      </c>
      <c r="C148" s="81" t="s">
        <v>2567</v>
      </c>
      <c r="D148" s="82" t="s">
        <v>2566</v>
      </c>
      <c r="E148" s="73" t="s">
        <v>2605</v>
      </c>
      <c r="F148" s="82" t="s">
        <v>2088</v>
      </c>
      <c r="G148" s="49">
        <v>3.4</v>
      </c>
      <c r="H148" s="49">
        <v>3.4</v>
      </c>
      <c r="I148" s="57" t="s">
        <v>3360</v>
      </c>
    </row>
    <row r="149" spans="1:9" ht="15.75">
      <c r="A149" s="57">
        <v>148</v>
      </c>
      <c r="B149" s="48">
        <v>310800170003</v>
      </c>
      <c r="C149" s="81" t="s">
        <v>2267</v>
      </c>
      <c r="D149" s="82" t="s">
        <v>2568</v>
      </c>
      <c r="E149" s="73" t="s">
        <v>2605</v>
      </c>
      <c r="F149" s="82" t="s">
        <v>2089</v>
      </c>
      <c r="G149" s="49">
        <v>1.2</v>
      </c>
      <c r="H149" s="49">
        <v>1.2</v>
      </c>
      <c r="I149" s="57" t="s">
        <v>3360</v>
      </c>
    </row>
    <row r="150" spans="1:9" ht="15.75">
      <c r="A150" s="57">
        <v>149</v>
      </c>
      <c r="B150" s="48">
        <v>310800170004</v>
      </c>
      <c r="C150" s="81" t="s">
        <v>2570</v>
      </c>
      <c r="D150" s="82" t="s">
        <v>2569</v>
      </c>
      <c r="E150" s="73" t="s">
        <v>2605</v>
      </c>
      <c r="F150" s="82" t="s">
        <v>2096</v>
      </c>
      <c r="G150" s="49">
        <v>4.8</v>
      </c>
      <c r="H150" s="49">
        <v>4.8</v>
      </c>
      <c r="I150" s="57" t="s">
        <v>3360</v>
      </c>
    </row>
    <row r="151" spans="1:9" ht="15.75">
      <c r="A151" s="57">
        <v>150</v>
      </c>
      <c r="B151" s="48">
        <v>310800170005</v>
      </c>
      <c r="C151" s="81" t="s">
        <v>2099</v>
      </c>
      <c r="D151" s="82" t="s">
        <v>2571</v>
      </c>
      <c r="E151" s="73" t="s">
        <v>2605</v>
      </c>
      <c r="F151" s="82" t="s">
        <v>2091</v>
      </c>
      <c r="G151" s="49">
        <v>1.6</v>
      </c>
      <c r="H151" s="49">
        <v>1.6</v>
      </c>
      <c r="I151" s="57" t="s">
        <v>3360</v>
      </c>
    </row>
    <row r="152" spans="1:9" ht="15.75">
      <c r="A152" s="57">
        <v>151</v>
      </c>
      <c r="B152" s="48">
        <v>310800170006</v>
      </c>
      <c r="C152" s="81" t="s">
        <v>2573</v>
      </c>
      <c r="D152" s="82" t="s">
        <v>2572</v>
      </c>
      <c r="E152" s="73" t="s">
        <v>2605</v>
      </c>
      <c r="F152" s="82" t="s">
        <v>2086</v>
      </c>
      <c r="G152" s="49">
        <v>2</v>
      </c>
      <c r="H152" s="49">
        <v>2</v>
      </c>
      <c r="I152" s="57" t="s">
        <v>3360</v>
      </c>
    </row>
    <row r="153" spans="1:9" ht="15.75">
      <c r="A153" s="57">
        <v>152</v>
      </c>
      <c r="B153" s="48">
        <v>310800170007</v>
      </c>
      <c r="C153" s="81" t="s">
        <v>2575</v>
      </c>
      <c r="D153" s="82" t="s">
        <v>2574</v>
      </c>
      <c r="E153" s="73" t="s">
        <v>2605</v>
      </c>
      <c r="F153" s="82" t="s">
        <v>217</v>
      </c>
      <c r="G153" s="49">
        <v>2.8</v>
      </c>
      <c r="H153" s="49">
        <v>2.8</v>
      </c>
      <c r="I153" s="57" t="s">
        <v>3360</v>
      </c>
    </row>
    <row r="154" spans="1:9" ht="15.75">
      <c r="A154" s="57">
        <v>153</v>
      </c>
      <c r="B154" s="48">
        <v>310800170008</v>
      </c>
      <c r="C154" s="81" t="s">
        <v>2577</v>
      </c>
      <c r="D154" s="82" t="s">
        <v>2576</v>
      </c>
      <c r="E154" s="73" t="s">
        <v>2605</v>
      </c>
      <c r="F154" s="82" t="s">
        <v>2084</v>
      </c>
      <c r="G154" s="49">
        <v>1</v>
      </c>
      <c r="H154" s="49">
        <v>1</v>
      </c>
      <c r="I154" s="57" t="s">
        <v>3360</v>
      </c>
    </row>
    <row r="155" spans="1:9" ht="15.75">
      <c r="A155" s="57">
        <v>154</v>
      </c>
      <c r="B155" s="48">
        <v>310800170009</v>
      </c>
      <c r="C155" s="81" t="s">
        <v>2579</v>
      </c>
      <c r="D155" s="82" t="s">
        <v>2578</v>
      </c>
      <c r="E155" s="73" t="s">
        <v>2605</v>
      </c>
      <c r="F155" s="82" t="s">
        <v>2090</v>
      </c>
      <c r="G155" s="49">
        <v>3.2</v>
      </c>
      <c r="H155" s="49">
        <v>3.2</v>
      </c>
      <c r="I155" s="57" t="s">
        <v>3360</v>
      </c>
    </row>
    <row r="156" spans="1:9" ht="15.75">
      <c r="A156" s="57">
        <v>155</v>
      </c>
      <c r="B156" s="48">
        <v>310800170010</v>
      </c>
      <c r="C156" s="81" t="s">
        <v>2581</v>
      </c>
      <c r="D156" s="82" t="s">
        <v>2580</v>
      </c>
      <c r="E156" s="73" t="s">
        <v>2605</v>
      </c>
      <c r="F156" s="82" t="s">
        <v>2085</v>
      </c>
      <c r="G156" s="49">
        <v>2</v>
      </c>
      <c r="H156" s="49">
        <v>2</v>
      </c>
      <c r="I156" s="57" t="s">
        <v>3360</v>
      </c>
    </row>
    <row r="157" spans="1:9" ht="15.75">
      <c r="A157" s="57">
        <v>156</v>
      </c>
      <c r="B157" s="48">
        <v>310800170011</v>
      </c>
      <c r="C157" s="81" t="s">
        <v>2583</v>
      </c>
      <c r="D157" s="82" t="s">
        <v>2582</v>
      </c>
      <c r="E157" s="73" t="s">
        <v>2605</v>
      </c>
      <c r="F157" s="82" t="s">
        <v>2092</v>
      </c>
      <c r="G157" s="49">
        <v>1.4</v>
      </c>
      <c r="H157" s="49">
        <v>1.4</v>
      </c>
      <c r="I157" s="57" t="s">
        <v>3360</v>
      </c>
    </row>
    <row r="158" spans="1:9" ht="15.75">
      <c r="A158" s="57">
        <v>157</v>
      </c>
      <c r="B158" s="48">
        <v>310800170012</v>
      </c>
      <c r="C158" s="81" t="s">
        <v>2585</v>
      </c>
      <c r="D158" s="82" t="s">
        <v>2584</v>
      </c>
      <c r="E158" s="73" t="s">
        <v>2605</v>
      </c>
      <c r="F158" s="82" t="s">
        <v>2083</v>
      </c>
      <c r="G158" s="49">
        <v>2</v>
      </c>
      <c r="H158" s="49">
        <v>2</v>
      </c>
      <c r="I158" s="57" t="s">
        <v>3360</v>
      </c>
    </row>
    <row r="159" spans="1:9" ht="15.75">
      <c r="A159" s="57">
        <v>158</v>
      </c>
      <c r="B159" s="48">
        <v>310800170013</v>
      </c>
      <c r="C159" s="81" t="s">
        <v>2588</v>
      </c>
      <c r="D159" s="82" t="s">
        <v>2586</v>
      </c>
      <c r="E159" s="73" t="s">
        <v>2605</v>
      </c>
      <c r="F159" s="82" t="s">
        <v>2587</v>
      </c>
      <c r="G159" s="49">
        <v>1.2</v>
      </c>
      <c r="H159" s="49">
        <v>1.2</v>
      </c>
      <c r="I159" s="57" t="s">
        <v>3360</v>
      </c>
    </row>
    <row r="160" spans="1:9" ht="15.75">
      <c r="A160" s="57">
        <v>159</v>
      </c>
      <c r="B160" s="48">
        <v>310800170014</v>
      </c>
      <c r="C160" s="81" t="s">
        <v>2591</v>
      </c>
      <c r="D160" s="82" t="s">
        <v>2589</v>
      </c>
      <c r="E160" s="73" t="s">
        <v>2605</v>
      </c>
      <c r="F160" s="82" t="s">
        <v>2590</v>
      </c>
      <c r="G160" s="49">
        <v>0.8</v>
      </c>
      <c r="H160" s="49">
        <v>0.8</v>
      </c>
      <c r="I160" s="57" t="s">
        <v>3360</v>
      </c>
    </row>
    <row r="161" spans="1:9" ht="15.75">
      <c r="A161" s="57">
        <v>160</v>
      </c>
      <c r="B161" s="48">
        <v>310800170015</v>
      </c>
      <c r="C161" s="81" t="s">
        <v>2593</v>
      </c>
      <c r="D161" s="82" t="s">
        <v>2592</v>
      </c>
      <c r="E161" s="73" t="s">
        <v>2605</v>
      </c>
      <c r="F161" s="82" t="s">
        <v>2087</v>
      </c>
      <c r="G161" s="49">
        <v>0.8</v>
      </c>
      <c r="H161" s="49">
        <v>0.8</v>
      </c>
      <c r="I161" s="57" t="s">
        <v>3360</v>
      </c>
    </row>
    <row r="162" spans="1:9" ht="15.75">
      <c r="A162" s="57">
        <v>161</v>
      </c>
      <c r="B162" s="48">
        <v>310800170016</v>
      </c>
      <c r="C162" s="81" t="s">
        <v>2595</v>
      </c>
      <c r="D162" s="82" t="s">
        <v>2594</v>
      </c>
      <c r="E162" s="73" t="s">
        <v>2605</v>
      </c>
      <c r="F162" s="82" t="s">
        <v>2264</v>
      </c>
      <c r="G162" s="49">
        <v>0.2</v>
      </c>
      <c r="H162" s="49">
        <v>0.2</v>
      </c>
      <c r="I162" s="57" t="s">
        <v>3360</v>
      </c>
    </row>
    <row r="163" spans="1:9" ht="15.75">
      <c r="A163" s="57">
        <v>162</v>
      </c>
      <c r="B163" s="48">
        <v>310800170017</v>
      </c>
      <c r="C163" s="81" t="s">
        <v>2598</v>
      </c>
      <c r="D163" s="82" t="s">
        <v>2596</v>
      </c>
      <c r="E163" s="73" t="s">
        <v>2605</v>
      </c>
      <c r="F163" s="82" t="s">
        <v>2597</v>
      </c>
      <c r="G163" s="49">
        <v>0.2</v>
      </c>
      <c r="H163" s="49">
        <v>0.2</v>
      </c>
      <c r="I163" s="57" t="s">
        <v>3360</v>
      </c>
    </row>
    <row r="164" spans="1:9" ht="15.75">
      <c r="A164" s="57">
        <v>163</v>
      </c>
      <c r="B164" s="48">
        <v>310800170018</v>
      </c>
      <c r="C164" s="81" t="s">
        <v>2601</v>
      </c>
      <c r="D164" s="51" t="s">
        <v>2599</v>
      </c>
      <c r="E164" s="73" t="s">
        <v>2605</v>
      </c>
      <c r="F164" s="82" t="s">
        <v>2600</v>
      </c>
      <c r="G164" s="49">
        <v>9.6</v>
      </c>
      <c r="H164" s="49">
        <v>9.6</v>
      </c>
      <c r="I164" s="57" t="s">
        <v>3360</v>
      </c>
    </row>
    <row r="165" spans="1:9" ht="15.75">
      <c r="A165" s="57">
        <v>164</v>
      </c>
      <c r="B165" s="48">
        <v>310800170019</v>
      </c>
      <c r="C165" s="81" t="s">
        <v>2604</v>
      </c>
      <c r="D165" s="51" t="s">
        <v>2602</v>
      </c>
      <c r="E165" s="73" t="s">
        <v>2605</v>
      </c>
      <c r="F165" s="82" t="s">
        <v>2603</v>
      </c>
      <c r="G165" s="49">
        <v>20</v>
      </c>
      <c r="H165" s="49">
        <v>20</v>
      </c>
      <c r="I165" s="57" t="s">
        <v>3360</v>
      </c>
    </row>
    <row r="166" spans="1:9" ht="15.75">
      <c r="A166" s="57">
        <v>165</v>
      </c>
      <c r="B166" s="48">
        <v>310827173401</v>
      </c>
      <c r="C166" s="50" t="s">
        <v>2608</v>
      </c>
      <c r="D166" s="51" t="s">
        <v>2607</v>
      </c>
      <c r="E166" s="51" t="s">
        <v>2606</v>
      </c>
      <c r="F166" s="73" t="s">
        <v>3908</v>
      </c>
      <c r="G166" s="49">
        <v>30</v>
      </c>
      <c r="H166" s="49">
        <v>20</v>
      </c>
      <c r="I166" s="57" t="s">
        <v>3361</v>
      </c>
    </row>
    <row r="167" spans="1:9" ht="15.75">
      <c r="A167" s="57">
        <v>166</v>
      </c>
      <c r="B167" s="48">
        <v>310826173401</v>
      </c>
      <c r="C167" s="50" t="s">
        <v>2610</v>
      </c>
      <c r="D167" s="51" t="s">
        <v>2609</v>
      </c>
      <c r="E167" s="51" t="s">
        <v>2606</v>
      </c>
      <c r="F167" s="73" t="s">
        <v>2274</v>
      </c>
      <c r="G167" s="49">
        <v>30</v>
      </c>
      <c r="H167" s="49">
        <v>20</v>
      </c>
      <c r="I167" s="57" t="s">
        <v>3361</v>
      </c>
    </row>
    <row r="168" spans="1:9" ht="15.75">
      <c r="A168" s="57">
        <v>167</v>
      </c>
      <c r="B168" s="48">
        <v>310825173401</v>
      </c>
      <c r="C168" s="50" t="s">
        <v>2612</v>
      </c>
      <c r="D168" s="51" t="s">
        <v>2611</v>
      </c>
      <c r="E168" s="51" t="s">
        <v>2606</v>
      </c>
      <c r="F168" s="73" t="s">
        <v>3357</v>
      </c>
      <c r="G168" s="49">
        <v>30</v>
      </c>
      <c r="H168" s="49">
        <v>20</v>
      </c>
      <c r="I168" s="57" t="s">
        <v>3361</v>
      </c>
    </row>
    <row r="169" spans="1:9" ht="15.75">
      <c r="A169" s="57">
        <v>168</v>
      </c>
      <c r="B169" s="48">
        <v>310821173401</v>
      </c>
      <c r="C169" s="50" t="s">
        <v>2614</v>
      </c>
      <c r="D169" s="51" t="s">
        <v>2613</v>
      </c>
      <c r="E169" s="51" t="s">
        <v>2606</v>
      </c>
      <c r="F169" s="51" t="s">
        <v>2615</v>
      </c>
      <c r="G169" s="49">
        <v>30</v>
      </c>
      <c r="H169" s="49">
        <v>20</v>
      </c>
      <c r="I169" s="57" t="s">
        <v>3361</v>
      </c>
    </row>
    <row r="170" spans="1:9" ht="15.75">
      <c r="A170" s="57">
        <v>169</v>
      </c>
      <c r="B170" s="48">
        <v>310828173401</v>
      </c>
      <c r="C170" s="50" t="s">
        <v>2617</v>
      </c>
      <c r="D170" s="51" t="s">
        <v>2616</v>
      </c>
      <c r="E170" s="51" t="s">
        <v>2606</v>
      </c>
      <c r="F170" s="51" t="s">
        <v>3910</v>
      </c>
      <c r="G170" s="49">
        <v>30</v>
      </c>
      <c r="H170" s="49">
        <v>20</v>
      </c>
      <c r="I170" s="57" t="s">
        <v>3361</v>
      </c>
    </row>
    <row r="171" spans="1:9" ht="15.75">
      <c r="A171" s="57">
        <v>170</v>
      </c>
      <c r="B171" s="48">
        <v>310828173402</v>
      </c>
      <c r="C171" s="50" t="s">
        <v>2619</v>
      </c>
      <c r="D171" s="51" t="s">
        <v>2618</v>
      </c>
      <c r="E171" s="51" t="s">
        <v>2606</v>
      </c>
      <c r="F171" s="51" t="s">
        <v>3910</v>
      </c>
      <c r="G171" s="49">
        <v>30</v>
      </c>
      <c r="H171" s="49">
        <v>20</v>
      </c>
      <c r="I171" s="57" t="s">
        <v>3361</v>
      </c>
    </row>
    <row r="172" spans="1:9" ht="15.75">
      <c r="A172" s="57">
        <v>171</v>
      </c>
      <c r="B172" s="48">
        <v>310824173401</v>
      </c>
      <c r="C172" s="50" t="s">
        <v>2621</v>
      </c>
      <c r="D172" s="51" t="s">
        <v>2620</v>
      </c>
      <c r="E172" s="51" t="s">
        <v>2606</v>
      </c>
      <c r="F172" s="51" t="s">
        <v>3912</v>
      </c>
      <c r="G172" s="49">
        <v>30</v>
      </c>
      <c r="H172" s="49">
        <v>20</v>
      </c>
      <c r="I172" s="57" t="s">
        <v>3361</v>
      </c>
    </row>
    <row r="173" spans="1:9" ht="15.75">
      <c r="A173" s="57">
        <v>172</v>
      </c>
      <c r="B173" s="48">
        <v>310826173101</v>
      </c>
      <c r="C173" s="50" t="s">
        <v>2624</v>
      </c>
      <c r="D173" s="51" t="s">
        <v>2623</v>
      </c>
      <c r="E173" s="51" t="s">
        <v>2622</v>
      </c>
      <c r="F173" s="73" t="s">
        <v>2274</v>
      </c>
      <c r="G173" s="49">
        <v>40</v>
      </c>
      <c r="H173" s="49">
        <v>40</v>
      </c>
      <c r="I173" s="57" t="s">
        <v>3361</v>
      </c>
    </row>
    <row r="174" spans="1:9" ht="15.75">
      <c r="A174" s="57">
        <v>173</v>
      </c>
      <c r="B174" s="48">
        <v>310821173101</v>
      </c>
      <c r="C174" s="50" t="s">
        <v>2626</v>
      </c>
      <c r="D174" s="51" t="s">
        <v>2625</v>
      </c>
      <c r="E174" s="51" t="s">
        <v>2622</v>
      </c>
      <c r="F174" s="51" t="s">
        <v>2615</v>
      </c>
      <c r="G174" s="49">
        <v>50</v>
      </c>
      <c r="H174" s="49">
        <v>50</v>
      </c>
      <c r="I174" s="57" t="s">
        <v>3361</v>
      </c>
    </row>
    <row r="175" spans="1:9" ht="15.75">
      <c r="A175" s="57">
        <v>174</v>
      </c>
      <c r="B175" s="48">
        <v>310821173102</v>
      </c>
      <c r="C175" s="50" t="s">
        <v>2628</v>
      </c>
      <c r="D175" s="51" t="s">
        <v>2627</v>
      </c>
      <c r="E175" s="51" t="s">
        <v>2622</v>
      </c>
      <c r="F175" s="51" t="s">
        <v>2615</v>
      </c>
      <c r="G175" s="49">
        <v>40</v>
      </c>
      <c r="H175" s="49">
        <v>40</v>
      </c>
      <c r="I175" s="57" t="s">
        <v>3361</v>
      </c>
    </row>
    <row r="176" spans="1:9" ht="15.75">
      <c r="A176" s="57">
        <v>175</v>
      </c>
      <c r="B176" s="48">
        <v>310821173103</v>
      </c>
      <c r="C176" s="50" t="s">
        <v>2630</v>
      </c>
      <c r="D176" s="51" t="s">
        <v>2629</v>
      </c>
      <c r="E176" s="51" t="s">
        <v>2622</v>
      </c>
      <c r="F176" s="51" t="s">
        <v>2615</v>
      </c>
      <c r="G176" s="49">
        <v>40</v>
      </c>
      <c r="H176" s="49">
        <v>40</v>
      </c>
      <c r="I176" s="57" t="s">
        <v>3361</v>
      </c>
    </row>
    <row r="177" spans="1:9" ht="15.75">
      <c r="A177" s="57">
        <v>176</v>
      </c>
      <c r="B177" s="48">
        <v>310824173101</v>
      </c>
      <c r="C177" s="50" t="s">
        <v>192</v>
      </c>
      <c r="D177" s="51" t="s">
        <v>2631</v>
      </c>
      <c r="E177" s="51" t="s">
        <v>2622</v>
      </c>
      <c r="F177" s="51" t="s">
        <v>3912</v>
      </c>
      <c r="G177" s="49">
        <v>50</v>
      </c>
      <c r="H177" s="49">
        <v>50</v>
      </c>
      <c r="I177" s="57" t="s">
        <v>3361</v>
      </c>
    </row>
    <row r="178" spans="1:9" ht="15.75">
      <c r="A178" s="57">
        <v>177</v>
      </c>
      <c r="B178" s="48">
        <v>310831173701</v>
      </c>
      <c r="C178" s="50" t="s">
        <v>2634</v>
      </c>
      <c r="D178" s="51" t="s">
        <v>2633</v>
      </c>
      <c r="E178" s="51" t="s">
        <v>2632</v>
      </c>
      <c r="F178" s="51" t="s">
        <v>3907</v>
      </c>
      <c r="G178" s="49">
        <v>40</v>
      </c>
      <c r="H178" s="49">
        <v>40</v>
      </c>
      <c r="I178" s="57" t="s">
        <v>3361</v>
      </c>
    </row>
    <row r="179" spans="1:9" ht="15.75">
      <c r="A179" s="57">
        <v>178</v>
      </c>
      <c r="B179" s="48">
        <v>310827173702</v>
      </c>
      <c r="C179" s="50" t="s">
        <v>2636</v>
      </c>
      <c r="D179" s="51" t="s">
        <v>2635</v>
      </c>
      <c r="E179" s="51" t="s">
        <v>2632</v>
      </c>
      <c r="F179" s="73" t="s">
        <v>3908</v>
      </c>
      <c r="G179" s="49">
        <v>30</v>
      </c>
      <c r="H179" s="49">
        <v>30</v>
      </c>
      <c r="I179" s="57" t="s">
        <v>3361</v>
      </c>
    </row>
    <row r="180" spans="1:9" ht="15.75">
      <c r="A180" s="57">
        <v>179</v>
      </c>
      <c r="B180" s="48">
        <v>310827173701</v>
      </c>
      <c r="C180" s="50" t="s">
        <v>2638</v>
      </c>
      <c r="D180" s="51" t="s">
        <v>2637</v>
      </c>
      <c r="E180" s="51" t="s">
        <v>2632</v>
      </c>
      <c r="F180" s="73" t="s">
        <v>3908</v>
      </c>
      <c r="G180" s="49">
        <v>30</v>
      </c>
      <c r="H180" s="49">
        <v>30</v>
      </c>
      <c r="I180" s="57" t="s">
        <v>3361</v>
      </c>
    </row>
    <row r="181" spans="1:9" ht="15.75">
      <c r="A181" s="57">
        <v>180</v>
      </c>
      <c r="B181" s="48">
        <v>310826173701</v>
      </c>
      <c r="C181" s="50" t="s">
        <v>2640</v>
      </c>
      <c r="D181" s="51" t="s">
        <v>2639</v>
      </c>
      <c r="E181" s="51" t="s">
        <v>2632</v>
      </c>
      <c r="F181" s="73" t="s">
        <v>2274</v>
      </c>
      <c r="G181" s="49">
        <v>40</v>
      </c>
      <c r="H181" s="49">
        <v>40</v>
      </c>
      <c r="I181" s="57" t="s">
        <v>3361</v>
      </c>
    </row>
    <row r="182" spans="1:9" ht="15.75">
      <c r="A182" s="57">
        <v>181</v>
      </c>
      <c r="B182" s="48">
        <v>310832173701</v>
      </c>
      <c r="C182" s="50" t="s">
        <v>2642</v>
      </c>
      <c r="D182" s="51" t="s">
        <v>2641</v>
      </c>
      <c r="E182" s="51" t="s">
        <v>2632</v>
      </c>
      <c r="F182" s="51" t="s">
        <v>3909</v>
      </c>
      <c r="G182" s="49">
        <v>40</v>
      </c>
      <c r="H182" s="49">
        <v>40</v>
      </c>
      <c r="I182" s="57" t="s">
        <v>3361</v>
      </c>
    </row>
    <row r="183" spans="1:9" ht="15.75">
      <c r="A183" s="57">
        <v>182</v>
      </c>
      <c r="B183" s="48">
        <v>310832173702</v>
      </c>
      <c r="C183" s="50" t="s">
        <v>2644</v>
      </c>
      <c r="D183" s="51" t="s">
        <v>2643</v>
      </c>
      <c r="E183" s="51" t="s">
        <v>2632</v>
      </c>
      <c r="F183" s="51" t="s">
        <v>3909</v>
      </c>
      <c r="G183" s="49">
        <v>40</v>
      </c>
      <c r="H183" s="49">
        <v>40</v>
      </c>
      <c r="I183" s="57" t="s">
        <v>3361</v>
      </c>
    </row>
    <row r="184" spans="1:9" ht="15.75">
      <c r="A184" s="57">
        <v>183</v>
      </c>
      <c r="B184" s="48">
        <v>310825173702</v>
      </c>
      <c r="C184" s="50" t="s">
        <v>2646</v>
      </c>
      <c r="D184" s="51" t="s">
        <v>2645</v>
      </c>
      <c r="E184" s="51" t="s">
        <v>2632</v>
      </c>
      <c r="F184" s="73" t="s">
        <v>3357</v>
      </c>
      <c r="G184" s="49">
        <v>40</v>
      </c>
      <c r="H184" s="49">
        <v>40</v>
      </c>
      <c r="I184" s="57" t="s">
        <v>3361</v>
      </c>
    </row>
    <row r="185" spans="1:9" ht="15.75">
      <c r="A185" s="57">
        <v>184</v>
      </c>
      <c r="B185" s="48">
        <v>310825173701</v>
      </c>
      <c r="C185" s="50" t="s">
        <v>2648</v>
      </c>
      <c r="D185" s="51" t="s">
        <v>2647</v>
      </c>
      <c r="E185" s="51" t="s">
        <v>2632</v>
      </c>
      <c r="F185" s="73" t="s">
        <v>3357</v>
      </c>
      <c r="G185" s="49">
        <v>40</v>
      </c>
      <c r="H185" s="49">
        <v>40</v>
      </c>
      <c r="I185" s="57" t="s">
        <v>3361</v>
      </c>
    </row>
    <row r="186" spans="1:9" ht="15.75">
      <c r="A186" s="57">
        <v>185</v>
      </c>
      <c r="B186" s="48">
        <v>310821173702</v>
      </c>
      <c r="C186" s="50" t="s">
        <v>2650</v>
      </c>
      <c r="D186" s="51" t="s">
        <v>2649</v>
      </c>
      <c r="E186" s="51" t="s">
        <v>2632</v>
      </c>
      <c r="F186" s="51" t="s">
        <v>2615</v>
      </c>
      <c r="G186" s="49">
        <v>40</v>
      </c>
      <c r="H186" s="49">
        <v>40</v>
      </c>
      <c r="I186" s="57" t="s">
        <v>3361</v>
      </c>
    </row>
    <row r="187" spans="1:9" ht="15.75">
      <c r="A187" s="57">
        <v>186</v>
      </c>
      <c r="B187" s="48">
        <v>310821173703</v>
      </c>
      <c r="C187" s="50" t="s">
        <v>2652</v>
      </c>
      <c r="D187" s="51" t="s">
        <v>2651</v>
      </c>
      <c r="E187" s="51" t="s">
        <v>2632</v>
      </c>
      <c r="F187" s="51" t="s">
        <v>2615</v>
      </c>
      <c r="G187" s="49">
        <v>40</v>
      </c>
      <c r="H187" s="49">
        <v>40</v>
      </c>
      <c r="I187" s="57" t="s">
        <v>3361</v>
      </c>
    </row>
    <row r="188" spans="1:9" ht="15.75">
      <c r="A188" s="57">
        <v>187</v>
      </c>
      <c r="B188" s="48">
        <v>310821173701</v>
      </c>
      <c r="C188" s="50" t="s">
        <v>2654</v>
      </c>
      <c r="D188" s="51" t="s">
        <v>2653</v>
      </c>
      <c r="E188" s="51" t="s">
        <v>2632</v>
      </c>
      <c r="F188" s="51" t="s">
        <v>2615</v>
      </c>
      <c r="G188" s="49">
        <v>40</v>
      </c>
      <c r="H188" s="49">
        <v>40</v>
      </c>
      <c r="I188" s="57" t="s">
        <v>3361</v>
      </c>
    </row>
    <row r="189" spans="1:9" ht="15.75">
      <c r="A189" s="57">
        <v>188</v>
      </c>
      <c r="B189" s="48">
        <v>310829173701</v>
      </c>
      <c r="C189" s="50" t="s">
        <v>2656</v>
      </c>
      <c r="D189" s="51" t="s">
        <v>2655</v>
      </c>
      <c r="E189" s="51" t="s">
        <v>2632</v>
      </c>
      <c r="F189" s="73" t="s">
        <v>3354</v>
      </c>
      <c r="G189" s="49">
        <v>30</v>
      </c>
      <c r="H189" s="49">
        <v>30</v>
      </c>
      <c r="I189" s="57" t="s">
        <v>3361</v>
      </c>
    </row>
    <row r="190" spans="1:9" ht="15.75">
      <c r="A190" s="57">
        <v>189</v>
      </c>
      <c r="B190" s="48">
        <v>310829173702</v>
      </c>
      <c r="C190" s="50" t="s">
        <v>2658</v>
      </c>
      <c r="D190" s="51" t="s">
        <v>2657</v>
      </c>
      <c r="E190" s="51" t="s">
        <v>2632</v>
      </c>
      <c r="F190" s="73" t="s">
        <v>3354</v>
      </c>
      <c r="G190" s="49">
        <v>30</v>
      </c>
      <c r="H190" s="49">
        <v>30</v>
      </c>
      <c r="I190" s="57" t="s">
        <v>3361</v>
      </c>
    </row>
    <row r="191" spans="1:9" s="104" customFormat="1" ht="15.75">
      <c r="A191" s="100">
        <v>190</v>
      </c>
      <c r="B191" s="105">
        <v>310828173701</v>
      </c>
      <c r="C191" s="106" t="s">
        <v>2660</v>
      </c>
      <c r="D191" s="107" t="s">
        <v>2659</v>
      </c>
      <c r="E191" s="107" t="s">
        <v>2632</v>
      </c>
      <c r="F191" s="51" t="s">
        <v>3910</v>
      </c>
      <c r="G191" s="108">
        <v>40</v>
      </c>
      <c r="H191" s="108">
        <v>40</v>
      </c>
      <c r="I191" s="100" t="s">
        <v>3361</v>
      </c>
    </row>
    <row r="192" spans="1:9" ht="15.75">
      <c r="A192" s="57">
        <v>191</v>
      </c>
      <c r="B192" s="48">
        <v>310828173702</v>
      </c>
      <c r="C192" s="50" t="s">
        <v>2662</v>
      </c>
      <c r="D192" s="51" t="s">
        <v>2661</v>
      </c>
      <c r="E192" s="51" t="s">
        <v>2632</v>
      </c>
      <c r="F192" s="51" t="s">
        <v>3910</v>
      </c>
      <c r="G192" s="49">
        <v>40</v>
      </c>
      <c r="H192" s="49">
        <v>40</v>
      </c>
      <c r="I192" s="57" t="s">
        <v>3361</v>
      </c>
    </row>
    <row r="193" spans="1:9" ht="15.75">
      <c r="A193" s="57">
        <v>192</v>
      </c>
      <c r="B193" s="48">
        <v>310823173701</v>
      </c>
      <c r="C193" s="50" t="s">
        <v>2664</v>
      </c>
      <c r="D193" s="51" t="s">
        <v>2663</v>
      </c>
      <c r="E193" s="51" t="s">
        <v>2632</v>
      </c>
      <c r="F193" s="66" t="s">
        <v>3906</v>
      </c>
      <c r="G193" s="49">
        <v>40</v>
      </c>
      <c r="H193" s="49">
        <v>40</v>
      </c>
      <c r="I193" s="57" t="s">
        <v>3361</v>
      </c>
    </row>
    <row r="194" spans="1:9" ht="15.75">
      <c r="A194" s="57">
        <v>193</v>
      </c>
      <c r="B194" s="48">
        <v>310822173702</v>
      </c>
      <c r="C194" s="50" t="s">
        <v>2666</v>
      </c>
      <c r="D194" s="51" t="s">
        <v>2665</v>
      </c>
      <c r="E194" s="51" t="s">
        <v>2632</v>
      </c>
      <c r="F194" s="51" t="s">
        <v>2667</v>
      </c>
      <c r="G194" s="49">
        <v>30</v>
      </c>
      <c r="H194" s="49">
        <v>30</v>
      </c>
      <c r="I194" s="57" t="s">
        <v>3361</v>
      </c>
    </row>
    <row r="195" spans="1:9" ht="15.75">
      <c r="A195" s="57">
        <v>194</v>
      </c>
      <c r="B195" s="48">
        <v>310822173701</v>
      </c>
      <c r="C195" s="50" t="s">
        <v>2669</v>
      </c>
      <c r="D195" s="51" t="s">
        <v>2668</v>
      </c>
      <c r="E195" s="51" t="s">
        <v>2632</v>
      </c>
      <c r="F195" s="51" t="s">
        <v>2667</v>
      </c>
      <c r="G195" s="49">
        <v>30</v>
      </c>
      <c r="H195" s="49">
        <v>30</v>
      </c>
      <c r="I195" s="57" t="s">
        <v>3361</v>
      </c>
    </row>
    <row r="196" spans="1:9" ht="15.75">
      <c r="A196" s="57">
        <v>195</v>
      </c>
      <c r="B196" s="48">
        <v>310850173701</v>
      </c>
      <c r="C196" s="50" t="s">
        <v>2671</v>
      </c>
      <c r="D196" s="51" t="s">
        <v>2670</v>
      </c>
      <c r="E196" s="51" t="s">
        <v>2632</v>
      </c>
      <c r="F196" s="51" t="s">
        <v>2672</v>
      </c>
      <c r="G196" s="49">
        <v>35</v>
      </c>
      <c r="H196" s="49">
        <v>35</v>
      </c>
      <c r="I196" s="57" t="s">
        <v>3361</v>
      </c>
    </row>
    <row r="197" spans="1:9" ht="15.75">
      <c r="A197" s="57">
        <v>196</v>
      </c>
      <c r="B197" s="48">
        <v>310824173702</v>
      </c>
      <c r="C197" s="50" t="s">
        <v>2674</v>
      </c>
      <c r="D197" s="51" t="s">
        <v>2673</v>
      </c>
      <c r="E197" s="51" t="s">
        <v>2632</v>
      </c>
      <c r="F197" s="51" t="s">
        <v>3912</v>
      </c>
      <c r="G197" s="49">
        <v>40</v>
      </c>
      <c r="H197" s="49">
        <v>40</v>
      </c>
      <c r="I197" s="57" t="s">
        <v>3361</v>
      </c>
    </row>
    <row r="198" spans="1:9" ht="15.75">
      <c r="A198" s="57">
        <v>197</v>
      </c>
      <c r="B198" s="48">
        <v>310824173701</v>
      </c>
      <c r="C198" s="50" t="s">
        <v>2676</v>
      </c>
      <c r="D198" s="51" t="s">
        <v>2675</v>
      </c>
      <c r="E198" s="51" t="s">
        <v>2632</v>
      </c>
      <c r="F198" s="51" t="s">
        <v>3912</v>
      </c>
      <c r="G198" s="49">
        <v>40</v>
      </c>
      <c r="H198" s="49">
        <v>40</v>
      </c>
      <c r="I198" s="57" t="s">
        <v>3361</v>
      </c>
    </row>
    <row r="199" spans="1:9" ht="15.75">
      <c r="A199" s="57">
        <v>198</v>
      </c>
      <c r="B199" s="48">
        <v>310831172002</v>
      </c>
      <c r="C199" s="50" t="s">
        <v>2679</v>
      </c>
      <c r="D199" s="51" t="s">
        <v>2678</v>
      </c>
      <c r="E199" s="51" t="s">
        <v>2677</v>
      </c>
      <c r="F199" s="51" t="s">
        <v>3907</v>
      </c>
      <c r="G199" s="49">
        <v>15</v>
      </c>
      <c r="H199" s="49">
        <v>15</v>
      </c>
      <c r="I199" s="57" t="s">
        <v>3361</v>
      </c>
    </row>
    <row r="200" spans="1:9" ht="15.75">
      <c r="A200" s="57">
        <v>199</v>
      </c>
      <c r="B200" s="48">
        <v>310831172001</v>
      </c>
      <c r="C200" s="50" t="s">
        <v>2681</v>
      </c>
      <c r="D200" s="51" t="s">
        <v>2680</v>
      </c>
      <c r="E200" s="51" t="s">
        <v>2677</v>
      </c>
      <c r="F200" s="51" t="s">
        <v>3907</v>
      </c>
      <c r="G200" s="49">
        <v>15</v>
      </c>
      <c r="H200" s="49">
        <v>15</v>
      </c>
      <c r="I200" s="57" t="s">
        <v>3361</v>
      </c>
    </row>
    <row r="201" spans="1:9" ht="15.75">
      <c r="A201" s="57">
        <v>200</v>
      </c>
      <c r="B201" s="48">
        <v>310827172001</v>
      </c>
      <c r="C201" s="50" t="s">
        <v>2683</v>
      </c>
      <c r="D201" s="51" t="s">
        <v>2682</v>
      </c>
      <c r="E201" s="51" t="s">
        <v>2677</v>
      </c>
      <c r="F201" s="73" t="s">
        <v>3908</v>
      </c>
      <c r="G201" s="49">
        <v>15</v>
      </c>
      <c r="H201" s="49">
        <v>15</v>
      </c>
      <c r="I201" s="57" t="s">
        <v>3361</v>
      </c>
    </row>
    <row r="202" spans="1:9" ht="15.75">
      <c r="A202" s="57">
        <v>201</v>
      </c>
      <c r="B202" s="48">
        <v>310827172002</v>
      </c>
      <c r="C202" s="50" t="s">
        <v>2685</v>
      </c>
      <c r="D202" s="51" t="s">
        <v>2684</v>
      </c>
      <c r="E202" s="51" t="s">
        <v>2677</v>
      </c>
      <c r="F202" s="73" t="s">
        <v>3908</v>
      </c>
      <c r="G202" s="49">
        <v>15</v>
      </c>
      <c r="H202" s="49">
        <v>15</v>
      </c>
      <c r="I202" s="57" t="s">
        <v>3361</v>
      </c>
    </row>
    <row r="203" spans="1:9" ht="15.75">
      <c r="A203" s="57">
        <v>202</v>
      </c>
      <c r="B203" s="48">
        <v>310827172005</v>
      </c>
      <c r="C203" s="50" t="s">
        <v>2687</v>
      </c>
      <c r="D203" s="51" t="s">
        <v>2686</v>
      </c>
      <c r="E203" s="51" t="s">
        <v>2677</v>
      </c>
      <c r="F203" s="73" t="s">
        <v>3908</v>
      </c>
      <c r="G203" s="49">
        <v>15</v>
      </c>
      <c r="H203" s="49">
        <v>15</v>
      </c>
      <c r="I203" s="57" t="s">
        <v>3361</v>
      </c>
    </row>
    <row r="204" spans="1:9" ht="15.75">
      <c r="A204" s="57">
        <v>203</v>
      </c>
      <c r="B204" s="48">
        <v>310827172006</v>
      </c>
      <c r="C204" s="50" t="s">
        <v>2689</v>
      </c>
      <c r="D204" s="51" t="s">
        <v>2688</v>
      </c>
      <c r="E204" s="51" t="s">
        <v>2677</v>
      </c>
      <c r="F204" s="73" t="s">
        <v>3908</v>
      </c>
      <c r="G204" s="49">
        <v>15</v>
      </c>
      <c r="H204" s="49">
        <v>15</v>
      </c>
      <c r="I204" s="57" t="s">
        <v>3361</v>
      </c>
    </row>
    <row r="205" spans="1:9" s="114" customFormat="1" ht="15" customHeight="1">
      <c r="A205" s="109">
        <v>204</v>
      </c>
      <c r="B205" s="110">
        <v>310827172004</v>
      </c>
      <c r="C205" s="111" t="s">
        <v>2691</v>
      </c>
      <c r="D205" s="112" t="s">
        <v>2690</v>
      </c>
      <c r="E205" s="112" t="s">
        <v>2677</v>
      </c>
      <c r="F205" s="73" t="s">
        <v>3908</v>
      </c>
      <c r="G205" s="113">
        <v>15</v>
      </c>
      <c r="H205" s="113">
        <v>15</v>
      </c>
      <c r="I205" s="109" t="s">
        <v>3361</v>
      </c>
    </row>
    <row r="206" spans="1:9" ht="15" customHeight="1">
      <c r="A206" s="57">
        <v>205</v>
      </c>
      <c r="B206" s="48">
        <v>310827172003</v>
      </c>
      <c r="C206" s="50" t="s">
        <v>2693</v>
      </c>
      <c r="D206" s="51" t="s">
        <v>2692</v>
      </c>
      <c r="E206" s="51" t="s">
        <v>2677</v>
      </c>
      <c r="F206" s="73" t="s">
        <v>3908</v>
      </c>
      <c r="G206" s="49">
        <v>15</v>
      </c>
      <c r="H206" s="49">
        <v>15</v>
      </c>
      <c r="I206" s="57" t="s">
        <v>3361</v>
      </c>
    </row>
    <row r="207" spans="1:9" ht="15.75">
      <c r="A207" s="57">
        <v>206</v>
      </c>
      <c r="B207" s="48">
        <v>310827172007</v>
      </c>
      <c r="C207" s="50" t="s">
        <v>2695</v>
      </c>
      <c r="D207" s="51" t="s">
        <v>2694</v>
      </c>
      <c r="E207" s="51" t="s">
        <v>2677</v>
      </c>
      <c r="F207" s="73" t="s">
        <v>3908</v>
      </c>
      <c r="G207" s="49">
        <v>15</v>
      </c>
      <c r="H207" s="49">
        <v>15</v>
      </c>
      <c r="I207" s="57" t="s">
        <v>3361</v>
      </c>
    </row>
    <row r="208" spans="1:9" ht="15.75">
      <c r="A208" s="57">
        <v>207</v>
      </c>
      <c r="B208" s="48">
        <v>310826172002</v>
      </c>
      <c r="C208" s="50" t="s">
        <v>2697</v>
      </c>
      <c r="D208" s="51" t="s">
        <v>2696</v>
      </c>
      <c r="E208" s="51" t="s">
        <v>2677</v>
      </c>
      <c r="F208" s="73" t="s">
        <v>2274</v>
      </c>
      <c r="G208" s="49">
        <v>15</v>
      </c>
      <c r="H208" s="49">
        <v>15</v>
      </c>
      <c r="I208" s="57" t="s">
        <v>3361</v>
      </c>
    </row>
    <row r="209" spans="1:9" ht="15.75">
      <c r="A209" s="57">
        <v>208</v>
      </c>
      <c r="B209" s="48">
        <v>310826172003</v>
      </c>
      <c r="C209" s="50" t="s">
        <v>2699</v>
      </c>
      <c r="D209" s="51" t="s">
        <v>2698</v>
      </c>
      <c r="E209" s="51" t="s">
        <v>2677</v>
      </c>
      <c r="F209" s="73" t="s">
        <v>2274</v>
      </c>
      <c r="G209" s="49">
        <v>15</v>
      </c>
      <c r="H209" s="49">
        <v>15</v>
      </c>
      <c r="I209" s="57" t="s">
        <v>3361</v>
      </c>
    </row>
    <row r="210" spans="1:9" ht="15.75">
      <c r="A210" s="57">
        <v>209</v>
      </c>
      <c r="B210" s="48">
        <v>310826172007</v>
      </c>
      <c r="C210" s="50" t="s">
        <v>2701</v>
      </c>
      <c r="D210" s="51" t="s">
        <v>2700</v>
      </c>
      <c r="E210" s="51" t="s">
        <v>2677</v>
      </c>
      <c r="F210" s="73" t="s">
        <v>2274</v>
      </c>
      <c r="G210" s="49">
        <v>15</v>
      </c>
      <c r="H210" s="49">
        <v>15</v>
      </c>
      <c r="I210" s="57" t="s">
        <v>3361</v>
      </c>
    </row>
    <row r="211" spans="1:9" ht="15.75">
      <c r="A211" s="57">
        <v>210</v>
      </c>
      <c r="B211" s="48">
        <v>310826172005</v>
      </c>
      <c r="C211" s="50" t="s">
        <v>2703</v>
      </c>
      <c r="D211" s="51" t="s">
        <v>2702</v>
      </c>
      <c r="E211" s="51" t="s">
        <v>2677</v>
      </c>
      <c r="F211" s="73" t="s">
        <v>2274</v>
      </c>
      <c r="G211" s="49">
        <v>15</v>
      </c>
      <c r="H211" s="49">
        <v>15</v>
      </c>
      <c r="I211" s="57" t="s">
        <v>3361</v>
      </c>
    </row>
    <row r="212" spans="1:9" ht="15.75">
      <c r="A212" s="57">
        <v>211</v>
      </c>
      <c r="B212" s="48">
        <v>310826172001</v>
      </c>
      <c r="C212" s="50" t="s">
        <v>2705</v>
      </c>
      <c r="D212" s="51" t="s">
        <v>2704</v>
      </c>
      <c r="E212" s="51" t="s">
        <v>2677</v>
      </c>
      <c r="F212" s="73" t="s">
        <v>2274</v>
      </c>
      <c r="G212" s="49">
        <v>15</v>
      </c>
      <c r="H212" s="49">
        <v>15</v>
      </c>
      <c r="I212" s="57" t="s">
        <v>3361</v>
      </c>
    </row>
    <row r="213" spans="1:9" ht="15.75">
      <c r="A213" s="57">
        <v>212</v>
      </c>
      <c r="B213" s="48">
        <v>310826172006</v>
      </c>
      <c r="C213" s="50" t="s">
        <v>2707</v>
      </c>
      <c r="D213" s="51" t="s">
        <v>2706</v>
      </c>
      <c r="E213" s="51" t="s">
        <v>2677</v>
      </c>
      <c r="F213" s="73" t="s">
        <v>2274</v>
      </c>
      <c r="G213" s="49">
        <v>15</v>
      </c>
      <c r="H213" s="49">
        <v>15</v>
      </c>
      <c r="I213" s="57" t="s">
        <v>3361</v>
      </c>
    </row>
    <row r="214" spans="1:9" ht="15.75">
      <c r="A214" s="57">
        <v>213</v>
      </c>
      <c r="B214" s="48">
        <v>310826172004</v>
      </c>
      <c r="C214" s="50" t="s">
        <v>2709</v>
      </c>
      <c r="D214" s="51" t="s">
        <v>2708</v>
      </c>
      <c r="E214" s="51" t="s">
        <v>2677</v>
      </c>
      <c r="F214" s="73" t="s">
        <v>2274</v>
      </c>
      <c r="G214" s="49">
        <v>15</v>
      </c>
      <c r="H214" s="49">
        <v>15</v>
      </c>
      <c r="I214" s="57" t="s">
        <v>3361</v>
      </c>
    </row>
    <row r="215" spans="1:9" ht="15.75">
      <c r="A215" s="57">
        <v>214</v>
      </c>
      <c r="B215" s="48">
        <v>310826172008</v>
      </c>
      <c r="C215" s="50" t="s">
        <v>213</v>
      </c>
      <c r="D215" s="51" t="s">
        <v>2710</v>
      </c>
      <c r="E215" s="51" t="s">
        <v>2677</v>
      </c>
      <c r="F215" s="73" t="s">
        <v>2274</v>
      </c>
      <c r="G215" s="49">
        <v>15</v>
      </c>
      <c r="H215" s="49">
        <v>15</v>
      </c>
      <c r="I215" s="57" t="s">
        <v>3361</v>
      </c>
    </row>
    <row r="216" spans="1:9" ht="15.75">
      <c r="A216" s="57">
        <v>215</v>
      </c>
      <c r="B216" s="48">
        <v>310821172008</v>
      </c>
      <c r="C216" s="50" t="s">
        <v>2712</v>
      </c>
      <c r="D216" s="51" t="s">
        <v>2711</v>
      </c>
      <c r="E216" s="51" t="s">
        <v>2677</v>
      </c>
      <c r="F216" s="51" t="s">
        <v>2082</v>
      </c>
      <c r="G216" s="49">
        <v>15</v>
      </c>
      <c r="H216" s="49">
        <v>15</v>
      </c>
      <c r="I216" s="57" t="s">
        <v>3361</v>
      </c>
    </row>
    <row r="217" spans="1:9" ht="15.75">
      <c r="A217" s="57">
        <v>216</v>
      </c>
      <c r="B217" s="48">
        <v>310821172001</v>
      </c>
      <c r="C217" s="50" t="s">
        <v>2714</v>
      </c>
      <c r="D217" s="51" t="s">
        <v>2713</v>
      </c>
      <c r="E217" s="51" t="s">
        <v>2677</v>
      </c>
      <c r="F217" s="51" t="s">
        <v>2082</v>
      </c>
      <c r="G217" s="49">
        <v>15</v>
      </c>
      <c r="H217" s="49">
        <v>15</v>
      </c>
      <c r="I217" s="57" t="s">
        <v>3361</v>
      </c>
    </row>
    <row r="218" spans="1:9" ht="15.75">
      <c r="A218" s="57">
        <v>217</v>
      </c>
      <c r="B218" s="48">
        <v>310821172004</v>
      </c>
      <c r="C218" s="50" t="s">
        <v>2716</v>
      </c>
      <c r="D218" s="51" t="s">
        <v>2715</v>
      </c>
      <c r="E218" s="51" t="s">
        <v>2677</v>
      </c>
      <c r="F218" s="51" t="s">
        <v>2082</v>
      </c>
      <c r="G218" s="49">
        <v>15</v>
      </c>
      <c r="H218" s="49">
        <v>15</v>
      </c>
      <c r="I218" s="57" t="s">
        <v>3361</v>
      </c>
    </row>
    <row r="219" spans="1:9" ht="15.75">
      <c r="A219" s="57">
        <v>218</v>
      </c>
      <c r="B219" s="48">
        <v>310821172007</v>
      </c>
      <c r="C219" s="50" t="s">
        <v>2718</v>
      </c>
      <c r="D219" s="51" t="s">
        <v>2717</v>
      </c>
      <c r="E219" s="51" t="s">
        <v>2677</v>
      </c>
      <c r="F219" s="51" t="s">
        <v>2082</v>
      </c>
      <c r="G219" s="49">
        <v>15</v>
      </c>
      <c r="H219" s="49">
        <v>15</v>
      </c>
      <c r="I219" s="57" t="s">
        <v>3361</v>
      </c>
    </row>
    <row r="220" spans="1:9" ht="15.75">
      <c r="A220" s="57">
        <v>219</v>
      </c>
      <c r="B220" s="48">
        <v>310821172009</v>
      </c>
      <c r="C220" s="50" t="s">
        <v>2720</v>
      </c>
      <c r="D220" s="51" t="s">
        <v>2719</v>
      </c>
      <c r="E220" s="51" t="s">
        <v>2677</v>
      </c>
      <c r="F220" s="51" t="s">
        <v>2082</v>
      </c>
      <c r="G220" s="49">
        <v>15</v>
      </c>
      <c r="H220" s="49">
        <v>15</v>
      </c>
      <c r="I220" s="57" t="s">
        <v>3361</v>
      </c>
    </row>
    <row r="221" spans="1:9" ht="15.75">
      <c r="A221" s="57">
        <v>220</v>
      </c>
      <c r="B221" s="48">
        <v>310821172006</v>
      </c>
      <c r="C221" s="50" t="s">
        <v>2722</v>
      </c>
      <c r="D221" s="51" t="s">
        <v>2721</v>
      </c>
      <c r="E221" s="51" t="s">
        <v>2677</v>
      </c>
      <c r="F221" s="51" t="s">
        <v>2082</v>
      </c>
      <c r="G221" s="49">
        <v>15</v>
      </c>
      <c r="H221" s="49">
        <v>15</v>
      </c>
      <c r="I221" s="57" t="s">
        <v>3361</v>
      </c>
    </row>
    <row r="222" spans="1:9" ht="15.75">
      <c r="A222" s="57">
        <v>221</v>
      </c>
      <c r="B222" s="48">
        <v>310821172005</v>
      </c>
      <c r="C222" s="50" t="s">
        <v>2724</v>
      </c>
      <c r="D222" s="51" t="s">
        <v>2723</v>
      </c>
      <c r="E222" s="51" t="s">
        <v>2677</v>
      </c>
      <c r="F222" s="51" t="s">
        <v>2082</v>
      </c>
      <c r="G222" s="49">
        <v>15</v>
      </c>
      <c r="H222" s="49">
        <v>15</v>
      </c>
      <c r="I222" s="57" t="s">
        <v>3361</v>
      </c>
    </row>
    <row r="223" spans="1:9" ht="15.75">
      <c r="A223" s="57">
        <v>222</v>
      </c>
      <c r="B223" s="48">
        <v>310821172002</v>
      </c>
      <c r="C223" s="50" t="s">
        <v>2726</v>
      </c>
      <c r="D223" s="51" t="s">
        <v>2725</v>
      </c>
      <c r="E223" s="51" t="s">
        <v>2677</v>
      </c>
      <c r="F223" s="51" t="s">
        <v>2082</v>
      </c>
      <c r="G223" s="49">
        <v>15</v>
      </c>
      <c r="H223" s="49">
        <v>15</v>
      </c>
      <c r="I223" s="57" t="s">
        <v>3361</v>
      </c>
    </row>
    <row r="224" spans="1:9" ht="15.75">
      <c r="A224" s="57">
        <v>223</v>
      </c>
      <c r="B224" s="48">
        <v>310821172003</v>
      </c>
      <c r="C224" s="50" t="s">
        <v>2728</v>
      </c>
      <c r="D224" s="51" t="s">
        <v>2727</v>
      </c>
      <c r="E224" s="51" t="s">
        <v>2677</v>
      </c>
      <c r="F224" s="51" t="s">
        <v>2082</v>
      </c>
      <c r="G224" s="49">
        <v>15</v>
      </c>
      <c r="H224" s="49">
        <v>15</v>
      </c>
      <c r="I224" s="57" t="s">
        <v>3361</v>
      </c>
    </row>
    <row r="225" spans="1:9" ht="15.75">
      <c r="A225" s="57">
        <v>224</v>
      </c>
      <c r="B225" s="48">
        <v>310829172002</v>
      </c>
      <c r="C225" s="50" t="s">
        <v>2730</v>
      </c>
      <c r="D225" s="51" t="s">
        <v>2729</v>
      </c>
      <c r="E225" s="51" t="s">
        <v>2677</v>
      </c>
      <c r="F225" s="73" t="s">
        <v>3354</v>
      </c>
      <c r="G225" s="49">
        <v>15</v>
      </c>
      <c r="H225" s="49">
        <v>15</v>
      </c>
      <c r="I225" s="57" t="s">
        <v>3361</v>
      </c>
    </row>
    <row r="226" spans="1:9" ht="15.75">
      <c r="A226" s="57">
        <v>225</v>
      </c>
      <c r="B226" s="48">
        <v>310829172001</v>
      </c>
      <c r="C226" s="50" t="s">
        <v>2732</v>
      </c>
      <c r="D226" s="51" t="s">
        <v>2731</v>
      </c>
      <c r="E226" s="51" t="s">
        <v>2677</v>
      </c>
      <c r="F226" s="73" t="s">
        <v>3354</v>
      </c>
      <c r="G226" s="49">
        <v>15</v>
      </c>
      <c r="H226" s="49">
        <v>15</v>
      </c>
      <c r="I226" s="57" t="s">
        <v>3361</v>
      </c>
    </row>
    <row r="227" spans="1:9" ht="15.75">
      <c r="A227" s="57">
        <v>226</v>
      </c>
      <c r="B227" s="48">
        <v>310828172001</v>
      </c>
      <c r="C227" s="50" t="s">
        <v>2734</v>
      </c>
      <c r="D227" s="51" t="s">
        <v>2733</v>
      </c>
      <c r="E227" s="51" t="s">
        <v>2677</v>
      </c>
      <c r="F227" s="51" t="s">
        <v>3910</v>
      </c>
      <c r="G227" s="49">
        <v>15</v>
      </c>
      <c r="H227" s="49">
        <v>15</v>
      </c>
      <c r="I227" s="57" t="s">
        <v>3361</v>
      </c>
    </row>
    <row r="228" spans="1:9" ht="15.75">
      <c r="A228" s="57">
        <v>227</v>
      </c>
      <c r="B228" s="48">
        <v>310841172001</v>
      </c>
      <c r="C228" s="50" t="s">
        <v>2736</v>
      </c>
      <c r="D228" s="51" t="s">
        <v>2735</v>
      </c>
      <c r="E228" s="51" t="s">
        <v>2677</v>
      </c>
      <c r="F228" s="51" t="s">
        <v>2092</v>
      </c>
      <c r="G228" s="49">
        <v>15</v>
      </c>
      <c r="H228" s="49">
        <v>15</v>
      </c>
      <c r="I228" s="57" t="s">
        <v>3361</v>
      </c>
    </row>
    <row r="229" spans="1:9" ht="15.75">
      <c r="A229" s="57">
        <v>228</v>
      </c>
      <c r="B229" s="48">
        <v>310823172001</v>
      </c>
      <c r="C229" s="50" t="s">
        <v>2347</v>
      </c>
      <c r="D229" s="51" t="s">
        <v>2737</v>
      </c>
      <c r="E229" s="51" t="s">
        <v>2677</v>
      </c>
      <c r="F229" s="66" t="s">
        <v>3906</v>
      </c>
      <c r="G229" s="49">
        <v>15</v>
      </c>
      <c r="H229" s="49">
        <v>15</v>
      </c>
      <c r="I229" s="57" t="s">
        <v>3361</v>
      </c>
    </row>
    <row r="230" spans="1:9" ht="15.75">
      <c r="A230" s="57">
        <v>229</v>
      </c>
      <c r="B230" s="48">
        <v>310812172001</v>
      </c>
      <c r="C230" s="50" t="s">
        <v>2739</v>
      </c>
      <c r="D230" s="51" t="s">
        <v>2738</v>
      </c>
      <c r="E230" s="51" t="s">
        <v>2677</v>
      </c>
      <c r="F230" s="51" t="s">
        <v>2740</v>
      </c>
      <c r="G230" s="49">
        <v>15</v>
      </c>
      <c r="H230" s="49">
        <v>15</v>
      </c>
      <c r="I230" s="57" t="s">
        <v>3361</v>
      </c>
    </row>
    <row r="231" spans="1:9" ht="15.75">
      <c r="A231" s="57">
        <v>230</v>
      </c>
      <c r="B231" s="48">
        <v>310822172001</v>
      </c>
      <c r="C231" s="50" t="s">
        <v>2742</v>
      </c>
      <c r="D231" s="51" t="s">
        <v>2741</v>
      </c>
      <c r="E231" s="51" t="s">
        <v>2677</v>
      </c>
      <c r="F231" s="51" t="s">
        <v>2088</v>
      </c>
      <c r="G231" s="49">
        <v>15</v>
      </c>
      <c r="H231" s="49">
        <v>15</v>
      </c>
      <c r="I231" s="57" t="s">
        <v>3361</v>
      </c>
    </row>
    <row r="232" spans="1:9" ht="15.75">
      <c r="A232" s="57">
        <v>231</v>
      </c>
      <c r="B232" s="48">
        <v>310824172001</v>
      </c>
      <c r="C232" s="50" t="s">
        <v>2281</v>
      </c>
      <c r="D232" s="51" t="s">
        <v>2743</v>
      </c>
      <c r="E232" s="51" t="s">
        <v>2677</v>
      </c>
      <c r="F232" s="51" t="s">
        <v>3912</v>
      </c>
      <c r="G232" s="49">
        <v>15</v>
      </c>
      <c r="H232" s="49">
        <v>15</v>
      </c>
      <c r="I232" s="57" t="s">
        <v>3361</v>
      </c>
    </row>
    <row r="233" spans="1:9" ht="15.75">
      <c r="A233" s="57">
        <v>232</v>
      </c>
      <c r="B233" s="48">
        <v>310831172202</v>
      </c>
      <c r="C233" s="50" t="s">
        <v>2746</v>
      </c>
      <c r="D233" s="51" t="s">
        <v>2745</v>
      </c>
      <c r="E233" s="51" t="s">
        <v>2744</v>
      </c>
      <c r="F233" s="51" t="s">
        <v>3907</v>
      </c>
      <c r="G233" s="49">
        <v>15</v>
      </c>
      <c r="H233" s="49">
        <v>15</v>
      </c>
      <c r="I233" s="57" t="s">
        <v>3361</v>
      </c>
    </row>
    <row r="234" spans="1:9" ht="15.75">
      <c r="A234" s="57">
        <v>233</v>
      </c>
      <c r="B234" s="48">
        <v>310831172201</v>
      </c>
      <c r="C234" s="50" t="s">
        <v>2748</v>
      </c>
      <c r="D234" s="51" t="s">
        <v>2747</v>
      </c>
      <c r="E234" s="51" t="s">
        <v>2744</v>
      </c>
      <c r="F234" s="51" t="s">
        <v>3907</v>
      </c>
      <c r="G234" s="49">
        <v>15</v>
      </c>
      <c r="H234" s="49">
        <v>15</v>
      </c>
      <c r="I234" s="57" t="s">
        <v>3361</v>
      </c>
    </row>
    <row r="235" spans="1:9" ht="15.75">
      <c r="A235" s="57">
        <v>234</v>
      </c>
      <c r="B235" s="48">
        <v>310827172201</v>
      </c>
      <c r="C235" s="50" t="s">
        <v>2750</v>
      </c>
      <c r="D235" s="51" t="s">
        <v>2749</v>
      </c>
      <c r="E235" s="51" t="s">
        <v>2744</v>
      </c>
      <c r="F235" s="73" t="s">
        <v>3908</v>
      </c>
      <c r="G235" s="49">
        <v>15</v>
      </c>
      <c r="H235" s="49">
        <v>15</v>
      </c>
      <c r="I235" s="57" t="s">
        <v>3361</v>
      </c>
    </row>
    <row r="236" spans="1:9" ht="15.75">
      <c r="A236" s="57">
        <v>235</v>
      </c>
      <c r="B236" s="48">
        <v>310827172202</v>
      </c>
      <c r="C236" s="50" t="s">
        <v>2752</v>
      </c>
      <c r="D236" s="51" t="s">
        <v>2751</v>
      </c>
      <c r="E236" s="51" t="s">
        <v>2744</v>
      </c>
      <c r="F236" s="73" t="s">
        <v>3908</v>
      </c>
      <c r="G236" s="49">
        <v>15</v>
      </c>
      <c r="H236" s="49">
        <v>15</v>
      </c>
      <c r="I236" s="57" t="s">
        <v>3361</v>
      </c>
    </row>
    <row r="237" spans="1:9" ht="15.75">
      <c r="A237" s="57">
        <v>236</v>
      </c>
      <c r="B237" s="48">
        <v>310826172201</v>
      </c>
      <c r="C237" s="50" t="s">
        <v>2754</v>
      </c>
      <c r="D237" s="51" t="s">
        <v>2753</v>
      </c>
      <c r="E237" s="51" t="s">
        <v>2744</v>
      </c>
      <c r="F237" s="73" t="s">
        <v>2274</v>
      </c>
      <c r="G237" s="49">
        <v>15</v>
      </c>
      <c r="H237" s="49">
        <v>15</v>
      </c>
      <c r="I237" s="57" t="s">
        <v>3361</v>
      </c>
    </row>
    <row r="238" spans="1:9" ht="15.75">
      <c r="A238" s="57">
        <v>237</v>
      </c>
      <c r="B238" s="48">
        <v>310826172203</v>
      </c>
      <c r="C238" s="50" t="s">
        <v>2756</v>
      </c>
      <c r="D238" s="51" t="s">
        <v>2755</v>
      </c>
      <c r="E238" s="51" t="s">
        <v>2744</v>
      </c>
      <c r="F238" s="73" t="s">
        <v>2274</v>
      </c>
      <c r="G238" s="49">
        <v>15</v>
      </c>
      <c r="H238" s="49">
        <v>15</v>
      </c>
      <c r="I238" s="57" t="s">
        <v>3361</v>
      </c>
    </row>
    <row r="239" spans="1:9" ht="15.75">
      <c r="A239" s="57">
        <v>238</v>
      </c>
      <c r="B239" s="48">
        <v>310826172204</v>
      </c>
      <c r="C239" s="50" t="s">
        <v>2758</v>
      </c>
      <c r="D239" s="51" t="s">
        <v>2757</v>
      </c>
      <c r="E239" s="51" t="s">
        <v>2744</v>
      </c>
      <c r="F239" s="73" t="s">
        <v>2274</v>
      </c>
      <c r="G239" s="49">
        <v>15</v>
      </c>
      <c r="H239" s="49">
        <v>15</v>
      </c>
      <c r="I239" s="57" t="s">
        <v>3361</v>
      </c>
    </row>
    <row r="240" spans="1:9" ht="15.75">
      <c r="A240" s="57">
        <v>239</v>
      </c>
      <c r="B240" s="48">
        <v>310826172202</v>
      </c>
      <c r="C240" s="50" t="s">
        <v>2760</v>
      </c>
      <c r="D240" s="51" t="s">
        <v>2759</v>
      </c>
      <c r="E240" s="51" t="s">
        <v>2744</v>
      </c>
      <c r="F240" s="73" t="s">
        <v>2274</v>
      </c>
      <c r="G240" s="49">
        <v>15</v>
      </c>
      <c r="H240" s="49">
        <v>15</v>
      </c>
      <c r="I240" s="57" t="s">
        <v>3361</v>
      </c>
    </row>
    <row r="241" spans="1:9" ht="15.75">
      <c r="A241" s="57">
        <v>240</v>
      </c>
      <c r="B241" s="48">
        <v>310821172202</v>
      </c>
      <c r="C241" s="50" t="s">
        <v>2762</v>
      </c>
      <c r="D241" s="51" t="s">
        <v>2761</v>
      </c>
      <c r="E241" s="51" t="s">
        <v>2744</v>
      </c>
      <c r="F241" s="51" t="s">
        <v>2615</v>
      </c>
      <c r="G241" s="49">
        <v>15</v>
      </c>
      <c r="H241" s="49">
        <v>15</v>
      </c>
      <c r="I241" s="57" t="s">
        <v>3361</v>
      </c>
    </row>
    <row r="242" spans="1:9" ht="15.75">
      <c r="A242" s="57">
        <v>241</v>
      </c>
      <c r="B242" s="48">
        <v>310821172201</v>
      </c>
      <c r="C242" s="50" t="s">
        <v>2764</v>
      </c>
      <c r="D242" s="51" t="s">
        <v>2763</v>
      </c>
      <c r="E242" s="51" t="s">
        <v>2744</v>
      </c>
      <c r="F242" s="51" t="s">
        <v>2615</v>
      </c>
      <c r="G242" s="49">
        <v>15</v>
      </c>
      <c r="H242" s="49">
        <v>15</v>
      </c>
      <c r="I242" s="57" t="s">
        <v>3361</v>
      </c>
    </row>
    <row r="243" spans="1:9" ht="15.75">
      <c r="A243" s="57">
        <v>242</v>
      </c>
      <c r="B243" s="48">
        <v>310829172201</v>
      </c>
      <c r="C243" s="50" t="s">
        <v>2766</v>
      </c>
      <c r="D243" s="51" t="s">
        <v>2765</v>
      </c>
      <c r="E243" s="51" t="s">
        <v>2744</v>
      </c>
      <c r="F243" s="73" t="s">
        <v>3354</v>
      </c>
      <c r="G243" s="49">
        <v>15</v>
      </c>
      <c r="H243" s="49">
        <v>15</v>
      </c>
      <c r="I243" s="57" t="s">
        <v>3361</v>
      </c>
    </row>
    <row r="244" spans="1:9" ht="15.75">
      <c r="A244" s="57">
        <v>243</v>
      </c>
      <c r="B244" s="48">
        <v>310829172202</v>
      </c>
      <c r="C244" s="50" t="s">
        <v>2768</v>
      </c>
      <c r="D244" s="51" t="s">
        <v>2767</v>
      </c>
      <c r="E244" s="51" t="s">
        <v>2744</v>
      </c>
      <c r="F244" s="73" t="s">
        <v>3354</v>
      </c>
      <c r="G244" s="49">
        <v>15</v>
      </c>
      <c r="H244" s="49">
        <v>15</v>
      </c>
      <c r="I244" s="57" t="s">
        <v>3361</v>
      </c>
    </row>
    <row r="245" spans="1:9" ht="15.75">
      <c r="A245" s="57">
        <v>244</v>
      </c>
      <c r="B245" s="48">
        <v>310822172204</v>
      </c>
      <c r="C245" s="50" t="s">
        <v>2770</v>
      </c>
      <c r="D245" s="51" t="s">
        <v>2769</v>
      </c>
      <c r="E245" s="51" t="s">
        <v>2744</v>
      </c>
      <c r="F245" s="51" t="s">
        <v>2667</v>
      </c>
      <c r="G245" s="49">
        <v>15</v>
      </c>
      <c r="H245" s="49">
        <v>15</v>
      </c>
      <c r="I245" s="57" t="s">
        <v>3361</v>
      </c>
    </row>
    <row r="246" spans="1:9" ht="15.75">
      <c r="A246" s="57">
        <v>245</v>
      </c>
      <c r="B246" s="48">
        <v>310822172203</v>
      </c>
      <c r="C246" s="50" t="s">
        <v>2772</v>
      </c>
      <c r="D246" s="51" t="s">
        <v>2771</v>
      </c>
      <c r="E246" s="51" t="s">
        <v>2744</v>
      </c>
      <c r="F246" s="51" t="s">
        <v>2667</v>
      </c>
      <c r="G246" s="49">
        <v>15</v>
      </c>
      <c r="H246" s="49">
        <v>15</v>
      </c>
      <c r="I246" s="57" t="s">
        <v>3361</v>
      </c>
    </row>
    <row r="247" spans="1:9" ht="15.75">
      <c r="A247" s="57">
        <v>246</v>
      </c>
      <c r="B247" s="48">
        <v>310827172101</v>
      </c>
      <c r="C247" s="50" t="s">
        <v>2775</v>
      </c>
      <c r="D247" s="51" t="s">
        <v>2774</v>
      </c>
      <c r="E247" s="51" t="s">
        <v>2773</v>
      </c>
      <c r="F247" s="73" t="s">
        <v>3908</v>
      </c>
      <c r="G247" s="49">
        <v>20</v>
      </c>
      <c r="H247" s="49">
        <v>20</v>
      </c>
      <c r="I247" s="57" t="s">
        <v>3361</v>
      </c>
    </row>
    <row r="248" spans="1:9" ht="15.75">
      <c r="A248" s="57">
        <v>247</v>
      </c>
      <c r="B248" s="48">
        <v>310841172101</v>
      </c>
      <c r="C248" s="50" t="s">
        <v>2777</v>
      </c>
      <c r="D248" s="51" t="s">
        <v>2776</v>
      </c>
      <c r="E248" s="51" t="s">
        <v>2773</v>
      </c>
      <c r="F248" s="51" t="s">
        <v>2778</v>
      </c>
      <c r="G248" s="49">
        <v>15</v>
      </c>
      <c r="H248" s="49">
        <v>15</v>
      </c>
      <c r="I248" s="57" t="s">
        <v>3361</v>
      </c>
    </row>
    <row r="249" spans="1:9" ht="15.75">
      <c r="A249" s="57">
        <v>248</v>
      </c>
      <c r="B249" s="48">
        <v>310831171004</v>
      </c>
      <c r="C249" s="50" t="s">
        <v>2781</v>
      </c>
      <c r="D249" s="51" t="s">
        <v>2780</v>
      </c>
      <c r="E249" s="51" t="s">
        <v>2779</v>
      </c>
      <c r="F249" s="51" t="s">
        <v>3907</v>
      </c>
      <c r="G249" s="49">
        <v>8</v>
      </c>
      <c r="H249" s="49">
        <v>6</v>
      </c>
      <c r="I249" s="57" t="s">
        <v>3361</v>
      </c>
    </row>
    <row r="250" spans="1:9" ht="15.75">
      <c r="A250" s="57">
        <v>249</v>
      </c>
      <c r="B250" s="48">
        <v>310831171012</v>
      </c>
      <c r="C250" s="50" t="s">
        <v>2783</v>
      </c>
      <c r="D250" s="51" t="s">
        <v>2782</v>
      </c>
      <c r="E250" s="51" t="s">
        <v>2779</v>
      </c>
      <c r="F250" s="51" t="s">
        <v>3907</v>
      </c>
      <c r="G250" s="49">
        <v>5</v>
      </c>
      <c r="H250" s="49">
        <v>4</v>
      </c>
      <c r="I250" s="57" t="s">
        <v>3361</v>
      </c>
    </row>
    <row r="251" spans="1:9" ht="15.75">
      <c r="A251" s="57">
        <v>250</v>
      </c>
      <c r="B251" s="48">
        <v>310831171006</v>
      </c>
      <c r="C251" s="50" t="s">
        <v>2785</v>
      </c>
      <c r="D251" s="51" t="s">
        <v>2784</v>
      </c>
      <c r="E251" s="51" t="s">
        <v>2779</v>
      </c>
      <c r="F251" s="51" t="s">
        <v>3907</v>
      </c>
      <c r="G251" s="49">
        <v>5</v>
      </c>
      <c r="H251" s="49">
        <v>4</v>
      </c>
      <c r="I251" s="57" t="s">
        <v>3361</v>
      </c>
    </row>
    <row r="252" spans="1:9" ht="15.75">
      <c r="A252" s="57">
        <v>251</v>
      </c>
      <c r="B252" s="48">
        <v>310831171015</v>
      </c>
      <c r="C252" s="50" t="s">
        <v>176</v>
      </c>
      <c r="D252" s="51" t="s">
        <v>2786</v>
      </c>
      <c r="E252" s="51" t="s">
        <v>2779</v>
      </c>
      <c r="F252" s="51" t="s">
        <v>3907</v>
      </c>
      <c r="G252" s="49">
        <v>5</v>
      </c>
      <c r="H252" s="49">
        <v>4</v>
      </c>
      <c r="I252" s="57" t="s">
        <v>3361</v>
      </c>
    </row>
    <row r="253" spans="1:9" ht="15.75">
      <c r="A253" s="57">
        <v>252</v>
      </c>
      <c r="B253" s="48">
        <v>310831171003</v>
      </c>
      <c r="C253" s="50" t="s">
        <v>2788</v>
      </c>
      <c r="D253" s="51" t="s">
        <v>2787</v>
      </c>
      <c r="E253" s="51" t="s">
        <v>2779</v>
      </c>
      <c r="F253" s="51" t="s">
        <v>3907</v>
      </c>
      <c r="G253" s="49">
        <v>5</v>
      </c>
      <c r="H253" s="49">
        <v>4</v>
      </c>
      <c r="I253" s="57" t="s">
        <v>3361</v>
      </c>
    </row>
    <row r="254" spans="1:9" ht="15.75">
      <c r="A254" s="57">
        <v>253</v>
      </c>
      <c r="B254" s="48">
        <v>310831171002</v>
      </c>
      <c r="C254" s="50" t="s">
        <v>2790</v>
      </c>
      <c r="D254" s="51" t="s">
        <v>2789</v>
      </c>
      <c r="E254" s="51" t="s">
        <v>2779</v>
      </c>
      <c r="F254" s="51" t="s">
        <v>3907</v>
      </c>
      <c r="G254" s="49">
        <v>8</v>
      </c>
      <c r="H254" s="49">
        <v>6</v>
      </c>
      <c r="I254" s="57" t="s">
        <v>3361</v>
      </c>
    </row>
    <row r="255" spans="1:9" ht="15.75">
      <c r="A255" s="57">
        <v>254</v>
      </c>
      <c r="B255" s="48">
        <v>310831171016</v>
      </c>
      <c r="C255" s="50" t="s">
        <v>2792</v>
      </c>
      <c r="D255" s="51" t="s">
        <v>2791</v>
      </c>
      <c r="E255" s="51" t="s">
        <v>2779</v>
      </c>
      <c r="F255" s="51" t="s">
        <v>3907</v>
      </c>
      <c r="G255" s="49">
        <v>5</v>
      </c>
      <c r="H255" s="49">
        <v>4</v>
      </c>
      <c r="I255" s="57" t="s">
        <v>3361</v>
      </c>
    </row>
    <row r="256" spans="1:9" ht="15.75">
      <c r="A256" s="57">
        <v>255</v>
      </c>
      <c r="B256" s="48">
        <v>310831171010</v>
      </c>
      <c r="C256" s="50" t="s">
        <v>2794</v>
      </c>
      <c r="D256" s="51" t="s">
        <v>2793</v>
      </c>
      <c r="E256" s="51" t="s">
        <v>2779</v>
      </c>
      <c r="F256" s="51" t="s">
        <v>3907</v>
      </c>
      <c r="G256" s="49">
        <v>5</v>
      </c>
      <c r="H256" s="49">
        <v>4</v>
      </c>
      <c r="I256" s="57" t="s">
        <v>3361</v>
      </c>
    </row>
    <row r="257" spans="1:9" ht="15.75">
      <c r="A257" s="57">
        <v>256</v>
      </c>
      <c r="B257" s="48">
        <v>310831171009</v>
      </c>
      <c r="C257" s="50" t="s">
        <v>2796</v>
      </c>
      <c r="D257" s="51" t="s">
        <v>2795</v>
      </c>
      <c r="E257" s="51" t="s">
        <v>2779</v>
      </c>
      <c r="F257" s="51" t="s">
        <v>3907</v>
      </c>
      <c r="G257" s="49">
        <v>5</v>
      </c>
      <c r="H257" s="49">
        <v>4</v>
      </c>
      <c r="I257" s="57" t="s">
        <v>3361</v>
      </c>
    </row>
    <row r="258" spans="1:9" ht="15.75">
      <c r="A258" s="57">
        <v>257</v>
      </c>
      <c r="B258" s="48">
        <v>310831171011</v>
      </c>
      <c r="C258" s="50" t="s">
        <v>2798</v>
      </c>
      <c r="D258" s="51" t="s">
        <v>2797</v>
      </c>
      <c r="E258" s="51" t="s">
        <v>2779</v>
      </c>
      <c r="F258" s="51" t="s">
        <v>3907</v>
      </c>
      <c r="G258" s="49">
        <v>5</v>
      </c>
      <c r="H258" s="49">
        <v>4</v>
      </c>
      <c r="I258" s="57" t="s">
        <v>3361</v>
      </c>
    </row>
    <row r="259" spans="1:9" ht="15.75">
      <c r="A259" s="57">
        <v>258</v>
      </c>
      <c r="B259" s="48">
        <v>310831171014</v>
      </c>
      <c r="C259" s="50" t="s">
        <v>244</v>
      </c>
      <c r="D259" s="51" t="s">
        <v>2799</v>
      </c>
      <c r="E259" s="51" t="s">
        <v>2779</v>
      </c>
      <c r="F259" s="51" t="s">
        <v>3907</v>
      </c>
      <c r="G259" s="49">
        <v>5</v>
      </c>
      <c r="H259" s="49">
        <v>4</v>
      </c>
      <c r="I259" s="57" t="s">
        <v>3361</v>
      </c>
    </row>
    <row r="260" spans="1:9" ht="15.75">
      <c r="A260" s="57">
        <v>259</v>
      </c>
      <c r="B260" s="48">
        <v>310831171007</v>
      </c>
      <c r="C260" s="50" t="s">
        <v>2801</v>
      </c>
      <c r="D260" s="51" t="s">
        <v>2800</v>
      </c>
      <c r="E260" s="51" t="s">
        <v>2779</v>
      </c>
      <c r="F260" s="51" t="s">
        <v>3907</v>
      </c>
      <c r="G260" s="49">
        <v>5</v>
      </c>
      <c r="H260" s="49">
        <v>4</v>
      </c>
      <c r="I260" s="57" t="s">
        <v>3361</v>
      </c>
    </row>
    <row r="261" spans="1:9" ht="15.75">
      <c r="A261" s="57">
        <v>260</v>
      </c>
      <c r="B261" s="48">
        <v>310831171008</v>
      </c>
      <c r="C261" s="50" t="s">
        <v>2803</v>
      </c>
      <c r="D261" s="51" t="s">
        <v>2802</v>
      </c>
      <c r="E261" s="51" t="s">
        <v>2779</v>
      </c>
      <c r="F261" s="51" t="s">
        <v>3907</v>
      </c>
      <c r="G261" s="49">
        <v>8</v>
      </c>
      <c r="H261" s="49">
        <v>6</v>
      </c>
      <c r="I261" s="57" t="s">
        <v>3361</v>
      </c>
    </row>
    <row r="262" spans="1:9" ht="15.75">
      <c r="A262" s="57">
        <v>261</v>
      </c>
      <c r="B262" s="48">
        <v>310831171017</v>
      </c>
      <c r="C262" s="50" t="s">
        <v>2805</v>
      </c>
      <c r="D262" s="51" t="s">
        <v>2804</v>
      </c>
      <c r="E262" s="51" t="s">
        <v>2779</v>
      </c>
      <c r="F262" s="51" t="s">
        <v>3907</v>
      </c>
      <c r="G262" s="49">
        <v>5</v>
      </c>
      <c r="H262" s="49">
        <v>4</v>
      </c>
      <c r="I262" s="57" t="s">
        <v>3361</v>
      </c>
    </row>
    <row r="263" spans="1:9" ht="15.75">
      <c r="A263" s="57">
        <v>262</v>
      </c>
      <c r="B263" s="48">
        <v>310831171001</v>
      </c>
      <c r="C263" s="50" t="s">
        <v>2149</v>
      </c>
      <c r="D263" s="51" t="s">
        <v>2806</v>
      </c>
      <c r="E263" s="51" t="s">
        <v>2779</v>
      </c>
      <c r="F263" s="51" t="s">
        <v>3907</v>
      </c>
      <c r="G263" s="49">
        <v>5</v>
      </c>
      <c r="H263" s="49">
        <v>4</v>
      </c>
      <c r="I263" s="57" t="s">
        <v>3361</v>
      </c>
    </row>
    <row r="264" spans="1:9" ht="15.75">
      <c r="A264" s="57">
        <v>263</v>
      </c>
      <c r="B264" s="48">
        <v>310831171013</v>
      </c>
      <c r="C264" s="50" t="s">
        <v>2808</v>
      </c>
      <c r="D264" s="51" t="s">
        <v>2807</v>
      </c>
      <c r="E264" s="51" t="s">
        <v>2779</v>
      </c>
      <c r="F264" s="51" t="s">
        <v>3907</v>
      </c>
      <c r="G264" s="49">
        <v>5</v>
      </c>
      <c r="H264" s="49">
        <v>4</v>
      </c>
      <c r="I264" s="57" t="s">
        <v>3361</v>
      </c>
    </row>
    <row r="265" spans="1:9" ht="15.75">
      <c r="A265" s="57">
        <v>264</v>
      </c>
      <c r="B265" s="48">
        <v>310831171005</v>
      </c>
      <c r="C265" s="50" t="s">
        <v>245</v>
      </c>
      <c r="D265" s="51" t="s">
        <v>2809</v>
      </c>
      <c r="E265" s="51" t="s">
        <v>2779</v>
      </c>
      <c r="F265" s="51" t="s">
        <v>3907</v>
      </c>
      <c r="G265" s="49">
        <v>5</v>
      </c>
      <c r="H265" s="49">
        <v>4</v>
      </c>
      <c r="I265" s="57" t="s">
        <v>3361</v>
      </c>
    </row>
    <row r="266" spans="1:9" ht="15.75">
      <c r="A266" s="57">
        <v>265</v>
      </c>
      <c r="B266" s="48">
        <v>310827171015</v>
      </c>
      <c r="C266" s="50" t="s">
        <v>2453</v>
      </c>
      <c r="D266" s="51" t="s">
        <v>2810</v>
      </c>
      <c r="E266" s="51" t="s">
        <v>2779</v>
      </c>
      <c r="F266" s="73" t="s">
        <v>3908</v>
      </c>
      <c r="G266" s="49">
        <v>5</v>
      </c>
      <c r="H266" s="49">
        <v>4</v>
      </c>
      <c r="I266" s="57" t="s">
        <v>3361</v>
      </c>
    </row>
    <row r="267" spans="1:9" ht="15.75">
      <c r="A267" s="57">
        <v>266</v>
      </c>
      <c r="B267" s="48">
        <v>310827171007</v>
      </c>
      <c r="C267" s="50" t="s">
        <v>2812</v>
      </c>
      <c r="D267" s="51" t="s">
        <v>2811</v>
      </c>
      <c r="E267" s="51" t="s">
        <v>2779</v>
      </c>
      <c r="F267" s="73" t="s">
        <v>3908</v>
      </c>
      <c r="G267" s="49">
        <v>5</v>
      </c>
      <c r="H267" s="49">
        <v>4</v>
      </c>
      <c r="I267" s="57" t="s">
        <v>3361</v>
      </c>
    </row>
    <row r="268" spans="1:9" ht="15.75">
      <c r="A268" s="57">
        <v>267</v>
      </c>
      <c r="B268" s="48">
        <v>310827171012</v>
      </c>
      <c r="C268" s="50" t="s">
        <v>2814</v>
      </c>
      <c r="D268" s="51" t="s">
        <v>2813</v>
      </c>
      <c r="E268" s="51" t="s">
        <v>2779</v>
      </c>
      <c r="F268" s="73" t="s">
        <v>3908</v>
      </c>
      <c r="G268" s="49">
        <v>5</v>
      </c>
      <c r="H268" s="49">
        <v>4</v>
      </c>
      <c r="I268" s="57" t="s">
        <v>3361</v>
      </c>
    </row>
    <row r="269" spans="1:9" ht="15.75">
      <c r="A269" s="57">
        <v>268</v>
      </c>
      <c r="B269" s="48">
        <v>310827171008</v>
      </c>
      <c r="C269" s="50" t="s">
        <v>2816</v>
      </c>
      <c r="D269" s="51" t="s">
        <v>2815</v>
      </c>
      <c r="E269" s="51" t="s">
        <v>2779</v>
      </c>
      <c r="F269" s="73" t="s">
        <v>3908</v>
      </c>
      <c r="G269" s="49">
        <v>5</v>
      </c>
      <c r="H269" s="49">
        <v>4</v>
      </c>
      <c r="I269" s="57" t="s">
        <v>3361</v>
      </c>
    </row>
    <row r="270" spans="1:9" ht="15.75">
      <c r="A270" s="57">
        <v>269</v>
      </c>
      <c r="B270" s="48">
        <v>310827171017</v>
      </c>
      <c r="C270" s="50" t="s">
        <v>2818</v>
      </c>
      <c r="D270" s="51" t="s">
        <v>2817</v>
      </c>
      <c r="E270" s="51" t="s">
        <v>2779</v>
      </c>
      <c r="F270" s="73" t="s">
        <v>3908</v>
      </c>
      <c r="G270" s="49">
        <v>5</v>
      </c>
      <c r="H270" s="49">
        <v>4</v>
      </c>
      <c r="I270" s="57" t="s">
        <v>3361</v>
      </c>
    </row>
    <row r="271" spans="1:9" ht="15.75">
      <c r="A271" s="57">
        <v>270</v>
      </c>
      <c r="B271" s="48">
        <v>310827171005</v>
      </c>
      <c r="C271" s="50" t="s">
        <v>243</v>
      </c>
      <c r="D271" s="51" t="s">
        <v>2819</v>
      </c>
      <c r="E271" s="51" t="s">
        <v>2779</v>
      </c>
      <c r="F271" s="73" t="s">
        <v>3908</v>
      </c>
      <c r="G271" s="49">
        <v>5</v>
      </c>
      <c r="H271" s="49">
        <v>4</v>
      </c>
      <c r="I271" s="57" t="s">
        <v>3361</v>
      </c>
    </row>
    <row r="272" spans="1:9" ht="15.75">
      <c r="A272" s="57">
        <v>271</v>
      </c>
      <c r="B272" s="48">
        <v>310827171011</v>
      </c>
      <c r="C272" s="50" t="s">
        <v>2821</v>
      </c>
      <c r="D272" s="51" t="s">
        <v>2820</v>
      </c>
      <c r="E272" s="51" t="s">
        <v>2779</v>
      </c>
      <c r="F272" s="73" t="s">
        <v>3908</v>
      </c>
      <c r="G272" s="49">
        <v>5</v>
      </c>
      <c r="H272" s="49">
        <v>4</v>
      </c>
      <c r="I272" s="57" t="s">
        <v>3361</v>
      </c>
    </row>
    <row r="273" spans="1:9" ht="15.75">
      <c r="A273" s="57">
        <v>272</v>
      </c>
      <c r="B273" s="48">
        <v>310827171001</v>
      </c>
      <c r="C273" s="50" t="s">
        <v>2823</v>
      </c>
      <c r="D273" s="51" t="s">
        <v>2822</v>
      </c>
      <c r="E273" s="51" t="s">
        <v>2779</v>
      </c>
      <c r="F273" s="73" t="s">
        <v>3908</v>
      </c>
      <c r="G273" s="49">
        <v>5</v>
      </c>
      <c r="H273" s="49">
        <v>4</v>
      </c>
      <c r="I273" s="57" t="s">
        <v>3361</v>
      </c>
    </row>
    <row r="274" spans="1:9" ht="15.75">
      <c r="A274" s="57">
        <v>273</v>
      </c>
      <c r="B274" s="48">
        <v>310827171002</v>
      </c>
      <c r="C274" s="50" t="s">
        <v>2825</v>
      </c>
      <c r="D274" s="51" t="s">
        <v>2824</v>
      </c>
      <c r="E274" s="51" t="s">
        <v>2779</v>
      </c>
      <c r="F274" s="73" t="s">
        <v>3908</v>
      </c>
      <c r="G274" s="49">
        <v>5</v>
      </c>
      <c r="H274" s="49">
        <v>4</v>
      </c>
      <c r="I274" s="57" t="s">
        <v>3361</v>
      </c>
    </row>
    <row r="275" spans="1:9" ht="15.75">
      <c r="A275" s="57">
        <v>274</v>
      </c>
      <c r="B275" s="48">
        <v>310827171003</v>
      </c>
      <c r="C275" s="50" t="s">
        <v>2827</v>
      </c>
      <c r="D275" s="51" t="s">
        <v>2826</v>
      </c>
      <c r="E275" s="51" t="s">
        <v>2779</v>
      </c>
      <c r="F275" s="73" t="s">
        <v>3908</v>
      </c>
      <c r="G275" s="49">
        <v>5</v>
      </c>
      <c r="H275" s="49">
        <v>4</v>
      </c>
      <c r="I275" s="57" t="s">
        <v>3361</v>
      </c>
    </row>
    <row r="276" spans="1:9" ht="15.75">
      <c r="A276" s="57">
        <v>275</v>
      </c>
      <c r="B276" s="48">
        <v>310827171016</v>
      </c>
      <c r="C276" s="50" t="s">
        <v>2829</v>
      </c>
      <c r="D276" s="51" t="s">
        <v>2828</v>
      </c>
      <c r="E276" s="51" t="s">
        <v>2779</v>
      </c>
      <c r="F276" s="73" t="s">
        <v>3908</v>
      </c>
      <c r="G276" s="49">
        <v>5</v>
      </c>
      <c r="H276" s="49">
        <v>4</v>
      </c>
      <c r="I276" s="57" t="s">
        <v>3361</v>
      </c>
    </row>
    <row r="277" spans="1:9" ht="15.75">
      <c r="A277" s="57">
        <v>276</v>
      </c>
      <c r="B277" s="48">
        <v>310827171010</v>
      </c>
      <c r="C277" s="50" t="s">
        <v>2831</v>
      </c>
      <c r="D277" s="51" t="s">
        <v>2830</v>
      </c>
      <c r="E277" s="51" t="s">
        <v>2779</v>
      </c>
      <c r="F277" s="73" t="s">
        <v>3908</v>
      </c>
      <c r="G277" s="49">
        <v>5</v>
      </c>
      <c r="H277" s="49">
        <v>4</v>
      </c>
      <c r="I277" s="57" t="s">
        <v>3361</v>
      </c>
    </row>
    <row r="278" spans="1:9" ht="15.75">
      <c r="A278" s="57">
        <v>277</v>
      </c>
      <c r="B278" s="48">
        <v>310827171014</v>
      </c>
      <c r="C278" s="50" t="s">
        <v>2189</v>
      </c>
      <c r="D278" s="51" t="s">
        <v>2832</v>
      </c>
      <c r="E278" s="51" t="s">
        <v>2779</v>
      </c>
      <c r="F278" s="73" t="s">
        <v>3908</v>
      </c>
      <c r="G278" s="49">
        <v>5</v>
      </c>
      <c r="H278" s="49">
        <v>4</v>
      </c>
      <c r="I278" s="57" t="s">
        <v>3361</v>
      </c>
    </row>
    <row r="279" spans="1:9" ht="15.75">
      <c r="A279" s="57">
        <v>278</v>
      </c>
      <c r="B279" s="48">
        <v>310827171004</v>
      </c>
      <c r="C279" s="50" t="s">
        <v>2834</v>
      </c>
      <c r="D279" s="51" t="s">
        <v>2833</v>
      </c>
      <c r="E279" s="51" t="s">
        <v>2779</v>
      </c>
      <c r="F279" s="73" t="s">
        <v>3908</v>
      </c>
      <c r="G279" s="49">
        <v>5</v>
      </c>
      <c r="H279" s="49">
        <v>4</v>
      </c>
      <c r="I279" s="57" t="s">
        <v>3361</v>
      </c>
    </row>
    <row r="280" spans="1:9" ht="15.75">
      <c r="A280" s="57">
        <v>279</v>
      </c>
      <c r="B280" s="48">
        <v>310827171013</v>
      </c>
      <c r="C280" s="50" t="s">
        <v>2836</v>
      </c>
      <c r="D280" s="51" t="s">
        <v>2835</v>
      </c>
      <c r="E280" s="51" t="s">
        <v>2779</v>
      </c>
      <c r="F280" s="73" t="s">
        <v>3908</v>
      </c>
      <c r="G280" s="49">
        <v>5</v>
      </c>
      <c r="H280" s="49">
        <v>4</v>
      </c>
      <c r="I280" s="57" t="s">
        <v>3361</v>
      </c>
    </row>
    <row r="281" spans="1:9" ht="15.75">
      <c r="A281" s="57">
        <v>280</v>
      </c>
      <c r="B281" s="48">
        <v>310827171009</v>
      </c>
      <c r="C281" s="50" t="s">
        <v>221</v>
      </c>
      <c r="D281" s="51" t="s">
        <v>2837</v>
      </c>
      <c r="E281" s="51" t="s">
        <v>2779</v>
      </c>
      <c r="F281" s="73" t="s">
        <v>3908</v>
      </c>
      <c r="G281" s="49">
        <v>5</v>
      </c>
      <c r="H281" s="49">
        <v>4</v>
      </c>
      <c r="I281" s="57" t="s">
        <v>3361</v>
      </c>
    </row>
    <row r="282" spans="1:9" ht="15.75">
      <c r="A282" s="57">
        <v>281</v>
      </c>
      <c r="B282" s="48">
        <v>310827171006</v>
      </c>
      <c r="C282" s="50" t="s">
        <v>2839</v>
      </c>
      <c r="D282" s="51" t="s">
        <v>2838</v>
      </c>
      <c r="E282" s="51" t="s">
        <v>2779</v>
      </c>
      <c r="F282" s="73" t="s">
        <v>3908</v>
      </c>
      <c r="G282" s="49">
        <v>5</v>
      </c>
      <c r="H282" s="49">
        <v>4</v>
      </c>
      <c r="I282" s="57" t="s">
        <v>3361</v>
      </c>
    </row>
    <row r="283" spans="1:9" ht="15.75">
      <c r="A283" s="57">
        <v>282</v>
      </c>
      <c r="B283" s="48">
        <v>310826171009</v>
      </c>
      <c r="C283" s="54" t="s">
        <v>1874</v>
      </c>
      <c r="D283" s="51" t="s">
        <v>2840</v>
      </c>
      <c r="E283" s="51" t="s">
        <v>2779</v>
      </c>
      <c r="F283" s="73" t="s">
        <v>2274</v>
      </c>
      <c r="G283" s="49">
        <v>5</v>
      </c>
      <c r="H283" s="49">
        <v>4</v>
      </c>
      <c r="I283" s="57" t="s">
        <v>3361</v>
      </c>
    </row>
    <row r="284" spans="1:9" ht="15.75">
      <c r="A284" s="57">
        <v>283</v>
      </c>
      <c r="B284" s="48">
        <v>310826171015</v>
      </c>
      <c r="C284" s="50" t="s">
        <v>2842</v>
      </c>
      <c r="D284" s="51" t="s">
        <v>2841</v>
      </c>
      <c r="E284" s="51" t="s">
        <v>2779</v>
      </c>
      <c r="F284" s="73" t="s">
        <v>2274</v>
      </c>
      <c r="G284" s="49">
        <v>5</v>
      </c>
      <c r="H284" s="49">
        <v>4</v>
      </c>
      <c r="I284" s="57" t="s">
        <v>3361</v>
      </c>
    </row>
    <row r="285" spans="1:9" ht="15.75">
      <c r="A285" s="57">
        <v>284</v>
      </c>
      <c r="B285" s="48">
        <v>310826171012</v>
      </c>
      <c r="C285" s="50" t="s">
        <v>2844</v>
      </c>
      <c r="D285" s="51" t="s">
        <v>2843</v>
      </c>
      <c r="E285" s="51" t="s">
        <v>2779</v>
      </c>
      <c r="F285" s="73" t="s">
        <v>2274</v>
      </c>
      <c r="G285" s="49">
        <v>5</v>
      </c>
      <c r="H285" s="49">
        <v>4</v>
      </c>
      <c r="I285" s="57" t="s">
        <v>3361</v>
      </c>
    </row>
    <row r="286" spans="1:9" ht="15.75">
      <c r="A286" s="57">
        <v>285</v>
      </c>
      <c r="B286" s="48">
        <v>310826171003</v>
      </c>
      <c r="C286" s="50" t="s">
        <v>2846</v>
      </c>
      <c r="D286" s="51" t="s">
        <v>2845</v>
      </c>
      <c r="E286" s="51" t="s">
        <v>2779</v>
      </c>
      <c r="F286" s="73" t="s">
        <v>2274</v>
      </c>
      <c r="G286" s="49">
        <v>5</v>
      </c>
      <c r="H286" s="49">
        <v>4</v>
      </c>
      <c r="I286" s="57" t="s">
        <v>3361</v>
      </c>
    </row>
    <row r="287" spans="1:9" ht="15.75">
      <c r="A287" s="57">
        <v>286</v>
      </c>
      <c r="B287" s="48">
        <v>310826171016</v>
      </c>
      <c r="C287" s="50" t="s">
        <v>2848</v>
      </c>
      <c r="D287" s="51" t="s">
        <v>2847</v>
      </c>
      <c r="E287" s="51" t="s">
        <v>2779</v>
      </c>
      <c r="F287" s="73" t="s">
        <v>2274</v>
      </c>
      <c r="G287" s="49">
        <v>5</v>
      </c>
      <c r="H287" s="49">
        <v>4</v>
      </c>
      <c r="I287" s="57" t="s">
        <v>3361</v>
      </c>
    </row>
    <row r="288" spans="1:9" ht="15.75">
      <c r="A288" s="57">
        <v>287</v>
      </c>
      <c r="B288" s="48">
        <v>310826171002</v>
      </c>
      <c r="C288" s="50" t="s">
        <v>2850</v>
      </c>
      <c r="D288" s="51" t="s">
        <v>2849</v>
      </c>
      <c r="E288" s="51" t="s">
        <v>2779</v>
      </c>
      <c r="F288" s="73" t="s">
        <v>2274</v>
      </c>
      <c r="G288" s="49">
        <v>5</v>
      </c>
      <c r="H288" s="49">
        <v>4</v>
      </c>
      <c r="I288" s="57" t="s">
        <v>3361</v>
      </c>
    </row>
    <row r="289" spans="1:9" ht="15.75">
      <c r="A289" s="57">
        <v>288</v>
      </c>
      <c r="B289" s="48">
        <v>310826171004</v>
      </c>
      <c r="C289" s="50" t="s">
        <v>2186</v>
      </c>
      <c r="D289" s="51" t="s">
        <v>2851</v>
      </c>
      <c r="E289" s="51" t="s">
        <v>2779</v>
      </c>
      <c r="F289" s="73" t="s">
        <v>2274</v>
      </c>
      <c r="G289" s="49">
        <v>5</v>
      </c>
      <c r="H289" s="49">
        <v>4</v>
      </c>
      <c r="I289" s="57" t="s">
        <v>3361</v>
      </c>
    </row>
    <row r="290" spans="1:9" ht="15.75">
      <c r="A290" s="57">
        <v>289</v>
      </c>
      <c r="B290" s="48">
        <v>310826171007</v>
      </c>
      <c r="C290" s="50" t="s">
        <v>2853</v>
      </c>
      <c r="D290" s="51" t="s">
        <v>2852</v>
      </c>
      <c r="E290" s="51" t="s">
        <v>2779</v>
      </c>
      <c r="F290" s="73" t="s">
        <v>2274</v>
      </c>
      <c r="G290" s="49">
        <v>5</v>
      </c>
      <c r="H290" s="49">
        <v>4</v>
      </c>
      <c r="I290" s="57" t="s">
        <v>3361</v>
      </c>
    </row>
    <row r="291" spans="1:9" ht="15.75">
      <c r="A291" s="57">
        <v>290</v>
      </c>
      <c r="B291" s="48">
        <v>310826171001</v>
      </c>
      <c r="C291" s="50" t="s">
        <v>2855</v>
      </c>
      <c r="D291" s="51" t="s">
        <v>2854</v>
      </c>
      <c r="E291" s="51" t="s">
        <v>2779</v>
      </c>
      <c r="F291" s="73" t="s">
        <v>2274</v>
      </c>
      <c r="G291" s="49">
        <v>5</v>
      </c>
      <c r="H291" s="49">
        <v>4</v>
      </c>
      <c r="I291" s="57" t="s">
        <v>3361</v>
      </c>
    </row>
    <row r="292" spans="1:9" ht="15.75">
      <c r="A292" s="57">
        <v>291</v>
      </c>
      <c r="B292" s="48">
        <v>310826171011</v>
      </c>
      <c r="C292" s="50" t="s">
        <v>2857</v>
      </c>
      <c r="D292" s="51" t="s">
        <v>2856</v>
      </c>
      <c r="E292" s="51" t="s">
        <v>2779</v>
      </c>
      <c r="F292" s="73" t="s">
        <v>2274</v>
      </c>
      <c r="G292" s="49">
        <v>5</v>
      </c>
      <c r="H292" s="49">
        <v>4</v>
      </c>
      <c r="I292" s="57" t="s">
        <v>3361</v>
      </c>
    </row>
    <row r="293" spans="1:9" ht="15.75">
      <c r="A293" s="57">
        <v>292</v>
      </c>
      <c r="B293" s="48">
        <v>310826171013</v>
      </c>
      <c r="C293" s="50" t="s">
        <v>2173</v>
      </c>
      <c r="D293" s="51" t="s">
        <v>2858</v>
      </c>
      <c r="E293" s="51" t="s">
        <v>2779</v>
      </c>
      <c r="F293" s="73" t="s">
        <v>2274</v>
      </c>
      <c r="G293" s="49">
        <v>5</v>
      </c>
      <c r="H293" s="49">
        <v>4</v>
      </c>
      <c r="I293" s="57" t="s">
        <v>3361</v>
      </c>
    </row>
    <row r="294" spans="1:9" ht="15.75">
      <c r="A294" s="57">
        <v>293</v>
      </c>
      <c r="B294" s="48">
        <v>310826171008</v>
      </c>
      <c r="C294" s="54" t="s">
        <v>2860</v>
      </c>
      <c r="D294" s="51" t="s">
        <v>2859</v>
      </c>
      <c r="E294" s="51" t="s">
        <v>2779</v>
      </c>
      <c r="F294" s="73" t="s">
        <v>2274</v>
      </c>
      <c r="G294" s="49">
        <v>5</v>
      </c>
      <c r="H294" s="49">
        <v>4</v>
      </c>
      <c r="I294" s="57" t="s">
        <v>3361</v>
      </c>
    </row>
    <row r="295" spans="1:9" ht="15.75">
      <c r="A295" s="57">
        <v>294</v>
      </c>
      <c r="B295" s="48">
        <v>310826171006</v>
      </c>
      <c r="C295" s="50" t="s">
        <v>2862</v>
      </c>
      <c r="D295" s="51" t="s">
        <v>2861</v>
      </c>
      <c r="E295" s="51" t="s">
        <v>2779</v>
      </c>
      <c r="F295" s="73" t="s">
        <v>2274</v>
      </c>
      <c r="G295" s="49">
        <v>5</v>
      </c>
      <c r="H295" s="49">
        <v>4</v>
      </c>
      <c r="I295" s="57" t="s">
        <v>3361</v>
      </c>
    </row>
    <row r="296" spans="1:9" ht="15.75">
      <c r="A296" s="57">
        <v>295</v>
      </c>
      <c r="B296" s="48">
        <v>310826171010</v>
      </c>
      <c r="C296" s="50" t="s">
        <v>2864</v>
      </c>
      <c r="D296" s="51" t="s">
        <v>2863</v>
      </c>
      <c r="E296" s="51" t="s">
        <v>2779</v>
      </c>
      <c r="F296" s="73" t="s">
        <v>2274</v>
      </c>
      <c r="G296" s="49">
        <v>5</v>
      </c>
      <c r="H296" s="49">
        <v>4</v>
      </c>
      <c r="I296" s="57" t="s">
        <v>3361</v>
      </c>
    </row>
    <row r="297" spans="1:9" ht="15.75">
      <c r="A297" s="57">
        <v>296</v>
      </c>
      <c r="B297" s="48">
        <v>310826171014</v>
      </c>
      <c r="C297" s="50" t="s">
        <v>227</v>
      </c>
      <c r="D297" s="51" t="s">
        <v>2865</v>
      </c>
      <c r="E297" s="51" t="s">
        <v>2779</v>
      </c>
      <c r="F297" s="73" t="s">
        <v>2274</v>
      </c>
      <c r="G297" s="49">
        <v>5</v>
      </c>
      <c r="H297" s="49">
        <v>4</v>
      </c>
      <c r="I297" s="57" t="s">
        <v>3361</v>
      </c>
    </row>
    <row r="298" spans="1:9" ht="15.75">
      <c r="A298" s="57">
        <v>297</v>
      </c>
      <c r="B298" s="48">
        <v>310826171005</v>
      </c>
      <c r="C298" s="50" t="s">
        <v>2867</v>
      </c>
      <c r="D298" s="51" t="s">
        <v>2866</v>
      </c>
      <c r="E298" s="51" t="s">
        <v>2779</v>
      </c>
      <c r="F298" s="73" t="s">
        <v>2274</v>
      </c>
      <c r="G298" s="49">
        <v>5</v>
      </c>
      <c r="H298" s="49">
        <v>4</v>
      </c>
      <c r="I298" s="57" t="s">
        <v>3361</v>
      </c>
    </row>
    <row r="299" spans="1:9" ht="15.75">
      <c r="A299" s="57">
        <v>298</v>
      </c>
      <c r="B299" s="48">
        <v>310832171001</v>
      </c>
      <c r="C299" s="50" t="s">
        <v>2869</v>
      </c>
      <c r="D299" s="51" t="s">
        <v>2868</v>
      </c>
      <c r="E299" s="51" t="s">
        <v>2779</v>
      </c>
      <c r="F299" s="51" t="s">
        <v>3909</v>
      </c>
      <c r="G299" s="49">
        <v>5</v>
      </c>
      <c r="H299" s="49">
        <v>4</v>
      </c>
      <c r="I299" s="57" t="s">
        <v>3361</v>
      </c>
    </row>
    <row r="300" spans="1:9" ht="15.75">
      <c r="A300" s="57">
        <v>299</v>
      </c>
      <c r="B300" s="48">
        <v>310832171003</v>
      </c>
      <c r="C300" s="50" t="s">
        <v>2871</v>
      </c>
      <c r="D300" s="51" t="s">
        <v>2870</v>
      </c>
      <c r="E300" s="51" t="s">
        <v>2779</v>
      </c>
      <c r="F300" s="51" t="s">
        <v>3909</v>
      </c>
      <c r="G300" s="49">
        <v>5</v>
      </c>
      <c r="H300" s="49">
        <v>4</v>
      </c>
      <c r="I300" s="57" t="s">
        <v>3361</v>
      </c>
    </row>
    <row r="301" spans="1:9" ht="15.75">
      <c r="A301" s="57">
        <v>300</v>
      </c>
      <c r="B301" s="48">
        <v>310832171007</v>
      </c>
      <c r="C301" s="50" t="s">
        <v>2873</v>
      </c>
      <c r="D301" s="51" t="s">
        <v>2872</v>
      </c>
      <c r="E301" s="51" t="s">
        <v>2779</v>
      </c>
      <c r="F301" s="51" t="s">
        <v>3909</v>
      </c>
      <c r="G301" s="49">
        <v>5</v>
      </c>
      <c r="H301" s="49">
        <v>4</v>
      </c>
      <c r="I301" s="57" t="s">
        <v>3361</v>
      </c>
    </row>
    <row r="302" spans="1:9" ht="15.75">
      <c r="A302" s="57">
        <v>301</v>
      </c>
      <c r="B302" s="48">
        <v>310832171009</v>
      </c>
      <c r="C302" s="50" t="s">
        <v>2875</v>
      </c>
      <c r="D302" s="51" t="s">
        <v>2874</v>
      </c>
      <c r="E302" s="51" t="s">
        <v>2779</v>
      </c>
      <c r="F302" s="51" t="s">
        <v>3909</v>
      </c>
      <c r="G302" s="49">
        <v>8</v>
      </c>
      <c r="H302" s="49">
        <v>6</v>
      </c>
      <c r="I302" s="57" t="s">
        <v>3361</v>
      </c>
    </row>
    <row r="303" spans="1:9" ht="15.75">
      <c r="A303" s="57">
        <v>302</v>
      </c>
      <c r="B303" s="48">
        <v>310832171005</v>
      </c>
      <c r="C303" s="50" t="s">
        <v>2877</v>
      </c>
      <c r="D303" s="51" t="s">
        <v>2876</v>
      </c>
      <c r="E303" s="51" t="s">
        <v>2779</v>
      </c>
      <c r="F303" s="51" t="s">
        <v>3909</v>
      </c>
      <c r="G303" s="49">
        <v>5</v>
      </c>
      <c r="H303" s="49">
        <v>4</v>
      </c>
      <c r="I303" s="57" t="s">
        <v>3361</v>
      </c>
    </row>
    <row r="304" spans="1:9" ht="15.75">
      <c r="A304" s="57">
        <v>303</v>
      </c>
      <c r="B304" s="48">
        <v>310832171008</v>
      </c>
      <c r="C304" s="50" t="s">
        <v>2879</v>
      </c>
      <c r="D304" s="51" t="s">
        <v>2878</v>
      </c>
      <c r="E304" s="51" t="s">
        <v>2779</v>
      </c>
      <c r="F304" s="51" t="s">
        <v>3909</v>
      </c>
      <c r="G304" s="49">
        <v>8</v>
      </c>
      <c r="H304" s="49">
        <v>6</v>
      </c>
      <c r="I304" s="57" t="s">
        <v>3361</v>
      </c>
    </row>
    <row r="305" spans="1:9" ht="15.75">
      <c r="A305" s="57">
        <v>304</v>
      </c>
      <c r="B305" s="48">
        <v>310832171004</v>
      </c>
      <c r="C305" s="50" t="s">
        <v>2881</v>
      </c>
      <c r="D305" s="51" t="s">
        <v>2880</v>
      </c>
      <c r="E305" s="51" t="s">
        <v>2779</v>
      </c>
      <c r="F305" s="51" t="s">
        <v>3909</v>
      </c>
      <c r="G305" s="49">
        <v>5</v>
      </c>
      <c r="H305" s="49">
        <v>4</v>
      </c>
      <c r="I305" s="57" t="s">
        <v>3361</v>
      </c>
    </row>
    <row r="306" spans="1:9" ht="15.75">
      <c r="A306" s="57">
        <v>305</v>
      </c>
      <c r="B306" s="48">
        <v>310832171006</v>
      </c>
      <c r="C306" s="50" t="s">
        <v>2142</v>
      </c>
      <c r="D306" s="51" t="s">
        <v>2882</v>
      </c>
      <c r="E306" s="51" t="s">
        <v>2779</v>
      </c>
      <c r="F306" s="51" t="s">
        <v>3909</v>
      </c>
      <c r="G306" s="49">
        <v>5</v>
      </c>
      <c r="H306" s="49">
        <v>4</v>
      </c>
      <c r="I306" s="57" t="s">
        <v>3361</v>
      </c>
    </row>
    <row r="307" spans="1:9" ht="15.75">
      <c r="A307" s="57">
        <v>306</v>
      </c>
      <c r="B307" s="48">
        <v>310832171002</v>
      </c>
      <c r="C307" s="50" t="s">
        <v>2884</v>
      </c>
      <c r="D307" s="51" t="s">
        <v>2883</v>
      </c>
      <c r="E307" s="51" t="s">
        <v>2779</v>
      </c>
      <c r="F307" s="51" t="s">
        <v>3909</v>
      </c>
      <c r="G307" s="49">
        <v>5</v>
      </c>
      <c r="H307" s="49">
        <v>4</v>
      </c>
      <c r="I307" s="57" t="s">
        <v>3361</v>
      </c>
    </row>
    <row r="308" spans="1:9" ht="15.75">
      <c r="A308" s="57">
        <v>307</v>
      </c>
      <c r="B308" s="48">
        <v>310832171010</v>
      </c>
      <c r="C308" s="50" t="s">
        <v>2886</v>
      </c>
      <c r="D308" s="51" t="s">
        <v>2885</v>
      </c>
      <c r="E308" s="51" t="s">
        <v>2779</v>
      </c>
      <c r="F308" s="51" t="s">
        <v>3909</v>
      </c>
      <c r="G308" s="49">
        <v>8</v>
      </c>
      <c r="H308" s="49">
        <v>6</v>
      </c>
      <c r="I308" s="57" t="s">
        <v>3361</v>
      </c>
    </row>
    <row r="309" spans="1:9" ht="15.75">
      <c r="A309" s="57">
        <v>308</v>
      </c>
      <c r="B309" s="48">
        <v>310825171007</v>
      </c>
      <c r="C309" s="50" t="s">
        <v>2888</v>
      </c>
      <c r="D309" s="51" t="s">
        <v>2887</v>
      </c>
      <c r="E309" s="51" t="s">
        <v>2779</v>
      </c>
      <c r="F309" s="73" t="s">
        <v>3357</v>
      </c>
      <c r="G309" s="49">
        <v>5</v>
      </c>
      <c r="H309" s="49">
        <v>4</v>
      </c>
      <c r="I309" s="57" t="s">
        <v>3361</v>
      </c>
    </row>
    <row r="310" spans="1:9" ht="15.75">
      <c r="A310" s="57">
        <v>309</v>
      </c>
      <c r="B310" s="48">
        <v>310825171009</v>
      </c>
      <c r="C310" s="50" t="s">
        <v>2277</v>
      </c>
      <c r="D310" s="51" t="s">
        <v>2889</v>
      </c>
      <c r="E310" s="51" t="s">
        <v>2779</v>
      </c>
      <c r="F310" s="73" t="s">
        <v>3357</v>
      </c>
      <c r="G310" s="49">
        <v>5</v>
      </c>
      <c r="H310" s="49">
        <v>4</v>
      </c>
      <c r="I310" s="57" t="s">
        <v>3361</v>
      </c>
    </row>
    <row r="311" spans="1:9" ht="15.75">
      <c r="A311" s="57">
        <v>310</v>
      </c>
      <c r="B311" s="48">
        <v>310825171012</v>
      </c>
      <c r="C311" s="54" t="s">
        <v>2891</v>
      </c>
      <c r="D311" s="51" t="s">
        <v>2890</v>
      </c>
      <c r="E311" s="51" t="s">
        <v>2779</v>
      </c>
      <c r="F311" s="73" t="s">
        <v>3357</v>
      </c>
      <c r="G311" s="49">
        <v>5</v>
      </c>
      <c r="H311" s="49">
        <v>4</v>
      </c>
      <c r="I311" s="57" t="s">
        <v>3361</v>
      </c>
    </row>
    <row r="312" spans="1:9" ht="15.75">
      <c r="A312" s="57">
        <v>311</v>
      </c>
      <c r="B312" s="48">
        <v>310825171001</v>
      </c>
      <c r="C312" s="50" t="s">
        <v>2893</v>
      </c>
      <c r="D312" s="51" t="s">
        <v>2892</v>
      </c>
      <c r="E312" s="51" t="s">
        <v>2779</v>
      </c>
      <c r="F312" s="73" t="s">
        <v>3357</v>
      </c>
      <c r="G312" s="49">
        <v>5</v>
      </c>
      <c r="H312" s="49">
        <v>4</v>
      </c>
      <c r="I312" s="57" t="s">
        <v>3361</v>
      </c>
    </row>
    <row r="313" spans="1:9" ht="15.75">
      <c r="A313" s="57">
        <v>312</v>
      </c>
      <c r="B313" s="48">
        <v>310825171006</v>
      </c>
      <c r="C313" s="50" t="s">
        <v>2895</v>
      </c>
      <c r="D313" s="51" t="s">
        <v>2894</v>
      </c>
      <c r="E313" s="51" t="s">
        <v>2779</v>
      </c>
      <c r="F313" s="73" t="s">
        <v>3357</v>
      </c>
      <c r="G313" s="49">
        <v>8</v>
      </c>
      <c r="H313" s="49">
        <v>6</v>
      </c>
      <c r="I313" s="57" t="s">
        <v>3361</v>
      </c>
    </row>
    <row r="314" spans="1:9" ht="15.75">
      <c r="A314" s="57">
        <v>313</v>
      </c>
      <c r="B314" s="48">
        <v>310825171002</v>
      </c>
      <c r="C314" s="50" t="s">
        <v>2897</v>
      </c>
      <c r="D314" s="51" t="s">
        <v>2896</v>
      </c>
      <c r="E314" s="51" t="s">
        <v>2779</v>
      </c>
      <c r="F314" s="73" t="s">
        <v>3357</v>
      </c>
      <c r="G314" s="49">
        <v>5</v>
      </c>
      <c r="H314" s="49">
        <v>4</v>
      </c>
      <c r="I314" s="57" t="s">
        <v>3361</v>
      </c>
    </row>
    <row r="315" spans="1:9" ht="15.75">
      <c r="A315" s="57">
        <v>314</v>
      </c>
      <c r="B315" s="48">
        <v>310825171008</v>
      </c>
      <c r="C315" s="50" t="s">
        <v>2899</v>
      </c>
      <c r="D315" s="51" t="s">
        <v>2898</v>
      </c>
      <c r="E315" s="51" t="s">
        <v>2779</v>
      </c>
      <c r="F315" s="73" t="s">
        <v>3357</v>
      </c>
      <c r="G315" s="49">
        <v>5</v>
      </c>
      <c r="H315" s="49">
        <v>4</v>
      </c>
      <c r="I315" s="57" t="s">
        <v>3361</v>
      </c>
    </row>
    <row r="316" spans="1:9" ht="15.75">
      <c r="A316" s="57">
        <v>315</v>
      </c>
      <c r="B316" s="48">
        <v>310825171010</v>
      </c>
      <c r="C316" s="50" t="s">
        <v>2901</v>
      </c>
      <c r="D316" s="51" t="s">
        <v>2900</v>
      </c>
      <c r="E316" s="51" t="s">
        <v>2779</v>
      </c>
      <c r="F316" s="73" t="s">
        <v>3357</v>
      </c>
      <c r="G316" s="49">
        <v>8</v>
      </c>
      <c r="H316" s="49">
        <v>6</v>
      </c>
      <c r="I316" s="57" t="s">
        <v>3361</v>
      </c>
    </row>
    <row r="317" spans="1:9" ht="15.75">
      <c r="A317" s="57">
        <v>316</v>
      </c>
      <c r="B317" s="48">
        <v>310825171005</v>
      </c>
      <c r="C317" s="50" t="s">
        <v>2903</v>
      </c>
      <c r="D317" s="51" t="s">
        <v>2902</v>
      </c>
      <c r="E317" s="51" t="s">
        <v>2779</v>
      </c>
      <c r="F317" s="73" t="s">
        <v>3357</v>
      </c>
      <c r="G317" s="49">
        <v>5</v>
      </c>
      <c r="H317" s="49">
        <v>4</v>
      </c>
      <c r="I317" s="57" t="s">
        <v>3361</v>
      </c>
    </row>
    <row r="318" spans="1:9" ht="15.75">
      <c r="A318" s="57">
        <v>317</v>
      </c>
      <c r="B318" s="48">
        <v>310825171003</v>
      </c>
      <c r="C318" s="50" t="s">
        <v>2275</v>
      </c>
      <c r="D318" s="51" t="s">
        <v>2904</v>
      </c>
      <c r="E318" s="51" t="s">
        <v>2779</v>
      </c>
      <c r="F318" s="73" t="s">
        <v>3357</v>
      </c>
      <c r="G318" s="49">
        <v>5</v>
      </c>
      <c r="H318" s="49">
        <v>4</v>
      </c>
      <c r="I318" s="57" t="s">
        <v>3361</v>
      </c>
    </row>
    <row r="319" spans="1:9" ht="15.75">
      <c r="A319" s="57">
        <v>318</v>
      </c>
      <c r="B319" s="48">
        <v>310825171004</v>
      </c>
      <c r="C319" s="50" t="s">
        <v>2906</v>
      </c>
      <c r="D319" s="51" t="s">
        <v>2905</v>
      </c>
      <c r="E319" s="51" t="s">
        <v>2779</v>
      </c>
      <c r="F319" s="73" t="s">
        <v>3357</v>
      </c>
      <c r="G319" s="49">
        <v>5</v>
      </c>
      <c r="H319" s="49">
        <v>4</v>
      </c>
      <c r="I319" s="57" t="s">
        <v>3361</v>
      </c>
    </row>
    <row r="320" spans="1:9" ht="15.75">
      <c r="A320" s="57">
        <v>319</v>
      </c>
      <c r="B320" s="48">
        <v>310825171011</v>
      </c>
      <c r="C320" s="54" t="s">
        <v>2908</v>
      </c>
      <c r="D320" s="51" t="s">
        <v>2907</v>
      </c>
      <c r="E320" s="51" t="s">
        <v>2779</v>
      </c>
      <c r="F320" s="73" t="s">
        <v>3357</v>
      </c>
      <c r="G320" s="49">
        <v>5</v>
      </c>
      <c r="H320" s="49">
        <v>4</v>
      </c>
      <c r="I320" s="57" t="s">
        <v>3361</v>
      </c>
    </row>
    <row r="321" spans="1:9" ht="15.75">
      <c r="A321" s="57">
        <v>320</v>
      </c>
      <c r="B321" s="48">
        <v>310821171007</v>
      </c>
      <c r="C321" s="50" t="s">
        <v>2910</v>
      </c>
      <c r="D321" s="51" t="s">
        <v>2909</v>
      </c>
      <c r="E321" s="51" t="s">
        <v>2779</v>
      </c>
      <c r="F321" s="51" t="s">
        <v>2082</v>
      </c>
      <c r="G321" s="49">
        <v>5</v>
      </c>
      <c r="H321" s="49">
        <v>4</v>
      </c>
      <c r="I321" s="57" t="s">
        <v>3361</v>
      </c>
    </row>
    <row r="322" spans="1:9" ht="15.75">
      <c r="A322" s="57">
        <v>321</v>
      </c>
      <c r="B322" s="48">
        <v>310821171011</v>
      </c>
      <c r="C322" s="50" t="s">
        <v>2912</v>
      </c>
      <c r="D322" s="51" t="s">
        <v>2911</v>
      </c>
      <c r="E322" s="51" t="s">
        <v>2779</v>
      </c>
      <c r="F322" s="51" t="s">
        <v>2082</v>
      </c>
      <c r="G322" s="49">
        <v>5</v>
      </c>
      <c r="H322" s="49">
        <v>4</v>
      </c>
      <c r="I322" s="57" t="s">
        <v>3361</v>
      </c>
    </row>
    <row r="323" spans="1:9" ht="15.75">
      <c r="A323" s="57">
        <v>322</v>
      </c>
      <c r="B323" s="48">
        <v>310821171015</v>
      </c>
      <c r="C323" s="50" t="s">
        <v>2914</v>
      </c>
      <c r="D323" s="51" t="s">
        <v>2913</v>
      </c>
      <c r="E323" s="51" t="s">
        <v>2779</v>
      </c>
      <c r="F323" s="51" t="s">
        <v>2082</v>
      </c>
      <c r="G323" s="49">
        <v>5</v>
      </c>
      <c r="H323" s="49">
        <v>4</v>
      </c>
      <c r="I323" s="57" t="s">
        <v>3361</v>
      </c>
    </row>
    <row r="324" spans="1:9" ht="15.75">
      <c r="A324" s="57">
        <v>323</v>
      </c>
      <c r="B324" s="48">
        <v>310821171020</v>
      </c>
      <c r="C324" s="50" t="s">
        <v>2916</v>
      </c>
      <c r="D324" s="51" t="s">
        <v>2915</v>
      </c>
      <c r="E324" s="51" t="s">
        <v>2779</v>
      </c>
      <c r="F324" s="51" t="s">
        <v>2615</v>
      </c>
      <c r="G324" s="49">
        <v>5</v>
      </c>
      <c r="H324" s="49">
        <v>4</v>
      </c>
      <c r="I324" s="57" t="s">
        <v>3361</v>
      </c>
    </row>
    <row r="325" spans="1:9" ht="15.75">
      <c r="A325" s="57">
        <v>324</v>
      </c>
      <c r="B325" s="48">
        <v>310821171014</v>
      </c>
      <c r="C325" s="50" t="s">
        <v>2918</v>
      </c>
      <c r="D325" s="51" t="s">
        <v>2917</v>
      </c>
      <c r="E325" s="51" t="s">
        <v>2779</v>
      </c>
      <c r="F325" s="51" t="s">
        <v>2082</v>
      </c>
      <c r="G325" s="49">
        <v>5</v>
      </c>
      <c r="H325" s="49">
        <v>4</v>
      </c>
      <c r="I325" s="57" t="s">
        <v>3361</v>
      </c>
    </row>
    <row r="326" spans="1:9" ht="15.75">
      <c r="A326" s="57">
        <v>325</v>
      </c>
      <c r="B326" s="48">
        <v>310821171005</v>
      </c>
      <c r="C326" s="50" t="s">
        <v>260</v>
      </c>
      <c r="D326" s="51" t="s">
        <v>2919</v>
      </c>
      <c r="E326" s="51" t="s">
        <v>2779</v>
      </c>
      <c r="F326" s="51" t="s">
        <v>2082</v>
      </c>
      <c r="G326" s="49">
        <v>5</v>
      </c>
      <c r="H326" s="49">
        <v>4</v>
      </c>
      <c r="I326" s="57" t="s">
        <v>3361</v>
      </c>
    </row>
    <row r="327" spans="1:9" ht="15.75">
      <c r="A327" s="57">
        <v>326</v>
      </c>
      <c r="B327" s="48">
        <v>310821171017</v>
      </c>
      <c r="C327" s="50" t="s">
        <v>2921</v>
      </c>
      <c r="D327" s="51" t="s">
        <v>2920</v>
      </c>
      <c r="E327" s="51" t="s">
        <v>2779</v>
      </c>
      <c r="F327" s="51" t="s">
        <v>2082</v>
      </c>
      <c r="G327" s="49">
        <v>5</v>
      </c>
      <c r="H327" s="49">
        <v>4</v>
      </c>
      <c r="I327" s="57" t="s">
        <v>3361</v>
      </c>
    </row>
    <row r="328" spans="1:9" ht="15.75">
      <c r="A328" s="57">
        <v>327</v>
      </c>
      <c r="B328" s="48">
        <v>310821171018</v>
      </c>
      <c r="C328" s="50" t="s">
        <v>2923</v>
      </c>
      <c r="D328" s="51" t="s">
        <v>2922</v>
      </c>
      <c r="E328" s="51" t="s">
        <v>2779</v>
      </c>
      <c r="F328" s="51" t="s">
        <v>2615</v>
      </c>
      <c r="G328" s="49">
        <v>5</v>
      </c>
      <c r="H328" s="49">
        <v>4</v>
      </c>
      <c r="I328" s="57" t="s">
        <v>3361</v>
      </c>
    </row>
    <row r="329" spans="1:9" ht="15.75">
      <c r="A329" s="57">
        <v>328</v>
      </c>
      <c r="B329" s="48">
        <v>310821171016</v>
      </c>
      <c r="C329" s="50" t="s">
        <v>2925</v>
      </c>
      <c r="D329" s="51" t="s">
        <v>2924</v>
      </c>
      <c r="E329" s="51" t="s">
        <v>2779</v>
      </c>
      <c r="F329" s="51" t="s">
        <v>2082</v>
      </c>
      <c r="G329" s="49">
        <v>5</v>
      </c>
      <c r="H329" s="49">
        <v>4</v>
      </c>
      <c r="I329" s="57" t="s">
        <v>3361</v>
      </c>
    </row>
    <row r="330" spans="1:9" ht="15.75">
      <c r="A330" s="57">
        <v>329</v>
      </c>
      <c r="B330" s="48">
        <v>310821171012</v>
      </c>
      <c r="C330" s="83" t="s">
        <v>2927</v>
      </c>
      <c r="D330" s="84" t="s">
        <v>2926</v>
      </c>
      <c r="E330" s="51" t="s">
        <v>2779</v>
      </c>
      <c r="F330" s="51" t="s">
        <v>2615</v>
      </c>
      <c r="G330" s="49">
        <v>5</v>
      </c>
      <c r="H330" s="49">
        <v>4</v>
      </c>
      <c r="I330" s="57" t="s">
        <v>3361</v>
      </c>
    </row>
    <row r="331" spans="1:9" ht="15.75">
      <c r="A331" s="57">
        <v>330</v>
      </c>
      <c r="B331" s="48">
        <v>310821171019</v>
      </c>
      <c r="C331" s="50" t="s">
        <v>2929</v>
      </c>
      <c r="D331" s="51" t="s">
        <v>2928</v>
      </c>
      <c r="E331" s="51" t="s">
        <v>2779</v>
      </c>
      <c r="F331" s="51" t="s">
        <v>2615</v>
      </c>
      <c r="G331" s="49">
        <v>5</v>
      </c>
      <c r="H331" s="49">
        <v>4</v>
      </c>
      <c r="I331" s="57" t="s">
        <v>3361</v>
      </c>
    </row>
    <row r="332" spans="1:9" ht="15.75">
      <c r="A332" s="57">
        <v>331</v>
      </c>
      <c r="B332" s="48">
        <v>310821171001</v>
      </c>
      <c r="C332" s="50" t="s">
        <v>2931</v>
      </c>
      <c r="D332" s="51" t="s">
        <v>2930</v>
      </c>
      <c r="E332" s="51" t="s">
        <v>2779</v>
      </c>
      <c r="F332" s="51" t="s">
        <v>2082</v>
      </c>
      <c r="G332" s="49">
        <v>5</v>
      </c>
      <c r="H332" s="49">
        <v>4</v>
      </c>
      <c r="I332" s="57" t="s">
        <v>3361</v>
      </c>
    </row>
    <row r="333" spans="1:9" ht="15.75">
      <c r="A333" s="57">
        <v>332</v>
      </c>
      <c r="B333" s="48">
        <v>310821171006</v>
      </c>
      <c r="C333" s="50" t="s">
        <v>2933</v>
      </c>
      <c r="D333" s="51" t="s">
        <v>2932</v>
      </c>
      <c r="E333" s="51" t="s">
        <v>2779</v>
      </c>
      <c r="F333" s="51" t="s">
        <v>2082</v>
      </c>
      <c r="G333" s="49">
        <v>5</v>
      </c>
      <c r="H333" s="49">
        <v>4</v>
      </c>
      <c r="I333" s="57" t="s">
        <v>3361</v>
      </c>
    </row>
    <row r="334" spans="1:9" ht="15.75">
      <c r="A334" s="57">
        <v>333</v>
      </c>
      <c r="B334" s="48">
        <v>310821171002</v>
      </c>
      <c r="C334" s="50" t="s">
        <v>2935</v>
      </c>
      <c r="D334" s="51" t="s">
        <v>2934</v>
      </c>
      <c r="E334" s="51" t="s">
        <v>2779</v>
      </c>
      <c r="F334" s="51" t="s">
        <v>2082</v>
      </c>
      <c r="G334" s="49">
        <v>5</v>
      </c>
      <c r="H334" s="49">
        <v>4</v>
      </c>
      <c r="I334" s="57" t="s">
        <v>3361</v>
      </c>
    </row>
    <row r="335" spans="1:9" ht="15.75">
      <c r="A335" s="57">
        <v>334</v>
      </c>
      <c r="B335" s="48">
        <v>310821171013</v>
      </c>
      <c r="C335" s="50" t="s">
        <v>2937</v>
      </c>
      <c r="D335" s="51" t="s">
        <v>2936</v>
      </c>
      <c r="E335" s="51" t="s">
        <v>2779</v>
      </c>
      <c r="F335" s="51" t="s">
        <v>2082</v>
      </c>
      <c r="G335" s="49">
        <v>5</v>
      </c>
      <c r="H335" s="49">
        <v>4</v>
      </c>
      <c r="I335" s="57" t="s">
        <v>3361</v>
      </c>
    </row>
    <row r="336" spans="1:9" ht="15.75">
      <c r="A336" s="57">
        <v>335</v>
      </c>
      <c r="B336" s="48">
        <v>310821171010</v>
      </c>
      <c r="C336" s="50" t="s">
        <v>2939</v>
      </c>
      <c r="D336" s="51" t="s">
        <v>2938</v>
      </c>
      <c r="E336" s="51" t="s">
        <v>2779</v>
      </c>
      <c r="F336" s="51" t="s">
        <v>2082</v>
      </c>
      <c r="G336" s="49">
        <v>8</v>
      </c>
      <c r="H336" s="49">
        <v>6</v>
      </c>
      <c r="I336" s="57" t="s">
        <v>3361</v>
      </c>
    </row>
    <row r="337" spans="1:9" ht="15.75">
      <c r="A337" s="57">
        <v>336</v>
      </c>
      <c r="B337" s="48">
        <v>310821171003</v>
      </c>
      <c r="C337" s="50" t="s">
        <v>2941</v>
      </c>
      <c r="D337" s="51" t="s">
        <v>2940</v>
      </c>
      <c r="E337" s="51" t="s">
        <v>2779</v>
      </c>
      <c r="F337" s="51" t="s">
        <v>2082</v>
      </c>
      <c r="G337" s="49">
        <v>8</v>
      </c>
      <c r="H337" s="49">
        <v>6</v>
      </c>
      <c r="I337" s="57" t="s">
        <v>3361</v>
      </c>
    </row>
    <row r="338" spans="1:9" ht="15.75">
      <c r="A338" s="57">
        <v>337</v>
      </c>
      <c r="B338" s="48">
        <v>310821171009</v>
      </c>
      <c r="C338" s="50" t="s">
        <v>2943</v>
      </c>
      <c r="D338" s="51" t="s">
        <v>2942</v>
      </c>
      <c r="E338" s="51" t="s">
        <v>2779</v>
      </c>
      <c r="F338" s="51" t="s">
        <v>2082</v>
      </c>
      <c r="G338" s="49">
        <v>5</v>
      </c>
      <c r="H338" s="49">
        <v>4</v>
      </c>
      <c r="I338" s="57" t="s">
        <v>3361</v>
      </c>
    </row>
    <row r="339" spans="1:9" ht="15.75">
      <c r="A339" s="57">
        <v>338</v>
      </c>
      <c r="B339" s="48">
        <v>310821171004</v>
      </c>
      <c r="C339" s="50" t="s">
        <v>2945</v>
      </c>
      <c r="D339" s="51" t="s">
        <v>2944</v>
      </c>
      <c r="E339" s="51" t="s">
        <v>2779</v>
      </c>
      <c r="F339" s="51" t="s">
        <v>2082</v>
      </c>
      <c r="G339" s="49">
        <v>5</v>
      </c>
      <c r="H339" s="49">
        <v>4</v>
      </c>
      <c r="I339" s="57" t="s">
        <v>3361</v>
      </c>
    </row>
    <row r="340" spans="1:9" ht="15.75">
      <c r="A340" s="57">
        <v>339</v>
      </c>
      <c r="B340" s="48">
        <v>310821171008</v>
      </c>
      <c r="C340" s="50" t="s">
        <v>2947</v>
      </c>
      <c r="D340" s="51" t="s">
        <v>2946</v>
      </c>
      <c r="E340" s="51" t="s">
        <v>2779</v>
      </c>
      <c r="F340" s="51" t="s">
        <v>2082</v>
      </c>
      <c r="G340" s="49">
        <v>5</v>
      </c>
      <c r="H340" s="49">
        <v>4</v>
      </c>
      <c r="I340" s="57" t="s">
        <v>3361</v>
      </c>
    </row>
    <row r="341" spans="1:9" ht="15.75">
      <c r="A341" s="57">
        <v>340</v>
      </c>
      <c r="B341" s="48">
        <v>310829171003</v>
      </c>
      <c r="C341" s="50" t="s">
        <v>2949</v>
      </c>
      <c r="D341" s="51" t="s">
        <v>2948</v>
      </c>
      <c r="E341" s="51" t="s">
        <v>2779</v>
      </c>
      <c r="F341" s="73" t="s">
        <v>3354</v>
      </c>
      <c r="G341" s="49">
        <v>5</v>
      </c>
      <c r="H341" s="49">
        <v>4</v>
      </c>
      <c r="I341" s="57" t="s">
        <v>3361</v>
      </c>
    </row>
    <row r="342" spans="1:9" ht="15.75">
      <c r="A342" s="57">
        <v>341</v>
      </c>
      <c r="B342" s="48">
        <v>310829171006</v>
      </c>
      <c r="C342" s="54" t="s">
        <v>251</v>
      </c>
      <c r="D342" s="51" t="s">
        <v>2950</v>
      </c>
      <c r="E342" s="51" t="s">
        <v>2779</v>
      </c>
      <c r="F342" s="73" t="s">
        <v>3354</v>
      </c>
      <c r="G342" s="49">
        <v>5</v>
      </c>
      <c r="H342" s="49">
        <v>4</v>
      </c>
      <c r="I342" s="57" t="s">
        <v>3361</v>
      </c>
    </row>
    <row r="343" spans="1:9" ht="15.75">
      <c r="A343" s="57">
        <v>342</v>
      </c>
      <c r="B343" s="48">
        <v>310829171002</v>
      </c>
      <c r="C343" s="50" t="s">
        <v>2117</v>
      </c>
      <c r="D343" s="51" t="s">
        <v>2951</v>
      </c>
      <c r="E343" s="51" t="s">
        <v>2779</v>
      </c>
      <c r="F343" s="73" t="s">
        <v>3354</v>
      </c>
      <c r="G343" s="49">
        <v>5</v>
      </c>
      <c r="H343" s="49">
        <v>4</v>
      </c>
      <c r="I343" s="57" t="s">
        <v>3361</v>
      </c>
    </row>
    <row r="344" spans="1:9" ht="15.75">
      <c r="A344" s="57">
        <v>343</v>
      </c>
      <c r="B344" s="48">
        <v>310829171004</v>
      </c>
      <c r="C344" s="50" t="s">
        <v>2953</v>
      </c>
      <c r="D344" s="51" t="s">
        <v>2952</v>
      </c>
      <c r="E344" s="51" t="s">
        <v>2779</v>
      </c>
      <c r="F344" s="73" t="s">
        <v>3354</v>
      </c>
      <c r="G344" s="49">
        <v>5</v>
      </c>
      <c r="H344" s="49">
        <v>4</v>
      </c>
      <c r="I344" s="57" t="s">
        <v>3361</v>
      </c>
    </row>
    <row r="345" spans="1:9" ht="15.75">
      <c r="A345" s="57">
        <v>344</v>
      </c>
      <c r="B345" s="48">
        <v>310829171001</v>
      </c>
      <c r="C345" s="50" t="s">
        <v>233</v>
      </c>
      <c r="D345" s="51" t="s">
        <v>2954</v>
      </c>
      <c r="E345" s="51" t="s">
        <v>2779</v>
      </c>
      <c r="F345" s="73" t="s">
        <v>3354</v>
      </c>
      <c r="G345" s="49">
        <v>5</v>
      </c>
      <c r="H345" s="49">
        <v>4</v>
      </c>
      <c r="I345" s="57" t="s">
        <v>3361</v>
      </c>
    </row>
    <row r="346" spans="1:9" ht="15.75">
      <c r="A346" s="57">
        <v>345</v>
      </c>
      <c r="B346" s="48">
        <v>310829171005</v>
      </c>
      <c r="C346" s="50" t="s">
        <v>2956</v>
      </c>
      <c r="D346" s="51" t="s">
        <v>2955</v>
      </c>
      <c r="E346" s="51" t="s">
        <v>2779</v>
      </c>
      <c r="F346" s="73" t="s">
        <v>3354</v>
      </c>
      <c r="G346" s="49">
        <v>5</v>
      </c>
      <c r="H346" s="49">
        <v>4</v>
      </c>
      <c r="I346" s="57" t="s">
        <v>3361</v>
      </c>
    </row>
    <row r="347" spans="1:9" ht="15.75">
      <c r="A347" s="57">
        <v>346</v>
      </c>
      <c r="B347" s="48">
        <v>310828171008</v>
      </c>
      <c r="C347" s="50" t="s">
        <v>2958</v>
      </c>
      <c r="D347" s="51" t="s">
        <v>2957</v>
      </c>
      <c r="E347" s="51" t="s">
        <v>2779</v>
      </c>
      <c r="F347" s="51" t="s">
        <v>3910</v>
      </c>
      <c r="G347" s="49">
        <v>5</v>
      </c>
      <c r="H347" s="49">
        <v>4</v>
      </c>
      <c r="I347" s="57" t="s">
        <v>3361</v>
      </c>
    </row>
    <row r="348" spans="1:9" ht="15.75">
      <c r="A348" s="57">
        <v>347</v>
      </c>
      <c r="B348" s="48">
        <v>310828171011</v>
      </c>
      <c r="C348" s="50" t="s">
        <v>2213</v>
      </c>
      <c r="D348" s="51" t="s">
        <v>2959</v>
      </c>
      <c r="E348" s="51" t="s">
        <v>2779</v>
      </c>
      <c r="F348" s="51" t="s">
        <v>3910</v>
      </c>
      <c r="G348" s="49">
        <v>5</v>
      </c>
      <c r="H348" s="49">
        <v>4</v>
      </c>
      <c r="I348" s="57" t="s">
        <v>3361</v>
      </c>
    </row>
    <row r="349" spans="1:9" ht="15.75">
      <c r="A349" s="57">
        <v>348</v>
      </c>
      <c r="B349" s="96">
        <v>310828171004</v>
      </c>
      <c r="C349" s="54" t="s">
        <v>2961</v>
      </c>
      <c r="D349" s="52" t="s">
        <v>2960</v>
      </c>
      <c r="E349" s="52" t="s">
        <v>2779</v>
      </c>
      <c r="F349" s="51" t="s">
        <v>3910</v>
      </c>
      <c r="G349" s="53">
        <v>5</v>
      </c>
      <c r="H349" s="53">
        <v>4</v>
      </c>
      <c r="I349" s="57" t="s">
        <v>3361</v>
      </c>
    </row>
    <row r="350" spans="1:9" ht="15.75">
      <c r="A350" s="57">
        <v>349</v>
      </c>
      <c r="B350" s="48">
        <v>310828171005</v>
      </c>
      <c r="C350" s="50" t="s">
        <v>2963</v>
      </c>
      <c r="D350" s="51" t="s">
        <v>2962</v>
      </c>
      <c r="E350" s="51" t="s">
        <v>2779</v>
      </c>
      <c r="F350" s="51" t="s">
        <v>3910</v>
      </c>
      <c r="G350" s="49">
        <v>5</v>
      </c>
      <c r="H350" s="49">
        <v>4</v>
      </c>
      <c r="I350" s="57" t="s">
        <v>3361</v>
      </c>
    </row>
    <row r="351" spans="1:9" ht="15.75">
      <c r="A351" s="57">
        <v>350</v>
      </c>
      <c r="B351" s="48">
        <v>310828171007</v>
      </c>
      <c r="C351" s="50" t="s">
        <v>2965</v>
      </c>
      <c r="D351" s="51" t="s">
        <v>2964</v>
      </c>
      <c r="E351" s="51" t="s">
        <v>2779</v>
      </c>
      <c r="F351" s="51" t="s">
        <v>3910</v>
      </c>
      <c r="G351" s="49">
        <v>5</v>
      </c>
      <c r="H351" s="49">
        <v>4</v>
      </c>
      <c r="I351" s="57" t="s">
        <v>3361</v>
      </c>
    </row>
    <row r="352" spans="1:9" ht="15.75">
      <c r="A352" s="57">
        <v>351</v>
      </c>
      <c r="B352" s="48">
        <v>310828171003</v>
      </c>
      <c r="C352" s="50" t="s">
        <v>225</v>
      </c>
      <c r="D352" s="51" t="s">
        <v>2966</v>
      </c>
      <c r="E352" s="51" t="s">
        <v>2779</v>
      </c>
      <c r="F352" s="51" t="s">
        <v>3910</v>
      </c>
      <c r="G352" s="49">
        <v>5</v>
      </c>
      <c r="H352" s="49">
        <v>4</v>
      </c>
      <c r="I352" s="57" t="s">
        <v>3361</v>
      </c>
    </row>
    <row r="353" spans="1:9" ht="15.75">
      <c r="A353" s="57">
        <v>352</v>
      </c>
      <c r="B353" s="48">
        <v>310828171009</v>
      </c>
      <c r="C353" s="50" t="s">
        <v>270</v>
      </c>
      <c r="D353" s="51" t="s">
        <v>2967</v>
      </c>
      <c r="E353" s="51" t="s">
        <v>2779</v>
      </c>
      <c r="F353" s="51" t="s">
        <v>3910</v>
      </c>
      <c r="G353" s="49">
        <v>5</v>
      </c>
      <c r="H353" s="49">
        <v>4</v>
      </c>
      <c r="I353" s="57" t="s">
        <v>3361</v>
      </c>
    </row>
    <row r="354" spans="1:9" ht="15.75">
      <c r="A354" s="57">
        <v>353</v>
      </c>
      <c r="B354" s="48">
        <v>310828171001</v>
      </c>
      <c r="C354" s="50" t="s">
        <v>2969</v>
      </c>
      <c r="D354" s="51" t="s">
        <v>2968</v>
      </c>
      <c r="E354" s="51" t="s">
        <v>2779</v>
      </c>
      <c r="F354" s="51" t="s">
        <v>3910</v>
      </c>
      <c r="G354" s="49">
        <v>8</v>
      </c>
      <c r="H354" s="49">
        <v>6</v>
      </c>
      <c r="I354" s="57" t="s">
        <v>3361</v>
      </c>
    </row>
    <row r="355" spans="1:9" ht="15.75">
      <c r="A355" s="57">
        <v>354</v>
      </c>
      <c r="B355" s="48">
        <v>310828171010</v>
      </c>
      <c r="C355" s="50" t="s">
        <v>2971</v>
      </c>
      <c r="D355" s="51" t="s">
        <v>2970</v>
      </c>
      <c r="E355" s="51" t="s">
        <v>2779</v>
      </c>
      <c r="F355" s="51" t="s">
        <v>3910</v>
      </c>
      <c r="G355" s="49">
        <v>5</v>
      </c>
      <c r="H355" s="49">
        <v>4</v>
      </c>
      <c r="I355" s="57" t="s">
        <v>3361</v>
      </c>
    </row>
    <row r="356" spans="1:9" ht="15.75">
      <c r="A356" s="57">
        <v>355</v>
      </c>
      <c r="B356" s="48">
        <v>310828171012</v>
      </c>
      <c r="C356" s="50" t="s">
        <v>224</v>
      </c>
      <c r="D356" s="51" t="s">
        <v>2972</v>
      </c>
      <c r="E356" s="51" t="s">
        <v>2779</v>
      </c>
      <c r="F356" s="51" t="s">
        <v>3910</v>
      </c>
      <c r="G356" s="49">
        <v>5</v>
      </c>
      <c r="H356" s="49">
        <v>4</v>
      </c>
      <c r="I356" s="57" t="s">
        <v>3361</v>
      </c>
    </row>
    <row r="357" spans="1:9" ht="15.75">
      <c r="A357" s="57">
        <v>356</v>
      </c>
      <c r="B357" s="48">
        <v>310828171006</v>
      </c>
      <c r="C357" s="50" t="s">
        <v>2974</v>
      </c>
      <c r="D357" s="51" t="s">
        <v>2973</v>
      </c>
      <c r="E357" s="51" t="s">
        <v>2779</v>
      </c>
      <c r="F357" s="51" t="s">
        <v>3910</v>
      </c>
      <c r="G357" s="49">
        <v>5</v>
      </c>
      <c r="H357" s="49">
        <v>4</v>
      </c>
      <c r="I357" s="57" t="s">
        <v>3361</v>
      </c>
    </row>
    <row r="358" spans="1:9" ht="15.75">
      <c r="A358" s="57">
        <v>357</v>
      </c>
      <c r="B358" s="48">
        <v>310828171013</v>
      </c>
      <c r="C358" s="50" t="s">
        <v>2976</v>
      </c>
      <c r="D358" s="51" t="s">
        <v>2975</v>
      </c>
      <c r="E358" s="51" t="s">
        <v>2779</v>
      </c>
      <c r="F358" s="51" t="s">
        <v>3910</v>
      </c>
      <c r="G358" s="49">
        <v>5</v>
      </c>
      <c r="H358" s="49">
        <v>4</v>
      </c>
      <c r="I358" s="57" t="s">
        <v>3361</v>
      </c>
    </row>
    <row r="359" spans="1:9" ht="15.75">
      <c r="A359" s="57">
        <v>358</v>
      </c>
      <c r="B359" s="48">
        <v>310828171002</v>
      </c>
      <c r="C359" s="50" t="s">
        <v>2978</v>
      </c>
      <c r="D359" s="51" t="s">
        <v>2977</v>
      </c>
      <c r="E359" s="51" t="s">
        <v>2779</v>
      </c>
      <c r="F359" s="51" t="s">
        <v>3910</v>
      </c>
      <c r="G359" s="49">
        <v>5</v>
      </c>
      <c r="H359" s="49">
        <v>4</v>
      </c>
      <c r="I359" s="57" t="s">
        <v>3361</v>
      </c>
    </row>
    <row r="360" spans="1:9" ht="15.75">
      <c r="A360" s="57">
        <v>359</v>
      </c>
      <c r="B360" s="48">
        <v>310841171001</v>
      </c>
      <c r="C360" s="50" t="s">
        <v>2980</v>
      </c>
      <c r="D360" s="51" t="s">
        <v>2979</v>
      </c>
      <c r="E360" s="51" t="s">
        <v>2779</v>
      </c>
      <c r="F360" s="51" t="s">
        <v>2092</v>
      </c>
      <c r="G360" s="49">
        <v>5</v>
      </c>
      <c r="H360" s="49">
        <v>4</v>
      </c>
      <c r="I360" s="57" t="s">
        <v>3361</v>
      </c>
    </row>
    <row r="361" spans="1:9" ht="15.75">
      <c r="A361" s="57">
        <v>360</v>
      </c>
      <c r="B361" s="48">
        <v>310841171002</v>
      </c>
      <c r="C361" s="50" t="s">
        <v>2982</v>
      </c>
      <c r="D361" s="51" t="s">
        <v>2981</v>
      </c>
      <c r="E361" s="51" t="s">
        <v>2779</v>
      </c>
      <c r="F361" s="51" t="s">
        <v>2092</v>
      </c>
      <c r="G361" s="49">
        <v>5</v>
      </c>
      <c r="H361" s="49">
        <v>4</v>
      </c>
      <c r="I361" s="57" t="s">
        <v>3361</v>
      </c>
    </row>
    <row r="362" spans="1:9" ht="15.75">
      <c r="A362" s="57">
        <v>361</v>
      </c>
      <c r="B362" s="48">
        <v>310823171001</v>
      </c>
      <c r="C362" s="50" t="s">
        <v>2226</v>
      </c>
      <c r="D362" s="51" t="s">
        <v>2983</v>
      </c>
      <c r="E362" s="51" t="s">
        <v>2779</v>
      </c>
      <c r="F362" s="66" t="s">
        <v>3906</v>
      </c>
      <c r="G362" s="49">
        <v>5</v>
      </c>
      <c r="H362" s="49">
        <v>4</v>
      </c>
      <c r="I362" s="57" t="s">
        <v>3361</v>
      </c>
    </row>
    <row r="363" spans="1:9" ht="15.75">
      <c r="A363" s="57">
        <v>362</v>
      </c>
      <c r="B363" s="48">
        <v>310812171001</v>
      </c>
      <c r="C363" s="50" t="s">
        <v>2985</v>
      </c>
      <c r="D363" s="51" t="s">
        <v>2984</v>
      </c>
      <c r="E363" s="51" t="s">
        <v>2779</v>
      </c>
      <c r="F363" s="51" t="s">
        <v>2087</v>
      </c>
      <c r="G363" s="49">
        <v>5</v>
      </c>
      <c r="H363" s="49">
        <v>4</v>
      </c>
      <c r="I363" s="57" t="s">
        <v>3361</v>
      </c>
    </row>
    <row r="364" spans="1:9" ht="15.75">
      <c r="A364" s="57">
        <v>363</v>
      </c>
      <c r="B364" s="48">
        <v>310812171002</v>
      </c>
      <c r="C364" s="50" t="s">
        <v>2987</v>
      </c>
      <c r="D364" s="51" t="s">
        <v>2986</v>
      </c>
      <c r="E364" s="51" t="s">
        <v>2779</v>
      </c>
      <c r="F364" s="51" t="s">
        <v>2087</v>
      </c>
      <c r="G364" s="49">
        <v>5</v>
      </c>
      <c r="H364" s="49">
        <v>4</v>
      </c>
      <c r="I364" s="57" t="s">
        <v>3361</v>
      </c>
    </row>
    <row r="365" spans="1:9" ht="15.75">
      <c r="A365" s="57">
        <v>364</v>
      </c>
      <c r="B365" s="48">
        <v>310812171011</v>
      </c>
      <c r="C365" s="50" t="s">
        <v>2989</v>
      </c>
      <c r="D365" s="51" t="s">
        <v>2988</v>
      </c>
      <c r="E365" s="51" t="s">
        <v>2779</v>
      </c>
      <c r="F365" s="51" t="s">
        <v>2087</v>
      </c>
      <c r="G365" s="49">
        <v>8</v>
      </c>
      <c r="H365" s="49">
        <v>6</v>
      </c>
      <c r="I365" s="57" t="s">
        <v>3361</v>
      </c>
    </row>
    <row r="366" spans="1:9" ht="15.75">
      <c r="A366" s="57">
        <v>365</v>
      </c>
      <c r="B366" s="48">
        <v>310812171009</v>
      </c>
      <c r="C366" s="50" t="s">
        <v>2991</v>
      </c>
      <c r="D366" s="51" t="s">
        <v>2990</v>
      </c>
      <c r="E366" s="51" t="s">
        <v>2779</v>
      </c>
      <c r="F366" s="51" t="s">
        <v>2087</v>
      </c>
      <c r="G366" s="49">
        <v>5</v>
      </c>
      <c r="H366" s="49">
        <v>4</v>
      </c>
      <c r="I366" s="57" t="s">
        <v>3361</v>
      </c>
    </row>
    <row r="367" spans="1:9" ht="15.75">
      <c r="A367" s="57">
        <v>366</v>
      </c>
      <c r="B367" s="48">
        <v>310812171003</v>
      </c>
      <c r="C367" s="50" t="s">
        <v>2993</v>
      </c>
      <c r="D367" s="51" t="s">
        <v>2992</v>
      </c>
      <c r="E367" s="51" t="s">
        <v>2779</v>
      </c>
      <c r="F367" s="51" t="s">
        <v>2087</v>
      </c>
      <c r="G367" s="49">
        <v>5</v>
      </c>
      <c r="H367" s="49">
        <v>4</v>
      </c>
      <c r="I367" s="57" t="s">
        <v>3361</v>
      </c>
    </row>
    <row r="368" spans="1:9" ht="15.75">
      <c r="A368" s="57">
        <v>367</v>
      </c>
      <c r="B368" s="48">
        <v>310812171010</v>
      </c>
      <c r="C368" s="50" t="s">
        <v>2995</v>
      </c>
      <c r="D368" s="51" t="s">
        <v>2994</v>
      </c>
      <c r="E368" s="51" t="s">
        <v>2779</v>
      </c>
      <c r="F368" s="51" t="s">
        <v>2087</v>
      </c>
      <c r="G368" s="49">
        <v>5</v>
      </c>
      <c r="H368" s="49">
        <v>4</v>
      </c>
      <c r="I368" s="57" t="s">
        <v>3361</v>
      </c>
    </row>
    <row r="369" spans="1:9" ht="15.75">
      <c r="A369" s="57">
        <v>368</v>
      </c>
      <c r="B369" s="48">
        <v>310812171008</v>
      </c>
      <c r="C369" s="50" t="s">
        <v>2997</v>
      </c>
      <c r="D369" s="51" t="s">
        <v>2996</v>
      </c>
      <c r="E369" s="51" t="s">
        <v>2779</v>
      </c>
      <c r="F369" s="51" t="s">
        <v>2087</v>
      </c>
      <c r="G369" s="49">
        <v>5</v>
      </c>
      <c r="H369" s="49">
        <v>4</v>
      </c>
      <c r="I369" s="57" t="s">
        <v>3361</v>
      </c>
    </row>
    <row r="370" spans="1:9" ht="15.75">
      <c r="A370" s="57">
        <v>369</v>
      </c>
      <c r="B370" s="48">
        <v>310812171006</v>
      </c>
      <c r="C370" s="50" t="s">
        <v>2999</v>
      </c>
      <c r="D370" s="51" t="s">
        <v>2998</v>
      </c>
      <c r="E370" s="51" t="s">
        <v>2779</v>
      </c>
      <c r="F370" s="51" t="s">
        <v>2087</v>
      </c>
      <c r="G370" s="49">
        <v>5</v>
      </c>
      <c r="H370" s="49">
        <v>4</v>
      </c>
      <c r="I370" s="57" t="s">
        <v>3361</v>
      </c>
    </row>
    <row r="371" spans="1:9" ht="15.75">
      <c r="A371" s="57">
        <v>370</v>
      </c>
      <c r="B371" s="48">
        <v>310812171005</v>
      </c>
      <c r="C371" s="50" t="s">
        <v>3001</v>
      </c>
      <c r="D371" s="51" t="s">
        <v>3000</v>
      </c>
      <c r="E371" s="51" t="s">
        <v>2779</v>
      </c>
      <c r="F371" s="51" t="s">
        <v>2087</v>
      </c>
      <c r="G371" s="49">
        <v>5</v>
      </c>
      <c r="H371" s="49">
        <v>4</v>
      </c>
      <c r="I371" s="57" t="s">
        <v>3361</v>
      </c>
    </row>
    <row r="372" spans="1:9" ht="15.75">
      <c r="A372" s="57">
        <v>371</v>
      </c>
      <c r="B372" s="48">
        <v>310812171007</v>
      </c>
      <c r="C372" s="50" t="s">
        <v>3003</v>
      </c>
      <c r="D372" s="51" t="s">
        <v>3002</v>
      </c>
      <c r="E372" s="51" t="s">
        <v>2779</v>
      </c>
      <c r="F372" s="51" t="s">
        <v>2087</v>
      </c>
      <c r="G372" s="49">
        <v>5</v>
      </c>
      <c r="H372" s="49">
        <v>4</v>
      </c>
      <c r="I372" s="57" t="s">
        <v>3361</v>
      </c>
    </row>
    <row r="373" spans="1:9" ht="15.75">
      <c r="A373" s="57">
        <v>372</v>
      </c>
      <c r="B373" s="48">
        <v>310812171004</v>
      </c>
      <c r="C373" s="50" t="s">
        <v>3005</v>
      </c>
      <c r="D373" s="51" t="s">
        <v>3004</v>
      </c>
      <c r="E373" s="51" t="s">
        <v>2779</v>
      </c>
      <c r="F373" s="51" t="s">
        <v>2087</v>
      </c>
      <c r="G373" s="49">
        <v>5</v>
      </c>
      <c r="H373" s="49">
        <v>4</v>
      </c>
      <c r="I373" s="57" t="s">
        <v>3361</v>
      </c>
    </row>
    <row r="374" spans="1:9" ht="15.75">
      <c r="A374" s="57">
        <v>373</v>
      </c>
      <c r="B374" s="48">
        <v>310822171001</v>
      </c>
      <c r="C374" s="50" t="s">
        <v>2432</v>
      </c>
      <c r="D374" s="51" t="s">
        <v>3006</v>
      </c>
      <c r="E374" s="51" t="s">
        <v>2779</v>
      </c>
      <c r="F374" s="51" t="s">
        <v>2088</v>
      </c>
      <c r="G374" s="49">
        <v>5</v>
      </c>
      <c r="H374" s="49">
        <v>4</v>
      </c>
      <c r="I374" s="57" t="s">
        <v>3361</v>
      </c>
    </row>
    <row r="375" spans="1:9" ht="15.75">
      <c r="A375" s="57">
        <v>374</v>
      </c>
      <c r="B375" s="48">
        <v>310822171005</v>
      </c>
      <c r="C375" s="54" t="s">
        <v>3008</v>
      </c>
      <c r="D375" s="51" t="s">
        <v>3007</v>
      </c>
      <c r="E375" s="51" t="s">
        <v>2779</v>
      </c>
      <c r="F375" s="51" t="s">
        <v>2088</v>
      </c>
      <c r="G375" s="49">
        <v>5</v>
      </c>
      <c r="H375" s="49">
        <v>4</v>
      </c>
      <c r="I375" s="57" t="s">
        <v>3361</v>
      </c>
    </row>
    <row r="376" spans="1:9" ht="15.75">
      <c r="A376" s="57">
        <v>375</v>
      </c>
      <c r="B376" s="48">
        <v>310822171006</v>
      </c>
      <c r="C376" s="54" t="s">
        <v>3010</v>
      </c>
      <c r="D376" s="51" t="s">
        <v>3009</v>
      </c>
      <c r="E376" s="51" t="s">
        <v>2779</v>
      </c>
      <c r="F376" s="51" t="s">
        <v>2667</v>
      </c>
      <c r="G376" s="49">
        <v>5</v>
      </c>
      <c r="H376" s="49">
        <v>4</v>
      </c>
      <c r="I376" s="57" t="s">
        <v>3361</v>
      </c>
    </row>
    <row r="377" spans="1:9" ht="15.75">
      <c r="A377" s="57">
        <v>376</v>
      </c>
      <c r="B377" s="48">
        <v>310822171002</v>
      </c>
      <c r="C377" s="50" t="s">
        <v>178</v>
      </c>
      <c r="D377" s="51" t="s">
        <v>3011</v>
      </c>
      <c r="E377" s="51" t="s">
        <v>2779</v>
      </c>
      <c r="F377" s="51" t="s">
        <v>2088</v>
      </c>
      <c r="G377" s="49">
        <v>5</v>
      </c>
      <c r="H377" s="49">
        <v>4</v>
      </c>
      <c r="I377" s="57" t="s">
        <v>3361</v>
      </c>
    </row>
    <row r="378" spans="1:9" ht="15.75">
      <c r="A378" s="57">
        <v>377</v>
      </c>
      <c r="B378" s="48">
        <v>310822171004</v>
      </c>
      <c r="C378" s="50" t="s">
        <v>3013</v>
      </c>
      <c r="D378" s="51" t="s">
        <v>3012</v>
      </c>
      <c r="E378" s="51" t="s">
        <v>2779</v>
      </c>
      <c r="F378" s="51" t="s">
        <v>2088</v>
      </c>
      <c r="G378" s="49">
        <v>5</v>
      </c>
      <c r="H378" s="49">
        <v>4</v>
      </c>
      <c r="I378" s="57" t="s">
        <v>3361</v>
      </c>
    </row>
    <row r="379" spans="1:9" ht="15.75">
      <c r="A379" s="57">
        <v>378</v>
      </c>
      <c r="B379" s="48">
        <v>310822171003</v>
      </c>
      <c r="C379" s="50" t="s">
        <v>3015</v>
      </c>
      <c r="D379" s="51" t="s">
        <v>3014</v>
      </c>
      <c r="E379" s="51" t="s">
        <v>2779</v>
      </c>
      <c r="F379" s="51" t="s">
        <v>2088</v>
      </c>
      <c r="G379" s="49">
        <v>5</v>
      </c>
      <c r="H379" s="49">
        <v>4</v>
      </c>
      <c r="I379" s="57" t="s">
        <v>3361</v>
      </c>
    </row>
    <row r="380" spans="1:9" ht="15.75">
      <c r="A380" s="57">
        <v>379</v>
      </c>
      <c r="B380" s="48">
        <v>310850171001</v>
      </c>
      <c r="C380" s="50" t="s">
        <v>3017</v>
      </c>
      <c r="D380" s="51" t="s">
        <v>3016</v>
      </c>
      <c r="E380" s="51" t="s">
        <v>2779</v>
      </c>
      <c r="F380" s="51" t="s">
        <v>2672</v>
      </c>
      <c r="G380" s="49">
        <v>5</v>
      </c>
      <c r="H380" s="49">
        <v>4</v>
      </c>
      <c r="I380" s="57" t="s">
        <v>3361</v>
      </c>
    </row>
    <row r="381" spans="1:9" ht="15.75">
      <c r="A381" s="57">
        <v>380</v>
      </c>
      <c r="B381" s="48">
        <v>310824171008</v>
      </c>
      <c r="C381" s="50" t="s">
        <v>3019</v>
      </c>
      <c r="D381" s="51" t="s">
        <v>3018</v>
      </c>
      <c r="E381" s="51" t="s">
        <v>2779</v>
      </c>
      <c r="F381" s="51" t="s">
        <v>3912</v>
      </c>
      <c r="G381" s="49">
        <v>5</v>
      </c>
      <c r="H381" s="49">
        <v>4</v>
      </c>
      <c r="I381" s="57" t="s">
        <v>3361</v>
      </c>
    </row>
    <row r="382" spans="1:9" ht="15.75">
      <c r="A382" s="57">
        <v>381</v>
      </c>
      <c r="B382" s="48">
        <v>310824171007</v>
      </c>
      <c r="C382" s="50" t="s">
        <v>3021</v>
      </c>
      <c r="D382" s="51" t="s">
        <v>3020</v>
      </c>
      <c r="E382" s="51" t="s">
        <v>2779</v>
      </c>
      <c r="F382" s="51" t="s">
        <v>3912</v>
      </c>
      <c r="G382" s="49">
        <v>5</v>
      </c>
      <c r="H382" s="49">
        <v>4</v>
      </c>
      <c r="I382" s="57" t="s">
        <v>3361</v>
      </c>
    </row>
    <row r="383" spans="1:9" ht="15.75">
      <c r="A383" s="57">
        <v>382</v>
      </c>
      <c r="B383" s="48">
        <v>310824171005</v>
      </c>
      <c r="C383" s="50" t="s">
        <v>3023</v>
      </c>
      <c r="D383" s="51" t="s">
        <v>3022</v>
      </c>
      <c r="E383" s="51" t="s">
        <v>2779</v>
      </c>
      <c r="F383" s="51" t="s">
        <v>3912</v>
      </c>
      <c r="G383" s="49">
        <v>5</v>
      </c>
      <c r="H383" s="49">
        <v>4</v>
      </c>
      <c r="I383" s="57" t="s">
        <v>3361</v>
      </c>
    </row>
    <row r="384" spans="1:9" ht="15.75">
      <c r="A384" s="57">
        <v>383</v>
      </c>
      <c r="B384" s="48">
        <v>310824171006</v>
      </c>
      <c r="C384" s="50" t="s">
        <v>2282</v>
      </c>
      <c r="D384" s="51" t="s">
        <v>3024</v>
      </c>
      <c r="E384" s="51" t="s">
        <v>2779</v>
      </c>
      <c r="F384" s="51" t="s">
        <v>3912</v>
      </c>
      <c r="G384" s="49">
        <v>5</v>
      </c>
      <c r="H384" s="49">
        <v>4</v>
      </c>
      <c r="I384" s="57" t="s">
        <v>3361</v>
      </c>
    </row>
    <row r="385" spans="1:9" ht="15.75">
      <c r="A385" s="57">
        <v>384</v>
      </c>
      <c r="B385" s="48">
        <v>310824171004</v>
      </c>
      <c r="C385" s="50" t="s">
        <v>3026</v>
      </c>
      <c r="D385" s="51" t="s">
        <v>3025</v>
      </c>
      <c r="E385" s="51" t="s">
        <v>2779</v>
      </c>
      <c r="F385" s="51" t="s">
        <v>3912</v>
      </c>
      <c r="G385" s="49">
        <v>5</v>
      </c>
      <c r="H385" s="49">
        <v>4</v>
      </c>
      <c r="I385" s="57" t="s">
        <v>3361</v>
      </c>
    </row>
    <row r="386" spans="1:9" ht="15.75">
      <c r="A386" s="57">
        <v>385</v>
      </c>
      <c r="B386" s="48">
        <v>310824171001</v>
      </c>
      <c r="C386" s="50" t="s">
        <v>3028</v>
      </c>
      <c r="D386" s="51" t="s">
        <v>3027</v>
      </c>
      <c r="E386" s="51" t="s">
        <v>2779</v>
      </c>
      <c r="F386" s="51" t="s">
        <v>3912</v>
      </c>
      <c r="G386" s="49">
        <v>8</v>
      </c>
      <c r="H386" s="49">
        <v>6</v>
      </c>
      <c r="I386" s="57" t="s">
        <v>3361</v>
      </c>
    </row>
    <row r="387" spans="1:9" ht="15.75">
      <c r="A387" s="57">
        <v>386</v>
      </c>
      <c r="B387" s="48">
        <v>310824171002</v>
      </c>
      <c r="C387" s="50" t="s">
        <v>3030</v>
      </c>
      <c r="D387" s="51" t="s">
        <v>3029</v>
      </c>
      <c r="E387" s="51" t="s">
        <v>2779</v>
      </c>
      <c r="F387" s="51" t="s">
        <v>3912</v>
      </c>
      <c r="G387" s="49">
        <v>5</v>
      </c>
      <c r="H387" s="49">
        <v>4</v>
      </c>
      <c r="I387" s="57" t="s">
        <v>3361</v>
      </c>
    </row>
    <row r="388" spans="1:9" ht="15.75">
      <c r="A388" s="57">
        <v>387</v>
      </c>
      <c r="B388" s="48">
        <v>310824171003</v>
      </c>
      <c r="C388" s="50" t="s">
        <v>193</v>
      </c>
      <c r="D388" s="51" t="s">
        <v>3031</v>
      </c>
      <c r="E388" s="51" t="s">
        <v>2779</v>
      </c>
      <c r="F388" s="51" t="s">
        <v>3912</v>
      </c>
      <c r="G388" s="49">
        <v>5</v>
      </c>
      <c r="H388" s="49">
        <v>4</v>
      </c>
      <c r="I388" s="57" t="s">
        <v>3361</v>
      </c>
    </row>
    <row r="389" spans="1:9" ht="15.75">
      <c r="A389" s="57">
        <v>388</v>
      </c>
      <c r="B389" s="48">
        <v>310831173601</v>
      </c>
      <c r="C389" s="50" t="s">
        <v>3034</v>
      </c>
      <c r="D389" s="51" t="s">
        <v>3033</v>
      </c>
      <c r="E389" s="51" t="s">
        <v>3032</v>
      </c>
      <c r="F389" s="51" t="s">
        <v>3907</v>
      </c>
      <c r="G389" s="49">
        <v>20</v>
      </c>
      <c r="H389" s="49">
        <v>20</v>
      </c>
      <c r="I389" s="57" t="s">
        <v>3361</v>
      </c>
    </row>
    <row r="390" spans="1:9" ht="15.75">
      <c r="A390" s="57">
        <v>389</v>
      </c>
      <c r="B390" s="48">
        <v>310826173601</v>
      </c>
      <c r="C390" s="50" t="s">
        <v>3036</v>
      </c>
      <c r="D390" s="51" t="s">
        <v>3035</v>
      </c>
      <c r="E390" s="51" t="s">
        <v>3032</v>
      </c>
      <c r="F390" s="73" t="s">
        <v>2274</v>
      </c>
      <c r="G390" s="49">
        <v>40</v>
      </c>
      <c r="H390" s="49">
        <v>40</v>
      </c>
      <c r="I390" s="57" t="s">
        <v>3361</v>
      </c>
    </row>
    <row r="391" spans="1:9" ht="15.75">
      <c r="A391" s="57">
        <v>390</v>
      </c>
      <c r="B391" s="48">
        <v>310832173601</v>
      </c>
      <c r="C391" s="50" t="s">
        <v>3038</v>
      </c>
      <c r="D391" s="51" t="s">
        <v>3037</v>
      </c>
      <c r="E391" s="51" t="s">
        <v>3032</v>
      </c>
      <c r="F391" s="51" t="s">
        <v>3909</v>
      </c>
      <c r="G391" s="49">
        <v>20</v>
      </c>
      <c r="H391" s="49">
        <v>20</v>
      </c>
      <c r="I391" s="57" t="s">
        <v>3361</v>
      </c>
    </row>
    <row r="392" spans="1:9" ht="15.75">
      <c r="A392" s="57">
        <v>391</v>
      </c>
      <c r="B392" s="48">
        <v>310829173602</v>
      </c>
      <c r="C392" s="50" t="s">
        <v>3040</v>
      </c>
      <c r="D392" s="51" t="s">
        <v>3039</v>
      </c>
      <c r="E392" s="51" t="s">
        <v>3032</v>
      </c>
      <c r="F392" s="73" t="s">
        <v>3354</v>
      </c>
      <c r="G392" s="49">
        <v>20</v>
      </c>
      <c r="H392" s="49">
        <v>20</v>
      </c>
      <c r="I392" s="57" t="s">
        <v>3361</v>
      </c>
    </row>
    <row r="393" spans="1:9" ht="15.75">
      <c r="A393" s="57">
        <v>392</v>
      </c>
      <c r="B393" s="48">
        <v>310829173601</v>
      </c>
      <c r="C393" s="50" t="s">
        <v>3042</v>
      </c>
      <c r="D393" s="51" t="s">
        <v>3041</v>
      </c>
      <c r="E393" s="51" t="s">
        <v>3032</v>
      </c>
      <c r="F393" s="73" t="s">
        <v>3354</v>
      </c>
      <c r="G393" s="49">
        <v>20</v>
      </c>
      <c r="H393" s="49">
        <v>20</v>
      </c>
      <c r="I393" s="57" t="s">
        <v>3361</v>
      </c>
    </row>
    <row r="394" spans="1:9" ht="15.75">
      <c r="A394" s="57">
        <v>393</v>
      </c>
      <c r="B394" s="48">
        <v>310824173602</v>
      </c>
      <c r="C394" s="50" t="s">
        <v>3044</v>
      </c>
      <c r="D394" s="56" t="s">
        <v>3043</v>
      </c>
      <c r="E394" s="51" t="s">
        <v>3032</v>
      </c>
      <c r="F394" s="51" t="s">
        <v>3912</v>
      </c>
      <c r="G394" s="49">
        <v>30</v>
      </c>
      <c r="H394" s="49">
        <v>30</v>
      </c>
      <c r="I394" s="57" t="s">
        <v>3361</v>
      </c>
    </row>
    <row r="395" spans="1:9" ht="15.75">
      <c r="A395" s="57">
        <v>394</v>
      </c>
      <c r="B395" s="48">
        <v>310824173601</v>
      </c>
      <c r="C395" s="50" t="s">
        <v>3046</v>
      </c>
      <c r="D395" s="85" t="s">
        <v>3045</v>
      </c>
      <c r="E395" s="51" t="s">
        <v>3032</v>
      </c>
      <c r="F395" s="51" t="s">
        <v>3912</v>
      </c>
      <c r="G395" s="49">
        <v>30</v>
      </c>
      <c r="H395" s="49">
        <v>30</v>
      </c>
      <c r="I395" s="57" t="s">
        <v>3361</v>
      </c>
    </row>
    <row r="396" spans="1:9" ht="15.75">
      <c r="A396" s="57">
        <v>395</v>
      </c>
      <c r="B396" s="48">
        <v>310824173603</v>
      </c>
      <c r="C396" s="50" t="s">
        <v>3048</v>
      </c>
      <c r="D396" s="51" t="s">
        <v>3047</v>
      </c>
      <c r="E396" s="51" t="s">
        <v>3032</v>
      </c>
      <c r="F396" s="51" t="s">
        <v>3912</v>
      </c>
      <c r="G396" s="49">
        <v>100</v>
      </c>
      <c r="H396" s="49">
        <v>100</v>
      </c>
      <c r="I396" s="57" t="s">
        <v>3361</v>
      </c>
    </row>
    <row r="397" spans="1:9" ht="15.75">
      <c r="A397" s="57">
        <v>396</v>
      </c>
      <c r="B397" s="48">
        <v>310826174001</v>
      </c>
      <c r="C397" s="50" t="s">
        <v>3051</v>
      </c>
      <c r="D397" s="51" t="s">
        <v>3050</v>
      </c>
      <c r="E397" s="51" t="s">
        <v>3049</v>
      </c>
      <c r="F397" s="73" t="s">
        <v>2274</v>
      </c>
      <c r="G397" s="49">
        <v>15</v>
      </c>
      <c r="H397" s="49">
        <v>15</v>
      </c>
      <c r="I397" s="57" t="s">
        <v>3361</v>
      </c>
    </row>
    <row r="398" spans="1:9" ht="15.75">
      <c r="A398" s="57">
        <v>397</v>
      </c>
      <c r="B398" s="48">
        <v>310821173201</v>
      </c>
      <c r="C398" s="50" t="s">
        <v>3053</v>
      </c>
      <c r="D398" s="51" t="s">
        <v>3052</v>
      </c>
      <c r="E398" s="51" t="s">
        <v>3049</v>
      </c>
      <c r="F398" s="51" t="s">
        <v>3907</v>
      </c>
      <c r="G398" s="49">
        <v>90</v>
      </c>
      <c r="H398" s="49">
        <v>90</v>
      </c>
      <c r="I398" s="57" t="s">
        <v>3361</v>
      </c>
    </row>
    <row r="399" spans="1:9" ht="15.75">
      <c r="A399" s="57">
        <v>398</v>
      </c>
      <c r="B399" s="48">
        <v>310822173201</v>
      </c>
      <c r="C399" s="50" t="s">
        <v>3056</v>
      </c>
      <c r="D399" s="51" t="s">
        <v>3055</v>
      </c>
      <c r="E399" s="51" t="s">
        <v>3054</v>
      </c>
      <c r="F399" s="51" t="s">
        <v>2667</v>
      </c>
      <c r="G399" s="49">
        <v>90</v>
      </c>
      <c r="H399" s="49">
        <v>90</v>
      </c>
      <c r="I399" s="57" t="s">
        <v>3361</v>
      </c>
    </row>
    <row r="400" spans="1:9" ht="15.75">
      <c r="A400" s="57">
        <v>399</v>
      </c>
      <c r="B400" s="48">
        <v>310824174001</v>
      </c>
      <c r="C400" s="50" t="s">
        <v>2284</v>
      </c>
      <c r="D400" s="51" t="s">
        <v>3057</v>
      </c>
      <c r="E400" s="51" t="s">
        <v>3049</v>
      </c>
      <c r="F400" s="51" t="s">
        <v>3912</v>
      </c>
      <c r="G400" s="49">
        <v>15</v>
      </c>
      <c r="H400" s="49">
        <v>15</v>
      </c>
      <c r="I400" s="57" t="s">
        <v>3361</v>
      </c>
    </row>
    <row r="401" spans="1:9" ht="15.75">
      <c r="A401" s="57">
        <v>400</v>
      </c>
      <c r="B401" s="48">
        <v>310821171115</v>
      </c>
      <c r="C401" s="50" t="s">
        <v>3060</v>
      </c>
      <c r="D401" s="51" t="s">
        <v>3059</v>
      </c>
      <c r="E401" s="51" t="s">
        <v>3058</v>
      </c>
      <c r="F401" s="51" t="s">
        <v>3907</v>
      </c>
      <c r="G401" s="49">
        <v>3</v>
      </c>
      <c r="H401" s="49">
        <v>2</v>
      </c>
      <c r="I401" s="57" t="s">
        <v>3361</v>
      </c>
    </row>
    <row r="402" spans="1:9" ht="15.75">
      <c r="A402" s="57">
        <v>401</v>
      </c>
      <c r="B402" s="48">
        <v>310821171114</v>
      </c>
      <c r="C402" s="50" t="s">
        <v>3062</v>
      </c>
      <c r="D402" s="51" t="s">
        <v>3061</v>
      </c>
      <c r="E402" s="51" t="s">
        <v>3058</v>
      </c>
      <c r="F402" s="51" t="s">
        <v>3907</v>
      </c>
      <c r="G402" s="49">
        <v>3</v>
      </c>
      <c r="H402" s="49">
        <v>2</v>
      </c>
      <c r="I402" s="57" t="s">
        <v>3361</v>
      </c>
    </row>
    <row r="403" spans="1:9" ht="15.75">
      <c r="A403" s="57">
        <v>402</v>
      </c>
      <c r="B403" s="48">
        <v>310827171123</v>
      </c>
      <c r="C403" s="50" t="s">
        <v>3064</v>
      </c>
      <c r="D403" s="51" t="s">
        <v>3063</v>
      </c>
      <c r="E403" s="51" t="s">
        <v>3058</v>
      </c>
      <c r="F403" s="73" t="s">
        <v>3908</v>
      </c>
      <c r="G403" s="49">
        <v>3</v>
      </c>
      <c r="H403" s="49">
        <v>2</v>
      </c>
      <c r="I403" s="57" t="s">
        <v>3361</v>
      </c>
    </row>
    <row r="404" spans="1:9" ht="15.75">
      <c r="A404" s="57">
        <v>403</v>
      </c>
      <c r="B404" s="48">
        <v>310827171122</v>
      </c>
      <c r="C404" s="50" t="s">
        <v>3066</v>
      </c>
      <c r="D404" s="51" t="s">
        <v>3065</v>
      </c>
      <c r="E404" s="51" t="s">
        <v>3058</v>
      </c>
      <c r="F404" s="73" t="s">
        <v>3908</v>
      </c>
      <c r="G404" s="49">
        <v>3</v>
      </c>
      <c r="H404" s="49">
        <v>2</v>
      </c>
      <c r="I404" s="57" t="s">
        <v>3361</v>
      </c>
    </row>
    <row r="405" spans="1:9" ht="15.75">
      <c r="A405" s="57">
        <v>404</v>
      </c>
      <c r="B405" s="48">
        <v>310827171124</v>
      </c>
      <c r="C405" s="50" t="s">
        <v>3068</v>
      </c>
      <c r="D405" s="51" t="s">
        <v>3067</v>
      </c>
      <c r="E405" s="51" t="s">
        <v>3058</v>
      </c>
      <c r="F405" s="73" t="s">
        <v>3908</v>
      </c>
      <c r="G405" s="49">
        <v>3</v>
      </c>
      <c r="H405" s="49">
        <v>2</v>
      </c>
      <c r="I405" s="57" t="s">
        <v>3361</v>
      </c>
    </row>
    <row r="406" spans="1:9" ht="15.75">
      <c r="A406" s="57">
        <v>405</v>
      </c>
      <c r="B406" s="48">
        <v>310826171107</v>
      </c>
      <c r="C406" s="50" t="s">
        <v>3070</v>
      </c>
      <c r="D406" s="51" t="s">
        <v>3069</v>
      </c>
      <c r="E406" s="51" t="s">
        <v>3058</v>
      </c>
      <c r="F406" s="73" t="s">
        <v>2274</v>
      </c>
      <c r="G406" s="49">
        <v>3</v>
      </c>
      <c r="H406" s="49">
        <v>2</v>
      </c>
      <c r="I406" s="57" t="s">
        <v>3361</v>
      </c>
    </row>
    <row r="407" spans="1:9" ht="15.75">
      <c r="A407" s="57">
        <v>406</v>
      </c>
      <c r="B407" s="48">
        <v>310826171109</v>
      </c>
      <c r="C407" s="50" t="s">
        <v>3072</v>
      </c>
      <c r="D407" s="51" t="s">
        <v>3071</v>
      </c>
      <c r="E407" s="51" t="s">
        <v>3058</v>
      </c>
      <c r="F407" s="73" t="s">
        <v>2274</v>
      </c>
      <c r="G407" s="49">
        <v>3</v>
      </c>
      <c r="H407" s="49">
        <v>2</v>
      </c>
      <c r="I407" s="57" t="s">
        <v>3361</v>
      </c>
    </row>
    <row r="408" spans="1:9" ht="15.75">
      <c r="A408" s="57">
        <v>407</v>
      </c>
      <c r="B408" s="48">
        <v>310826171108</v>
      </c>
      <c r="C408" s="50" t="s">
        <v>3074</v>
      </c>
      <c r="D408" s="51" t="s">
        <v>3073</v>
      </c>
      <c r="E408" s="51" t="s">
        <v>3058</v>
      </c>
      <c r="F408" s="73" t="s">
        <v>2274</v>
      </c>
      <c r="G408" s="49">
        <v>3</v>
      </c>
      <c r="H408" s="49">
        <v>2</v>
      </c>
      <c r="I408" s="57" t="s">
        <v>3361</v>
      </c>
    </row>
    <row r="409" spans="1:9" ht="15.75">
      <c r="A409" s="57">
        <v>408</v>
      </c>
      <c r="B409" s="48">
        <v>310825171132</v>
      </c>
      <c r="C409" s="50" t="s">
        <v>3076</v>
      </c>
      <c r="D409" s="51" t="s">
        <v>3075</v>
      </c>
      <c r="E409" s="51" t="s">
        <v>3058</v>
      </c>
      <c r="F409" s="73" t="s">
        <v>3357</v>
      </c>
      <c r="G409" s="49">
        <v>3</v>
      </c>
      <c r="H409" s="49">
        <v>2</v>
      </c>
      <c r="I409" s="57" t="s">
        <v>3361</v>
      </c>
    </row>
    <row r="410" spans="1:9" ht="15.75">
      <c r="A410" s="57">
        <v>409</v>
      </c>
      <c r="B410" s="48">
        <v>310825171104</v>
      </c>
      <c r="C410" s="50" t="s">
        <v>3078</v>
      </c>
      <c r="D410" s="51" t="s">
        <v>3077</v>
      </c>
      <c r="E410" s="51" t="s">
        <v>3058</v>
      </c>
      <c r="F410" s="73" t="s">
        <v>3357</v>
      </c>
      <c r="G410" s="49">
        <v>3</v>
      </c>
      <c r="H410" s="49">
        <v>2</v>
      </c>
      <c r="I410" s="57" t="s">
        <v>3361</v>
      </c>
    </row>
    <row r="411" spans="1:9" ht="15.75">
      <c r="A411" s="57">
        <v>410</v>
      </c>
      <c r="B411" s="48">
        <v>310825171133</v>
      </c>
      <c r="C411" s="50" t="s">
        <v>3080</v>
      </c>
      <c r="D411" s="51" t="s">
        <v>3079</v>
      </c>
      <c r="E411" s="51" t="s">
        <v>3058</v>
      </c>
      <c r="F411" s="73" t="s">
        <v>3357</v>
      </c>
      <c r="G411" s="49">
        <v>3</v>
      </c>
      <c r="H411" s="49">
        <v>2</v>
      </c>
      <c r="I411" s="57" t="s">
        <v>3361</v>
      </c>
    </row>
    <row r="412" spans="1:9" ht="15.75">
      <c r="A412" s="57">
        <v>411</v>
      </c>
      <c r="B412" s="48">
        <v>310825171106</v>
      </c>
      <c r="C412" s="50" t="s">
        <v>3082</v>
      </c>
      <c r="D412" s="51" t="s">
        <v>3081</v>
      </c>
      <c r="E412" s="51" t="s">
        <v>3058</v>
      </c>
      <c r="F412" s="73" t="s">
        <v>3357</v>
      </c>
      <c r="G412" s="49">
        <v>3</v>
      </c>
      <c r="H412" s="49">
        <v>2</v>
      </c>
      <c r="I412" s="57" t="s">
        <v>3361</v>
      </c>
    </row>
    <row r="413" spans="1:9" ht="15.75">
      <c r="A413" s="57">
        <v>412</v>
      </c>
      <c r="B413" s="48">
        <v>310825171131</v>
      </c>
      <c r="C413" s="50" t="s">
        <v>3084</v>
      </c>
      <c r="D413" s="51" t="s">
        <v>3083</v>
      </c>
      <c r="E413" s="51" t="s">
        <v>3058</v>
      </c>
      <c r="F413" s="73" t="s">
        <v>3357</v>
      </c>
      <c r="G413" s="49">
        <v>3</v>
      </c>
      <c r="H413" s="49">
        <v>2</v>
      </c>
      <c r="I413" s="57" t="s">
        <v>3361</v>
      </c>
    </row>
    <row r="414" spans="1:9" ht="15.75">
      <c r="A414" s="57">
        <v>413</v>
      </c>
      <c r="B414" s="48">
        <v>310825171105</v>
      </c>
      <c r="C414" s="50" t="s">
        <v>3086</v>
      </c>
      <c r="D414" s="51" t="s">
        <v>3085</v>
      </c>
      <c r="E414" s="51" t="s">
        <v>3058</v>
      </c>
      <c r="F414" s="73" t="s">
        <v>3357</v>
      </c>
      <c r="G414" s="49">
        <v>3</v>
      </c>
      <c r="H414" s="49">
        <v>2</v>
      </c>
      <c r="I414" s="57" t="s">
        <v>3361</v>
      </c>
    </row>
    <row r="415" spans="1:9" ht="15.75">
      <c r="A415" s="57">
        <v>414</v>
      </c>
      <c r="B415" s="48">
        <v>310821171121</v>
      </c>
      <c r="C415" s="50" t="s">
        <v>3088</v>
      </c>
      <c r="D415" s="51" t="s">
        <v>3087</v>
      </c>
      <c r="E415" s="51" t="s">
        <v>3058</v>
      </c>
      <c r="F415" s="51" t="s">
        <v>2615</v>
      </c>
      <c r="G415" s="49">
        <v>3</v>
      </c>
      <c r="H415" s="49">
        <v>2</v>
      </c>
      <c r="I415" s="57" t="s">
        <v>3361</v>
      </c>
    </row>
    <row r="416" spans="1:9" ht="15.75">
      <c r="A416" s="57">
        <v>415</v>
      </c>
      <c r="B416" s="48">
        <v>310821171103</v>
      </c>
      <c r="C416" s="50" t="s">
        <v>3090</v>
      </c>
      <c r="D416" s="51" t="s">
        <v>3089</v>
      </c>
      <c r="E416" s="51" t="s">
        <v>3058</v>
      </c>
      <c r="F416" s="51" t="s">
        <v>2615</v>
      </c>
      <c r="G416" s="49">
        <v>3</v>
      </c>
      <c r="H416" s="49">
        <v>2</v>
      </c>
      <c r="I416" s="57" t="s">
        <v>3361</v>
      </c>
    </row>
    <row r="417" spans="1:9" ht="15.75">
      <c r="A417" s="57">
        <v>416</v>
      </c>
      <c r="B417" s="48">
        <v>310821171113</v>
      </c>
      <c r="C417" s="50" t="s">
        <v>3092</v>
      </c>
      <c r="D417" s="51" t="s">
        <v>3091</v>
      </c>
      <c r="E417" s="51" t="s">
        <v>3058</v>
      </c>
      <c r="F417" s="51" t="s">
        <v>2615</v>
      </c>
      <c r="G417" s="49">
        <v>3</v>
      </c>
      <c r="H417" s="49">
        <v>2</v>
      </c>
      <c r="I417" s="57" t="s">
        <v>3361</v>
      </c>
    </row>
    <row r="418" spans="1:9" ht="15.75">
      <c r="A418" s="57">
        <v>417</v>
      </c>
      <c r="B418" s="48">
        <v>310821171120</v>
      </c>
      <c r="C418" s="50" t="s">
        <v>3094</v>
      </c>
      <c r="D418" s="51" t="s">
        <v>3093</v>
      </c>
      <c r="E418" s="51" t="s">
        <v>3058</v>
      </c>
      <c r="F418" s="51" t="s">
        <v>2615</v>
      </c>
      <c r="G418" s="49">
        <v>3</v>
      </c>
      <c r="H418" s="49">
        <v>2</v>
      </c>
      <c r="I418" s="57" t="s">
        <v>3361</v>
      </c>
    </row>
    <row r="419" spans="1:9" ht="15.75">
      <c r="A419" s="57">
        <v>418</v>
      </c>
      <c r="B419" s="48">
        <v>310821171119</v>
      </c>
      <c r="C419" s="50" t="s">
        <v>3096</v>
      </c>
      <c r="D419" s="51" t="s">
        <v>3095</v>
      </c>
      <c r="E419" s="51" t="s">
        <v>3058</v>
      </c>
      <c r="F419" s="51" t="s">
        <v>2615</v>
      </c>
      <c r="G419" s="49">
        <v>3</v>
      </c>
      <c r="H419" s="49">
        <v>2</v>
      </c>
      <c r="I419" s="57" t="s">
        <v>3361</v>
      </c>
    </row>
    <row r="420" spans="1:9" ht="15.75">
      <c r="A420" s="57">
        <v>419</v>
      </c>
      <c r="B420" s="48">
        <v>310821171102</v>
      </c>
      <c r="C420" s="50" t="s">
        <v>3098</v>
      </c>
      <c r="D420" s="51" t="s">
        <v>3097</v>
      </c>
      <c r="E420" s="51" t="s">
        <v>3058</v>
      </c>
      <c r="F420" s="51" t="s">
        <v>2615</v>
      </c>
      <c r="G420" s="49">
        <v>3</v>
      </c>
      <c r="H420" s="49">
        <v>2</v>
      </c>
      <c r="I420" s="57" t="s">
        <v>3361</v>
      </c>
    </row>
    <row r="421" spans="1:9" ht="15.75">
      <c r="A421" s="57">
        <v>420</v>
      </c>
      <c r="B421" s="48">
        <v>310821171125</v>
      </c>
      <c r="C421" s="50" t="s">
        <v>3100</v>
      </c>
      <c r="D421" s="51" t="s">
        <v>3099</v>
      </c>
      <c r="E421" s="51" t="s">
        <v>3058</v>
      </c>
      <c r="F421" s="51" t="s">
        <v>2615</v>
      </c>
      <c r="G421" s="49">
        <v>3</v>
      </c>
      <c r="H421" s="49">
        <v>2</v>
      </c>
      <c r="I421" s="57" t="s">
        <v>3361</v>
      </c>
    </row>
    <row r="422" spans="1:9" ht="15.75">
      <c r="A422" s="57">
        <v>421</v>
      </c>
      <c r="B422" s="48">
        <v>310821171101</v>
      </c>
      <c r="C422" s="50" t="s">
        <v>3102</v>
      </c>
      <c r="D422" s="51" t="s">
        <v>3101</v>
      </c>
      <c r="E422" s="51" t="s">
        <v>3058</v>
      </c>
      <c r="F422" s="51" t="s">
        <v>2615</v>
      </c>
      <c r="G422" s="49">
        <v>3</v>
      </c>
      <c r="H422" s="49">
        <v>2</v>
      </c>
      <c r="I422" s="57" t="s">
        <v>3361</v>
      </c>
    </row>
    <row r="423" spans="1:9" ht="15.75">
      <c r="A423" s="57">
        <v>422</v>
      </c>
      <c r="B423" s="48">
        <v>310821171126</v>
      </c>
      <c r="C423" s="50" t="s">
        <v>3104</v>
      </c>
      <c r="D423" s="51" t="s">
        <v>3103</v>
      </c>
      <c r="E423" s="51" t="s">
        <v>3058</v>
      </c>
      <c r="F423" s="51" t="s">
        <v>2615</v>
      </c>
      <c r="G423" s="49">
        <v>3</v>
      </c>
      <c r="H423" s="49">
        <v>2</v>
      </c>
      <c r="I423" s="57" t="s">
        <v>3361</v>
      </c>
    </row>
    <row r="424" spans="1:9" ht="15.75">
      <c r="A424" s="57">
        <v>423</v>
      </c>
      <c r="B424" s="48">
        <v>310821171127</v>
      </c>
      <c r="C424" s="50" t="s">
        <v>3106</v>
      </c>
      <c r="D424" s="51" t="s">
        <v>3105</v>
      </c>
      <c r="E424" s="51" t="s">
        <v>3058</v>
      </c>
      <c r="F424" s="51" t="s">
        <v>2615</v>
      </c>
      <c r="G424" s="49">
        <v>3</v>
      </c>
      <c r="H424" s="49">
        <v>2</v>
      </c>
      <c r="I424" s="57" t="s">
        <v>3361</v>
      </c>
    </row>
    <row r="425" spans="1:9" ht="15.75">
      <c r="A425" s="57">
        <v>424</v>
      </c>
      <c r="B425" s="48">
        <v>310829171111</v>
      </c>
      <c r="C425" s="50" t="s">
        <v>3108</v>
      </c>
      <c r="D425" s="51" t="s">
        <v>3107</v>
      </c>
      <c r="E425" s="51" t="s">
        <v>3058</v>
      </c>
      <c r="F425" s="73" t="s">
        <v>3354</v>
      </c>
      <c r="G425" s="49">
        <v>3</v>
      </c>
      <c r="H425" s="49">
        <v>2</v>
      </c>
      <c r="I425" s="57" t="s">
        <v>3361</v>
      </c>
    </row>
    <row r="426" spans="1:9" ht="15.75">
      <c r="A426" s="57">
        <v>425</v>
      </c>
      <c r="B426" s="48">
        <v>310829171112</v>
      </c>
      <c r="C426" s="50" t="s">
        <v>3110</v>
      </c>
      <c r="D426" s="51" t="s">
        <v>3109</v>
      </c>
      <c r="E426" s="51" t="s">
        <v>3058</v>
      </c>
      <c r="F426" s="73" t="s">
        <v>3354</v>
      </c>
      <c r="G426" s="49">
        <v>3</v>
      </c>
      <c r="H426" s="49">
        <v>2</v>
      </c>
      <c r="I426" s="57" t="s">
        <v>3361</v>
      </c>
    </row>
    <row r="427" spans="1:9" ht="15.75">
      <c r="A427" s="57">
        <v>426</v>
      </c>
      <c r="B427" s="48">
        <v>310829171110</v>
      </c>
      <c r="C427" s="50" t="s">
        <v>3112</v>
      </c>
      <c r="D427" s="51" t="s">
        <v>3111</v>
      </c>
      <c r="E427" s="51" t="s">
        <v>3058</v>
      </c>
      <c r="F427" s="73" t="s">
        <v>3354</v>
      </c>
      <c r="G427" s="49">
        <v>3</v>
      </c>
      <c r="H427" s="49">
        <v>2</v>
      </c>
      <c r="I427" s="57" t="s">
        <v>3361</v>
      </c>
    </row>
    <row r="428" spans="1:9" ht="15.75">
      <c r="A428" s="57">
        <v>427</v>
      </c>
      <c r="B428" s="48">
        <v>310822171129</v>
      </c>
      <c r="C428" s="50" t="s">
        <v>3114</v>
      </c>
      <c r="D428" s="51" t="s">
        <v>3113</v>
      </c>
      <c r="E428" s="51" t="s">
        <v>3058</v>
      </c>
      <c r="F428" s="51" t="s">
        <v>2667</v>
      </c>
      <c r="G428" s="49">
        <v>3</v>
      </c>
      <c r="H428" s="49">
        <v>2</v>
      </c>
      <c r="I428" s="57" t="s">
        <v>3361</v>
      </c>
    </row>
    <row r="429" spans="1:9" ht="15.75">
      <c r="A429" s="57">
        <v>428</v>
      </c>
      <c r="B429" s="48">
        <v>310822171130</v>
      </c>
      <c r="C429" s="50" t="s">
        <v>3116</v>
      </c>
      <c r="D429" s="51" t="s">
        <v>3115</v>
      </c>
      <c r="E429" s="51" t="s">
        <v>3058</v>
      </c>
      <c r="F429" s="51" t="s">
        <v>2667</v>
      </c>
      <c r="G429" s="49">
        <v>3</v>
      </c>
      <c r="H429" s="49">
        <v>2</v>
      </c>
      <c r="I429" s="57" t="s">
        <v>3361</v>
      </c>
    </row>
    <row r="430" spans="1:9" ht="15.75">
      <c r="A430" s="57">
        <v>429</v>
      </c>
      <c r="B430" s="48">
        <v>310822171118</v>
      </c>
      <c r="C430" s="50" t="s">
        <v>3118</v>
      </c>
      <c r="D430" s="51" t="s">
        <v>3117</v>
      </c>
      <c r="E430" s="51" t="s">
        <v>3058</v>
      </c>
      <c r="F430" s="51" t="s">
        <v>2667</v>
      </c>
      <c r="G430" s="49">
        <v>3</v>
      </c>
      <c r="H430" s="49">
        <v>2</v>
      </c>
      <c r="I430" s="57" t="s">
        <v>3361</v>
      </c>
    </row>
    <row r="431" spans="1:9" ht="15.75">
      <c r="A431" s="57">
        <v>430</v>
      </c>
      <c r="B431" s="48">
        <v>310822171116</v>
      </c>
      <c r="C431" s="50" t="s">
        <v>3120</v>
      </c>
      <c r="D431" s="51" t="s">
        <v>3119</v>
      </c>
      <c r="E431" s="51" t="s">
        <v>3058</v>
      </c>
      <c r="F431" s="51" t="s">
        <v>2667</v>
      </c>
      <c r="G431" s="49">
        <v>3</v>
      </c>
      <c r="H431" s="49">
        <v>2</v>
      </c>
      <c r="I431" s="57" t="s">
        <v>3361</v>
      </c>
    </row>
    <row r="432" spans="1:9" ht="15.75">
      <c r="A432" s="57">
        <v>431</v>
      </c>
      <c r="B432" s="48">
        <v>310822171117</v>
      </c>
      <c r="C432" s="50" t="s">
        <v>3122</v>
      </c>
      <c r="D432" s="51" t="s">
        <v>3121</v>
      </c>
      <c r="E432" s="51" t="s">
        <v>3058</v>
      </c>
      <c r="F432" s="51" t="s">
        <v>2667</v>
      </c>
      <c r="G432" s="49">
        <v>3</v>
      </c>
      <c r="H432" s="49">
        <v>2</v>
      </c>
      <c r="I432" s="57" t="s">
        <v>3361</v>
      </c>
    </row>
    <row r="433" spans="1:9" ht="15.75">
      <c r="A433" s="57">
        <v>432</v>
      </c>
      <c r="B433" s="48">
        <v>310822171134</v>
      </c>
      <c r="C433" s="50" t="s">
        <v>3124</v>
      </c>
      <c r="D433" s="51" t="s">
        <v>3123</v>
      </c>
      <c r="E433" s="51" t="s">
        <v>3058</v>
      </c>
      <c r="F433" s="51" t="s">
        <v>2667</v>
      </c>
      <c r="G433" s="49">
        <v>3</v>
      </c>
      <c r="H433" s="49">
        <v>2</v>
      </c>
      <c r="I433" s="57" t="s">
        <v>3361</v>
      </c>
    </row>
    <row r="434" spans="1:9" ht="15.75">
      <c r="A434" s="57">
        <v>433</v>
      </c>
      <c r="B434" s="48">
        <v>310822171128</v>
      </c>
      <c r="C434" s="50" t="s">
        <v>3126</v>
      </c>
      <c r="D434" s="51" t="s">
        <v>3125</v>
      </c>
      <c r="E434" s="51" t="s">
        <v>3058</v>
      </c>
      <c r="F434" s="51" t="s">
        <v>2667</v>
      </c>
      <c r="G434" s="49">
        <v>3</v>
      </c>
      <c r="H434" s="49">
        <v>2</v>
      </c>
      <c r="I434" s="57" t="s">
        <v>3361</v>
      </c>
    </row>
    <row r="435" spans="1:9" ht="15.75">
      <c r="A435" s="57">
        <v>434</v>
      </c>
      <c r="B435" s="48">
        <v>310822171135</v>
      </c>
      <c r="C435" s="50" t="s">
        <v>3128</v>
      </c>
      <c r="D435" s="51" t="s">
        <v>3127</v>
      </c>
      <c r="E435" s="51" t="s">
        <v>3058</v>
      </c>
      <c r="F435" s="51" t="s">
        <v>2667</v>
      </c>
      <c r="G435" s="49">
        <v>3</v>
      </c>
      <c r="H435" s="49">
        <v>2</v>
      </c>
      <c r="I435" s="57" t="s">
        <v>3361</v>
      </c>
    </row>
    <row r="436" spans="1:9" ht="15.75">
      <c r="A436" s="57">
        <v>435</v>
      </c>
      <c r="B436" s="48">
        <v>310824171136</v>
      </c>
      <c r="C436" s="50" t="s">
        <v>3130</v>
      </c>
      <c r="D436" s="51" t="s">
        <v>3129</v>
      </c>
      <c r="E436" s="51" t="s">
        <v>3058</v>
      </c>
      <c r="F436" s="51" t="s">
        <v>3912</v>
      </c>
      <c r="G436" s="49">
        <v>3</v>
      </c>
      <c r="H436" s="49">
        <v>2</v>
      </c>
      <c r="I436" s="57" t="s">
        <v>3361</v>
      </c>
    </row>
    <row r="437" spans="1:9" ht="15.75">
      <c r="A437" s="57">
        <v>436</v>
      </c>
      <c r="B437" s="48">
        <v>310827173311</v>
      </c>
      <c r="C437" s="50" t="s">
        <v>3133</v>
      </c>
      <c r="D437" s="51" t="s">
        <v>3132</v>
      </c>
      <c r="E437" s="51" t="s">
        <v>3131</v>
      </c>
      <c r="F437" s="73" t="s">
        <v>3908</v>
      </c>
      <c r="G437" s="49">
        <v>30</v>
      </c>
      <c r="H437" s="49">
        <v>30</v>
      </c>
      <c r="I437" s="57" t="s">
        <v>3361</v>
      </c>
    </row>
    <row r="438" spans="1:9" ht="15.75">
      <c r="A438" s="57">
        <v>437</v>
      </c>
      <c r="B438" s="48">
        <v>310826173305</v>
      </c>
      <c r="C438" s="50" t="s">
        <v>3135</v>
      </c>
      <c r="D438" s="51" t="s">
        <v>3134</v>
      </c>
      <c r="E438" s="51" t="s">
        <v>3131</v>
      </c>
      <c r="F438" s="73" t="s">
        <v>2274</v>
      </c>
      <c r="G438" s="49">
        <v>30</v>
      </c>
      <c r="H438" s="49">
        <v>30</v>
      </c>
      <c r="I438" s="57" t="s">
        <v>3361</v>
      </c>
    </row>
    <row r="439" spans="1:9" ht="15.75">
      <c r="A439" s="57">
        <v>438</v>
      </c>
      <c r="B439" s="48">
        <v>310825173302</v>
      </c>
      <c r="C439" s="50" t="s">
        <v>3137</v>
      </c>
      <c r="D439" s="51" t="s">
        <v>3136</v>
      </c>
      <c r="E439" s="51" t="s">
        <v>3131</v>
      </c>
      <c r="F439" s="73" t="s">
        <v>3357</v>
      </c>
      <c r="G439" s="49">
        <v>30</v>
      </c>
      <c r="H439" s="49">
        <v>30</v>
      </c>
      <c r="I439" s="57" t="s">
        <v>3361</v>
      </c>
    </row>
    <row r="440" spans="1:9" ht="15.75">
      <c r="A440" s="57">
        <v>439</v>
      </c>
      <c r="B440" s="48">
        <v>310825173304</v>
      </c>
      <c r="C440" s="50" t="s">
        <v>3139</v>
      </c>
      <c r="D440" s="51" t="s">
        <v>3138</v>
      </c>
      <c r="E440" s="51" t="s">
        <v>3131</v>
      </c>
      <c r="F440" s="73" t="s">
        <v>3357</v>
      </c>
      <c r="G440" s="49">
        <v>30</v>
      </c>
      <c r="H440" s="49">
        <v>30</v>
      </c>
      <c r="I440" s="57" t="s">
        <v>3361</v>
      </c>
    </row>
    <row r="441" spans="1:9" ht="15.75">
      <c r="A441" s="57">
        <v>440</v>
      </c>
      <c r="B441" s="48">
        <v>310825173314</v>
      </c>
      <c r="C441" s="50" t="s">
        <v>3141</v>
      </c>
      <c r="D441" s="51" t="s">
        <v>3140</v>
      </c>
      <c r="E441" s="51" t="s">
        <v>3131</v>
      </c>
      <c r="F441" s="73" t="s">
        <v>3357</v>
      </c>
      <c r="G441" s="49">
        <v>30</v>
      </c>
      <c r="H441" s="49">
        <v>30</v>
      </c>
      <c r="I441" s="57" t="s">
        <v>3361</v>
      </c>
    </row>
    <row r="442" spans="1:9" ht="15.75">
      <c r="A442" s="57">
        <v>441</v>
      </c>
      <c r="B442" s="48">
        <v>310821173303</v>
      </c>
      <c r="C442" s="50" t="s">
        <v>3143</v>
      </c>
      <c r="D442" s="51" t="s">
        <v>3142</v>
      </c>
      <c r="E442" s="51" t="s">
        <v>3131</v>
      </c>
      <c r="F442" s="51" t="s">
        <v>2615</v>
      </c>
      <c r="G442" s="49">
        <v>30</v>
      </c>
      <c r="H442" s="49">
        <v>30</v>
      </c>
      <c r="I442" s="57" t="s">
        <v>3361</v>
      </c>
    </row>
    <row r="443" spans="1:9" ht="15.75">
      <c r="A443" s="57">
        <v>442</v>
      </c>
      <c r="B443" s="48">
        <v>310821173312</v>
      </c>
      <c r="C443" s="50" t="s">
        <v>3145</v>
      </c>
      <c r="D443" s="51" t="s">
        <v>3144</v>
      </c>
      <c r="E443" s="51" t="s">
        <v>3131</v>
      </c>
      <c r="F443" s="51" t="s">
        <v>2615</v>
      </c>
      <c r="G443" s="49">
        <v>30</v>
      </c>
      <c r="H443" s="49">
        <v>30</v>
      </c>
      <c r="I443" s="57" t="s">
        <v>3361</v>
      </c>
    </row>
    <row r="444" spans="1:9" ht="15.75">
      <c r="A444" s="57">
        <v>443</v>
      </c>
      <c r="B444" s="48">
        <v>310821173310</v>
      </c>
      <c r="C444" s="50" t="s">
        <v>3147</v>
      </c>
      <c r="D444" s="51" t="s">
        <v>3146</v>
      </c>
      <c r="E444" s="51" t="s">
        <v>3131</v>
      </c>
      <c r="F444" s="51" t="s">
        <v>2615</v>
      </c>
      <c r="G444" s="49">
        <v>30</v>
      </c>
      <c r="H444" s="49">
        <v>30</v>
      </c>
      <c r="I444" s="57" t="s">
        <v>3361</v>
      </c>
    </row>
    <row r="445" spans="1:9" ht="15.75">
      <c r="A445" s="57">
        <v>444</v>
      </c>
      <c r="B445" s="48">
        <v>310821173308</v>
      </c>
      <c r="C445" s="50" t="s">
        <v>3149</v>
      </c>
      <c r="D445" s="51" t="s">
        <v>3148</v>
      </c>
      <c r="E445" s="51" t="s">
        <v>3131</v>
      </c>
      <c r="F445" s="51" t="s">
        <v>2615</v>
      </c>
      <c r="G445" s="49">
        <v>30</v>
      </c>
      <c r="H445" s="49">
        <v>30</v>
      </c>
      <c r="I445" s="57" t="s">
        <v>3361</v>
      </c>
    </row>
    <row r="446" spans="1:9" ht="15.75">
      <c r="A446" s="57">
        <v>445</v>
      </c>
      <c r="B446" s="48">
        <v>310821173301</v>
      </c>
      <c r="C446" s="50" t="s">
        <v>3151</v>
      </c>
      <c r="D446" s="51" t="s">
        <v>3150</v>
      </c>
      <c r="E446" s="51" t="s">
        <v>3131</v>
      </c>
      <c r="F446" s="51" t="s">
        <v>2615</v>
      </c>
      <c r="G446" s="49">
        <v>30</v>
      </c>
      <c r="H446" s="49">
        <v>30</v>
      </c>
      <c r="I446" s="57" t="s">
        <v>3361</v>
      </c>
    </row>
    <row r="447" spans="1:9" ht="15.75">
      <c r="A447" s="57">
        <v>446</v>
      </c>
      <c r="B447" s="48">
        <v>310829173316</v>
      </c>
      <c r="C447" s="50" t="s">
        <v>3153</v>
      </c>
      <c r="D447" s="51" t="s">
        <v>3152</v>
      </c>
      <c r="E447" s="51" t="s">
        <v>3131</v>
      </c>
      <c r="F447" s="73" t="s">
        <v>3354</v>
      </c>
      <c r="G447" s="49">
        <v>30</v>
      </c>
      <c r="H447" s="49">
        <v>30</v>
      </c>
      <c r="I447" s="57" t="s">
        <v>3361</v>
      </c>
    </row>
    <row r="448" spans="1:9" ht="15.75">
      <c r="A448" s="57">
        <v>447</v>
      </c>
      <c r="B448" s="48">
        <v>310829173306</v>
      </c>
      <c r="C448" s="50" t="s">
        <v>3155</v>
      </c>
      <c r="D448" s="51" t="s">
        <v>3154</v>
      </c>
      <c r="E448" s="51" t="s">
        <v>3131</v>
      </c>
      <c r="F448" s="73" t="s">
        <v>3354</v>
      </c>
      <c r="G448" s="49">
        <v>30</v>
      </c>
      <c r="H448" s="49">
        <v>30</v>
      </c>
      <c r="I448" s="57" t="s">
        <v>3361</v>
      </c>
    </row>
    <row r="449" spans="1:9" ht="15.75">
      <c r="A449" s="57">
        <v>448</v>
      </c>
      <c r="B449" s="48">
        <v>310822173313</v>
      </c>
      <c r="C449" s="54" t="s">
        <v>3157</v>
      </c>
      <c r="D449" s="51" t="s">
        <v>3156</v>
      </c>
      <c r="E449" s="51" t="s">
        <v>3131</v>
      </c>
      <c r="F449" s="51" t="s">
        <v>2667</v>
      </c>
      <c r="G449" s="49">
        <v>30</v>
      </c>
      <c r="H449" s="49">
        <v>30</v>
      </c>
      <c r="I449" s="57" t="s">
        <v>3361</v>
      </c>
    </row>
    <row r="450" spans="1:9" ht="15.75">
      <c r="A450" s="57">
        <v>449</v>
      </c>
      <c r="B450" s="48">
        <v>310822173309</v>
      </c>
      <c r="C450" s="50" t="s">
        <v>3159</v>
      </c>
      <c r="D450" s="51" t="s">
        <v>3158</v>
      </c>
      <c r="E450" s="51" t="s">
        <v>3131</v>
      </c>
      <c r="F450" s="51" t="s">
        <v>2667</v>
      </c>
      <c r="G450" s="49">
        <v>30</v>
      </c>
      <c r="H450" s="49">
        <v>30</v>
      </c>
      <c r="I450" s="57" t="s">
        <v>3361</v>
      </c>
    </row>
    <row r="451" spans="1:9" ht="15.75">
      <c r="A451" s="57">
        <v>450</v>
      </c>
      <c r="B451" s="48">
        <v>310822173315</v>
      </c>
      <c r="C451" s="50" t="s">
        <v>3161</v>
      </c>
      <c r="D451" s="51" t="s">
        <v>3160</v>
      </c>
      <c r="E451" s="51" t="s">
        <v>3131</v>
      </c>
      <c r="F451" s="51" t="s">
        <v>2667</v>
      </c>
      <c r="G451" s="49">
        <v>30</v>
      </c>
      <c r="H451" s="49">
        <v>30</v>
      </c>
      <c r="I451" s="57" t="s">
        <v>3361</v>
      </c>
    </row>
    <row r="452" spans="1:9" ht="15.75">
      <c r="A452" s="57">
        <v>451</v>
      </c>
      <c r="B452" s="48">
        <v>310824173307</v>
      </c>
      <c r="C452" s="50" t="s">
        <v>3163</v>
      </c>
      <c r="D452" s="51" t="s">
        <v>3162</v>
      </c>
      <c r="E452" s="51" t="s">
        <v>3131</v>
      </c>
      <c r="F452" s="51" t="s">
        <v>3912</v>
      </c>
      <c r="G452" s="49">
        <v>30</v>
      </c>
      <c r="H452" s="49">
        <v>30</v>
      </c>
      <c r="I452" s="57" t="s">
        <v>3361</v>
      </c>
    </row>
    <row r="453" spans="1:9" ht="15.75">
      <c r="A453" s="57">
        <v>452</v>
      </c>
      <c r="B453" s="48">
        <v>310829173501</v>
      </c>
      <c r="C453" s="50" t="s">
        <v>3166</v>
      </c>
      <c r="D453" s="51" t="s">
        <v>3165</v>
      </c>
      <c r="E453" s="51" t="s">
        <v>3164</v>
      </c>
      <c r="F453" s="73" t="s">
        <v>3354</v>
      </c>
      <c r="G453" s="49">
        <v>200</v>
      </c>
      <c r="H453" s="49">
        <v>70.77</v>
      </c>
      <c r="I453" s="57" t="s">
        <v>3361</v>
      </c>
    </row>
    <row r="454" spans="1:9" ht="15.75">
      <c r="A454" s="57">
        <v>453</v>
      </c>
      <c r="B454" s="48">
        <v>310821173501</v>
      </c>
      <c r="C454" s="50" t="s">
        <v>3169</v>
      </c>
      <c r="D454" s="51" t="s">
        <v>3168</v>
      </c>
      <c r="E454" s="51" t="s">
        <v>3167</v>
      </c>
      <c r="F454" s="51" t="s">
        <v>2615</v>
      </c>
      <c r="G454" s="49">
        <v>100</v>
      </c>
      <c r="H454" s="49">
        <v>30</v>
      </c>
      <c r="I454" s="57" t="s">
        <v>3361</v>
      </c>
    </row>
    <row r="455" spans="1:9" ht="15.75">
      <c r="A455" s="57">
        <v>454</v>
      </c>
      <c r="B455" s="48">
        <v>310825163407</v>
      </c>
      <c r="C455" s="55" t="s">
        <v>3170</v>
      </c>
      <c r="D455" s="56" t="s">
        <v>1640</v>
      </c>
      <c r="E455" s="51" t="s">
        <v>2606</v>
      </c>
      <c r="F455" s="56" t="s">
        <v>2089</v>
      </c>
      <c r="G455" s="49">
        <v>30</v>
      </c>
      <c r="H455" s="49">
        <v>5</v>
      </c>
      <c r="I455" s="57" t="s">
        <v>3361</v>
      </c>
    </row>
    <row r="456" spans="1:9" ht="15.75">
      <c r="A456" s="57">
        <v>455</v>
      </c>
      <c r="B456" s="48">
        <v>310825163408</v>
      </c>
      <c r="C456" s="55" t="s">
        <v>207</v>
      </c>
      <c r="D456" s="56" t="s">
        <v>1641</v>
      </c>
      <c r="E456" s="51" t="s">
        <v>2606</v>
      </c>
      <c r="F456" s="56" t="s">
        <v>2089</v>
      </c>
      <c r="G456" s="49">
        <v>30</v>
      </c>
      <c r="H456" s="49">
        <v>5</v>
      </c>
      <c r="I456" s="57" t="s">
        <v>3361</v>
      </c>
    </row>
    <row r="457" spans="1:9" ht="15.75">
      <c r="A457" s="57">
        <v>456</v>
      </c>
      <c r="B457" s="48">
        <v>310821163404</v>
      </c>
      <c r="C457" s="55" t="s">
        <v>1868</v>
      </c>
      <c r="D457" s="56" t="s">
        <v>1637</v>
      </c>
      <c r="E457" s="51" t="s">
        <v>2606</v>
      </c>
      <c r="F457" s="56" t="s">
        <v>2082</v>
      </c>
      <c r="G457" s="49">
        <v>30</v>
      </c>
      <c r="H457" s="49">
        <v>8</v>
      </c>
      <c r="I457" s="57" t="s">
        <v>3361</v>
      </c>
    </row>
    <row r="458" spans="1:9" ht="15.75">
      <c r="A458" s="57">
        <v>457</v>
      </c>
      <c r="B458" s="48">
        <v>310829163406</v>
      </c>
      <c r="C458" s="55" t="s">
        <v>3171</v>
      </c>
      <c r="D458" s="56" t="s">
        <v>1639</v>
      </c>
      <c r="E458" s="51" t="s">
        <v>2606</v>
      </c>
      <c r="F458" s="56" t="s">
        <v>2085</v>
      </c>
      <c r="G458" s="49">
        <v>30</v>
      </c>
      <c r="H458" s="49">
        <v>9.23</v>
      </c>
      <c r="I458" s="57" t="s">
        <v>3361</v>
      </c>
    </row>
    <row r="459" spans="1:9" ht="15.75">
      <c r="A459" s="57">
        <v>458</v>
      </c>
      <c r="B459" s="48">
        <v>310832163402</v>
      </c>
      <c r="C459" s="55" t="s">
        <v>3172</v>
      </c>
      <c r="D459" s="56" t="s">
        <v>1635</v>
      </c>
      <c r="E459" s="51" t="s">
        <v>2606</v>
      </c>
      <c r="F459" s="56" t="s">
        <v>2091</v>
      </c>
      <c r="G459" s="49">
        <v>30</v>
      </c>
      <c r="H459" s="49">
        <v>10</v>
      </c>
      <c r="I459" s="57" t="s">
        <v>3361</v>
      </c>
    </row>
    <row r="460" spans="1:9" ht="15.75">
      <c r="A460" s="57">
        <v>459</v>
      </c>
      <c r="B460" s="48">
        <v>310828163410</v>
      </c>
      <c r="C460" s="55" t="s">
        <v>3173</v>
      </c>
      <c r="D460" s="56" t="s">
        <v>1643</v>
      </c>
      <c r="E460" s="51" t="s">
        <v>2606</v>
      </c>
      <c r="F460" s="56" t="s">
        <v>2090</v>
      </c>
      <c r="G460" s="49">
        <v>30</v>
      </c>
      <c r="H460" s="49">
        <v>10</v>
      </c>
      <c r="I460" s="57" t="s">
        <v>3361</v>
      </c>
    </row>
    <row r="461" spans="1:9" ht="15.75">
      <c r="A461" s="57">
        <v>460</v>
      </c>
      <c r="B461" s="48">
        <v>310824163411</v>
      </c>
      <c r="C461" s="55" t="s">
        <v>3174</v>
      </c>
      <c r="D461" s="56" t="s">
        <v>1644</v>
      </c>
      <c r="E461" s="51" t="s">
        <v>2606</v>
      </c>
      <c r="F461" s="56" t="s">
        <v>2086</v>
      </c>
      <c r="G461" s="49">
        <v>30</v>
      </c>
      <c r="H461" s="49">
        <v>10</v>
      </c>
      <c r="I461" s="57" t="s">
        <v>3361</v>
      </c>
    </row>
    <row r="462" spans="1:9" ht="15.75">
      <c r="A462" s="57">
        <v>461</v>
      </c>
      <c r="B462" s="48">
        <v>310831163401</v>
      </c>
      <c r="C462" s="55" t="s">
        <v>272</v>
      </c>
      <c r="D462" s="56" t="s">
        <v>1634</v>
      </c>
      <c r="E462" s="51" t="s">
        <v>2606</v>
      </c>
      <c r="F462" s="56" t="s">
        <v>2083</v>
      </c>
      <c r="G462" s="49">
        <v>30</v>
      </c>
      <c r="H462" s="49">
        <v>15</v>
      </c>
      <c r="I462" s="57" t="s">
        <v>3361</v>
      </c>
    </row>
    <row r="463" spans="1:9" ht="15.75">
      <c r="A463" s="57">
        <v>462</v>
      </c>
      <c r="B463" s="48">
        <v>310832163403</v>
      </c>
      <c r="C463" s="55" t="s">
        <v>3175</v>
      </c>
      <c r="D463" s="56" t="s">
        <v>1636</v>
      </c>
      <c r="E463" s="51" t="s">
        <v>2606</v>
      </c>
      <c r="F463" s="56" t="s">
        <v>2091</v>
      </c>
      <c r="G463" s="49">
        <v>30</v>
      </c>
      <c r="H463" s="49">
        <v>15</v>
      </c>
      <c r="I463" s="57" t="s">
        <v>3361</v>
      </c>
    </row>
    <row r="464" spans="1:9" ht="15.75">
      <c r="A464" s="57">
        <v>463</v>
      </c>
      <c r="B464" s="48">
        <v>310829163405</v>
      </c>
      <c r="C464" s="55" t="s">
        <v>3176</v>
      </c>
      <c r="D464" s="56" t="s">
        <v>1638</v>
      </c>
      <c r="E464" s="51" t="s">
        <v>2606</v>
      </c>
      <c r="F464" s="56" t="s">
        <v>2085</v>
      </c>
      <c r="G464" s="49">
        <v>30</v>
      </c>
      <c r="H464" s="49">
        <v>15</v>
      </c>
      <c r="I464" s="57" t="s">
        <v>3361</v>
      </c>
    </row>
    <row r="465" spans="1:9" ht="15.75">
      <c r="A465" s="57">
        <v>464</v>
      </c>
      <c r="B465" s="48">
        <v>310828163409</v>
      </c>
      <c r="C465" s="55" t="s">
        <v>3177</v>
      </c>
      <c r="D465" s="56" t="s">
        <v>1642</v>
      </c>
      <c r="E465" s="51" t="s">
        <v>2606</v>
      </c>
      <c r="F465" s="56" t="s">
        <v>2090</v>
      </c>
      <c r="G465" s="49">
        <v>30</v>
      </c>
      <c r="H465" s="49">
        <v>15</v>
      </c>
      <c r="I465" s="57" t="s">
        <v>3361</v>
      </c>
    </row>
    <row r="466" spans="1:9" ht="15.75">
      <c r="A466" s="57">
        <v>465</v>
      </c>
      <c r="B466" s="48">
        <v>310827163412</v>
      </c>
      <c r="C466" s="55" t="s">
        <v>1869</v>
      </c>
      <c r="D466" s="56" t="s">
        <v>1645</v>
      </c>
      <c r="E466" s="51" t="s">
        <v>2606</v>
      </c>
      <c r="F466" s="56" t="s">
        <v>2084</v>
      </c>
      <c r="G466" s="49">
        <v>30</v>
      </c>
      <c r="H466" s="49">
        <v>15</v>
      </c>
      <c r="I466" s="57" t="s">
        <v>3361</v>
      </c>
    </row>
    <row r="467" spans="1:9" ht="15.75">
      <c r="A467" s="57">
        <v>466</v>
      </c>
      <c r="B467" s="48">
        <v>310831163113</v>
      </c>
      <c r="C467" s="86" t="s">
        <v>274</v>
      </c>
      <c r="D467" s="85" t="s">
        <v>1646</v>
      </c>
      <c r="E467" s="85" t="s">
        <v>2061</v>
      </c>
      <c r="F467" s="85" t="s">
        <v>2083</v>
      </c>
      <c r="G467" s="49">
        <v>50</v>
      </c>
      <c r="H467" s="49">
        <v>10</v>
      </c>
      <c r="I467" s="57" t="s">
        <v>3361</v>
      </c>
    </row>
    <row r="468" spans="1:9" ht="15.75">
      <c r="A468" s="57">
        <v>467</v>
      </c>
      <c r="B468" s="48">
        <v>310826163114</v>
      </c>
      <c r="C468" s="86" t="s">
        <v>1870</v>
      </c>
      <c r="D468" s="85" t="s">
        <v>1647</v>
      </c>
      <c r="E468" s="85" t="s">
        <v>2061</v>
      </c>
      <c r="F468" s="85" t="s">
        <v>217</v>
      </c>
      <c r="G468" s="49">
        <v>40</v>
      </c>
      <c r="H468" s="49">
        <v>20</v>
      </c>
      <c r="I468" s="57" t="s">
        <v>3361</v>
      </c>
    </row>
    <row r="469" spans="1:9" ht="15.75">
      <c r="A469" s="57">
        <v>468</v>
      </c>
      <c r="B469" s="48">
        <v>310821163115</v>
      </c>
      <c r="C469" s="86" t="s">
        <v>1871</v>
      </c>
      <c r="D469" s="85" t="s">
        <v>1648</v>
      </c>
      <c r="E469" s="85" t="s">
        <v>2061</v>
      </c>
      <c r="F469" s="85" t="s">
        <v>2082</v>
      </c>
      <c r="G469" s="49">
        <v>40</v>
      </c>
      <c r="H469" s="49">
        <v>20</v>
      </c>
      <c r="I469" s="57" t="s">
        <v>3361</v>
      </c>
    </row>
    <row r="470" spans="1:9" ht="15.75">
      <c r="A470" s="57">
        <v>469</v>
      </c>
      <c r="B470" s="48">
        <v>310824163117</v>
      </c>
      <c r="C470" s="50" t="s">
        <v>1872</v>
      </c>
      <c r="D470" s="51" t="s">
        <v>1649</v>
      </c>
      <c r="E470" s="85" t="s">
        <v>2061</v>
      </c>
      <c r="F470" s="85" t="s">
        <v>2086</v>
      </c>
      <c r="G470" s="49">
        <v>50</v>
      </c>
      <c r="H470" s="49">
        <v>25</v>
      </c>
      <c r="I470" s="57" t="s">
        <v>3361</v>
      </c>
    </row>
    <row r="471" spans="1:9" ht="15.75">
      <c r="A471" s="57">
        <v>470</v>
      </c>
      <c r="B471" s="48">
        <v>310831162001</v>
      </c>
      <c r="C471" s="50" t="s">
        <v>268</v>
      </c>
      <c r="D471" s="51" t="s">
        <v>1650</v>
      </c>
      <c r="E471" s="51" t="s">
        <v>3178</v>
      </c>
      <c r="F471" s="51" t="s">
        <v>2083</v>
      </c>
      <c r="G471" s="49">
        <v>15</v>
      </c>
      <c r="H471" s="49">
        <v>5</v>
      </c>
      <c r="I471" s="57" t="s">
        <v>3361</v>
      </c>
    </row>
    <row r="472" spans="1:9" ht="15.75">
      <c r="A472" s="57">
        <v>471</v>
      </c>
      <c r="B472" s="48">
        <v>310831162002</v>
      </c>
      <c r="C472" s="50" t="s">
        <v>1873</v>
      </c>
      <c r="D472" s="51" t="s">
        <v>1651</v>
      </c>
      <c r="E472" s="51" t="s">
        <v>3178</v>
      </c>
      <c r="F472" s="51" t="s">
        <v>2083</v>
      </c>
      <c r="G472" s="49">
        <v>15</v>
      </c>
      <c r="H472" s="49">
        <v>5</v>
      </c>
      <c r="I472" s="57" t="s">
        <v>3361</v>
      </c>
    </row>
    <row r="473" spans="1:9" ht="15.75">
      <c r="A473" s="57">
        <v>472</v>
      </c>
      <c r="B473" s="48">
        <v>310826162003</v>
      </c>
      <c r="C473" s="50" t="s">
        <v>1874</v>
      </c>
      <c r="D473" s="51" t="s">
        <v>1652</v>
      </c>
      <c r="E473" s="51" t="s">
        <v>3178</v>
      </c>
      <c r="F473" s="51" t="s">
        <v>217</v>
      </c>
      <c r="G473" s="49">
        <v>15</v>
      </c>
      <c r="H473" s="49">
        <v>5</v>
      </c>
      <c r="I473" s="57" t="s">
        <v>3361</v>
      </c>
    </row>
    <row r="474" spans="1:9" ht="15.75">
      <c r="A474" s="57">
        <v>473</v>
      </c>
      <c r="B474" s="48">
        <v>310826162005</v>
      </c>
      <c r="C474" s="50" t="s">
        <v>1875</v>
      </c>
      <c r="D474" s="51" t="s">
        <v>1653</v>
      </c>
      <c r="E474" s="51" t="s">
        <v>3178</v>
      </c>
      <c r="F474" s="51" t="s">
        <v>217</v>
      </c>
      <c r="G474" s="49">
        <v>15</v>
      </c>
      <c r="H474" s="49">
        <v>5</v>
      </c>
      <c r="I474" s="57" t="s">
        <v>3361</v>
      </c>
    </row>
    <row r="475" spans="1:9" ht="15.75">
      <c r="A475" s="57">
        <v>474</v>
      </c>
      <c r="B475" s="48">
        <v>310826162006</v>
      </c>
      <c r="C475" s="50" t="s">
        <v>1876</v>
      </c>
      <c r="D475" s="51" t="s">
        <v>1654</v>
      </c>
      <c r="E475" s="51" t="s">
        <v>3178</v>
      </c>
      <c r="F475" s="51" t="s">
        <v>217</v>
      </c>
      <c r="G475" s="49">
        <v>15</v>
      </c>
      <c r="H475" s="49">
        <v>5</v>
      </c>
      <c r="I475" s="57" t="s">
        <v>3361</v>
      </c>
    </row>
    <row r="476" spans="1:9" ht="15.75">
      <c r="A476" s="57">
        <v>475</v>
      </c>
      <c r="B476" s="48">
        <v>310832162007</v>
      </c>
      <c r="C476" s="50" t="s">
        <v>269</v>
      </c>
      <c r="D476" s="51" t="s">
        <v>1655</v>
      </c>
      <c r="E476" s="51" t="s">
        <v>3178</v>
      </c>
      <c r="F476" s="51" t="s">
        <v>2091</v>
      </c>
      <c r="G476" s="49">
        <v>15</v>
      </c>
      <c r="H476" s="49">
        <v>5</v>
      </c>
      <c r="I476" s="57" t="s">
        <v>3361</v>
      </c>
    </row>
    <row r="477" spans="1:9" ht="15.75">
      <c r="A477" s="57">
        <v>476</v>
      </c>
      <c r="B477" s="48">
        <v>310821162008</v>
      </c>
      <c r="C477" s="50" t="s">
        <v>1877</v>
      </c>
      <c r="D477" s="51" t="s">
        <v>1656</v>
      </c>
      <c r="E477" s="51" t="s">
        <v>3178</v>
      </c>
      <c r="F477" s="51" t="s">
        <v>2082</v>
      </c>
      <c r="G477" s="49">
        <v>15</v>
      </c>
      <c r="H477" s="49">
        <v>5</v>
      </c>
      <c r="I477" s="57" t="s">
        <v>3361</v>
      </c>
    </row>
    <row r="478" spans="1:9" ht="15.75">
      <c r="A478" s="57">
        <v>477</v>
      </c>
      <c r="B478" s="48">
        <v>310821162009</v>
      </c>
      <c r="C478" s="50" t="s">
        <v>1878</v>
      </c>
      <c r="D478" s="51" t="s">
        <v>1657</v>
      </c>
      <c r="E478" s="51" t="s">
        <v>3178</v>
      </c>
      <c r="F478" s="51" t="s">
        <v>2082</v>
      </c>
      <c r="G478" s="49">
        <v>15</v>
      </c>
      <c r="H478" s="49">
        <v>5</v>
      </c>
      <c r="I478" s="57" t="s">
        <v>3361</v>
      </c>
    </row>
    <row r="479" spans="1:9" ht="15.75">
      <c r="A479" s="57">
        <v>478</v>
      </c>
      <c r="B479" s="48">
        <v>310821162010</v>
      </c>
      <c r="C479" s="50" t="s">
        <v>1879</v>
      </c>
      <c r="D479" s="51" t="s">
        <v>1658</v>
      </c>
      <c r="E479" s="51" t="s">
        <v>3178</v>
      </c>
      <c r="F479" s="51" t="s">
        <v>2082</v>
      </c>
      <c r="G479" s="49">
        <v>15</v>
      </c>
      <c r="H479" s="49">
        <v>5</v>
      </c>
      <c r="I479" s="57" t="s">
        <v>3361</v>
      </c>
    </row>
    <row r="480" spans="1:9" ht="15.75">
      <c r="A480" s="57">
        <v>479</v>
      </c>
      <c r="B480" s="48">
        <v>310821162011</v>
      </c>
      <c r="C480" s="50" t="s">
        <v>1880</v>
      </c>
      <c r="D480" s="51" t="s">
        <v>1659</v>
      </c>
      <c r="E480" s="51" t="s">
        <v>3178</v>
      </c>
      <c r="F480" s="51" t="s">
        <v>2082</v>
      </c>
      <c r="G480" s="49">
        <v>15</v>
      </c>
      <c r="H480" s="49">
        <v>5</v>
      </c>
      <c r="I480" s="57" t="s">
        <v>3361</v>
      </c>
    </row>
    <row r="481" spans="1:9" ht="15.75">
      <c r="A481" s="57">
        <v>480</v>
      </c>
      <c r="B481" s="48">
        <v>310821162012</v>
      </c>
      <c r="C481" s="50" t="s">
        <v>1881</v>
      </c>
      <c r="D481" s="51" t="s">
        <v>1660</v>
      </c>
      <c r="E481" s="51" t="s">
        <v>3178</v>
      </c>
      <c r="F481" s="51" t="s">
        <v>2082</v>
      </c>
      <c r="G481" s="49">
        <v>15</v>
      </c>
      <c r="H481" s="49">
        <v>5</v>
      </c>
      <c r="I481" s="57" t="s">
        <v>3361</v>
      </c>
    </row>
    <row r="482" spans="1:9" ht="15.75">
      <c r="A482" s="57">
        <v>481</v>
      </c>
      <c r="B482" s="48">
        <v>310821162013</v>
      </c>
      <c r="C482" s="50" t="s">
        <v>261</v>
      </c>
      <c r="D482" s="51" t="s">
        <v>1661</v>
      </c>
      <c r="E482" s="51" t="s">
        <v>3178</v>
      </c>
      <c r="F482" s="51" t="s">
        <v>2082</v>
      </c>
      <c r="G482" s="49">
        <v>15</v>
      </c>
      <c r="H482" s="49">
        <v>5</v>
      </c>
      <c r="I482" s="57" t="s">
        <v>3361</v>
      </c>
    </row>
    <row r="483" spans="1:9" ht="15.75">
      <c r="A483" s="57">
        <v>482</v>
      </c>
      <c r="B483" s="48">
        <v>310829162014</v>
      </c>
      <c r="C483" s="50" t="s">
        <v>1882</v>
      </c>
      <c r="D483" s="51" t="s">
        <v>1662</v>
      </c>
      <c r="E483" s="51" t="s">
        <v>3178</v>
      </c>
      <c r="F483" s="51" t="s">
        <v>2085</v>
      </c>
      <c r="G483" s="49">
        <v>15</v>
      </c>
      <c r="H483" s="49">
        <v>5</v>
      </c>
      <c r="I483" s="57" t="s">
        <v>3361</v>
      </c>
    </row>
    <row r="484" spans="1:9" ht="15.75">
      <c r="A484" s="57">
        <v>483</v>
      </c>
      <c r="B484" s="48">
        <v>310829162015</v>
      </c>
      <c r="C484" s="50" t="s">
        <v>239</v>
      </c>
      <c r="D484" s="51" t="s">
        <v>1663</v>
      </c>
      <c r="E484" s="51" t="s">
        <v>3178</v>
      </c>
      <c r="F484" s="51" t="s">
        <v>2085</v>
      </c>
      <c r="G484" s="49">
        <v>15</v>
      </c>
      <c r="H484" s="49">
        <v>5</v>
      </c>
      <c r="I484" s="57" t="s">
        <v>3361</v>
      </c>
    </row>
    <row r="485" spans="1:9" ht="15.75">
      <c r="A485" s="57">
        <v>484</v>
      </c>
      <c r="B485" s="48">
        <v>310829162016</v>
      </c>
      <c r="C485" s="50" t="s">
        <v>1883</v>
      </c>
      <c r="D485" s="51" t="s">
        <v>1664</v>
      </c>
      <c r="E485" s="51" t="s">
        <v>3178</v>
      </c>
      <c r="F485" s="51" t="s">
        <v>2085</v>
      </c>
      <c r="G485" s="49">
        <v>15</v>
      </c>
      <c r="H485" s="49">
        <v>5</v>
      </c>
      <c r="I485" s="57" t="s">
        <v>3361</v>
      </c>
    </row>
    <row r="486" spans="1:9" ht="15.75">
      <c r="A486" s="57">
        <v>485</v>
      </c>
      <c r="B486" s="48">
        <v>310828162017</v>
      </c>
      <c r="C486" s="50" t="s">
        <v>1884</v>
      </c>
      <c r="D486" s="51" t="s">
        <v>1665</v>
      </c>
      <c r="E486" s="51" t="s">
        <v>3178</v>
      </c>
      <c r="F486" s="51" t="s">
        <v>2090</v>
      </c>
      <c r="G486" s="49">
        <v>15</v>
      </c>
      <c r="H486" s="49">
        <v>5</v>
      </c>
      <c r="I486" s="57" t="s">
        <v>3361</v>
      </c>
    </row>
    <row r="487" spans="1:9" ht="15.75">
      <c r="A487" s="57">
        <v>486</v>
      </c>
      <c r="B487" s="48">
        <v>310822162018</v>
      </c>
      <c r="C487" s="50" t="s">
        <v>1885</v>
      </c>
      <c r="D487" s="51" t="s">
        <v>1666</v>
      </c>
      <c r="E487" s="51" t="s">
        <v>3178</v>
      </c>
      <c r="F487" s="51" t="s">
        <v>2088</v>
      </c>
      <c r="G487" s="49">
        <v>15</v>
      </c>
      <c r="H487" s="49">
        <v>5</v>
      </c>
      <c r="I487" s="57" t="s">
        <v>3361</v>
      </c>
    </row>
    <row r="488" spans="1:9" ht="15.75">
      <c r="A488" s="57">
        <v>487</v>
      </c>
      <c r="B488" s="48">
        <v>310822162019</v>
      </c>
      <c r="C488" s="50" t="s">
        <v>180</v>
      </c>
      <c r="D488" s="51" t="s">
        <v>1667</v>
      </c>
      <c r="E488" s="51" t="s">
        <v>3178</v>
      </c>
      <c r="F488" s="51" t="s">
        <v>2088</v>
      </c>
      <c r="G488" s="49">
        <v>15</v>
      </c>
      <c r="H488" s="49">
        <v>5</v>
      </c>
      <c r="I488" s="57" t="s">
        <v>3361</v>
      </c>
    </row>
    <row r="489" spans="1:9" ht="15.75">
      <c r="A489" s="57">
        <v>488</v>
      </c>
      <c r="B489" s="48">
        <v>310824162021</v>
      </c>
      <c r="C489" s="50" t="s">
        <v>1872</v>
      </c>
      <c r="D489" s="51" t="s">
        <v>1668</v>
      </c>
      <c r="E489" s="51" t="s">
        <v>3178</v>
      </c>
      <c r="F489" s="51" t="s">
        <v>2086</v>
      </c>
      <c r="G489" s="49">
        <v>15</v>
      </c>
      <c r="H489" s="49">
        <v>5</v>
      </c>
      <c r="I489" s="57" t="s">
        <v>3361</v>
      </c>
    </row>
    <row r="490" spans="1:9" ht="15.75">
      <c r="A490" s="57">
        <v>489</v>
      </c>
      <c r="B490" s="48">
        <v>310824162022</v>
      </c>
      <c r="C490" s="50" t="s">
        <v>1886</v>
      </c>
      <c r="D490" s="51" t="s">
        <v>1669</v>
      </c>
      <c r="E490" s="51" t="s">
        <v>3178</v>
      </c>
      <c r="F490" s="51" t="s">
        <v>2086</v>
      </c>
      <c r="G490" s="49">
        <v>15</v>
      </c>
      <c r="H490" s="49">
        <v>5</v>
      </c>
      <c r="I490" s="57" t="s">
        <v>3361</v>
      </c>
    </row>
    <row r="491" spans="1:9" ht="15.75">
      <c r="A491" s="57">
        <v>490</v>
      </c>
      <c r="B491" s="48">
        <v>310827162023</v>
      </c>
      <c r="C491" s="50" t="s">
        <v>1887</v>
      </c>
      <c r="D491" s="51" t="s">
        <v>1670</v>
      </c>
      <c r="E491" s="51" t="s">
        <v>3178</v>
      </c>
      <c r="F491" s="51" t="s">
        <v>2084</v>
      </c>
      <c r="G491" s="49">
        <v>15</v>
      </c>
      <c r="H491" s="49">
        <v>5</v>
      </c>
      <c r="I491" s="57" t="s">
        <v>3361</v>
      </c>
    </row>
    <row r="492" spans="1:9" ht="15.75">
      <c r="A492" s="57">
        <v>491</v>
      </c>
      <c r="B492" s="48">
        <v>310827162024</v>
      </c>
      <c r="C492" s="50" t="s">
        <v>1888</v>
      </c>
      <c r="D492" s="51" t="s">
        <v>1671</v>
      </c>
      <c r="E492" s="51" t="s">
        <v>3178</v>
      </c>
      <c r="F492" s="51" t="s">
        <v>2084</v>
      </c>
      <c r="G492" s="49">
        <v>15</v>
      </c>
      <c r="H492" s="49">
        <v>5</v>
      </c>
      <c r="I492" s="57" t="s">
        <v>3361</v>
      </c>
    </row>
    <row r="493" spans="1:9" ht="15.75">
      <c r="A493" s="57">
        <v>492</v>
      </c>
      <c r="B493" s="48">
        <v>310827162026</v>
      </c>
      <c r="C493" s="50" t="s">
        <v>1889</v>
      </c>
      <c r="D493" s="51" t="s">
        <v>1672</v>
      </c>
      <c r="E493" s="51" t="s">
        <v>3178</v>
      </c>
      <c r="F493" s="51" t="s">
        <v>2084</v>
      </c>
      <c r="G493" s="49">
        <v>15</v>
      </c>
      <c r="H493" s="49">
        <v>5</v>
      </c>
      <c r="I493" s="57" t="s">
        <v>3361</v>
      </c>
    </row>
    <row r="494" spans="1:9" ht="15.75">
      <c r="A494" s="57">
        <v>493</v>
      </c>
      <c r="B494" s="48">
        <v>310831161004</v>
      </c>
      <c r="C494" s="50" t="s">
        <v>1894</v>
      </c>
      <c r="D494" s="51" t="s">
        <v>1676</v>
      </c>
      <c r="E494" s="51" t="s">
        <v>2062</v>
      </c>
      <c r="F494" s="51" t="s">
        <v>2083</v>
      </c>
      <c r="G494" s="49">
        <v>3</v>
      </c>
      <c r="H494" s="49">
        <v>1</v>
      </c>
      <c r="I494" s="57" t="s">
        <v>3361</v>
      </c>
    </row>
    <row r="495" spans="1:9" ht="15.75">
      <c r="A495" s="57">
        <v>494</v>
      </c>
      <c r="B495" s="48">
        <v>310831161006</v>
      </c>
      <c r="C495" s="50" t="s">
        <v>1895</v>
      </c>
      <c r="D495" s="51" t="s">
        <v>1678</v>
      </c>
      <c r="E495" s="51" t="s">
        <v>2062</v>
      </c>
      <c r="F495" s="51" t="s">
        <v>2083</v>
      </c>
      <c r="G495" s="49">
        <v>3</v>
      </c>
      <c r="H495" s="49">
        <v>1</v>
      </c>
      <c r="I495" s="57" t="s">
        <v>3361</v>
      </c>
    </row>
    <row r="496" spans="1:9" ht="15.75">
      <c r="A496" s="57">
        <v>495</v>
      </c>
      <c r="B496" s="48">
        <v>310831161007</v>
      </c>
      <c r="C496" s="50" t="s">
        <v>3179</v>
      </c>
      <c r="D496" s="51" t="s">
        <v>1679</v>
      </c>
      <c r="E496" s="51" t="s">
        <v>2062</v>
      </c>
      <c r="F496" s="51" t="s">
        <v>2083</v>
      </c>
      <c r="G496" s="49">
        <v>3</v>
      </c>
      <c r="H496" s="49">
        <v>1</v>
      </c>
      <c r="I496" s="57" t="s">
        <v>3361</v>
      </c>
    </row>
    <row r="497" spans="1:9" ht="15.75">
      <c r="A497" s="57">
        <v>496</v>
      </c>
      <c r="B497" s="48">
        <v>310831161008</v>
      </c>
      <c r="C497" s="50" t="s">
        <v>1896</v>
      </c>
      <c r="D497" s="51" t="s">
        <v>1680</v>
      </c>
      <c r="E497" s="51" t="s">
        <v>2062</v>
      </c>
      <c r="F497" s="51" t="s">
        <v>2083</v>
      </c>
      <c r="G497" s="49">
        <v>3</v>
      </c>
      <c r="H497" s="49">
        <v>1</v>
      </c>
      <c r="I497" s="57" t="s">
        <v>3361</v>
      </c>
    </row>
    <row r="498" spans="1:9" ht="15.75">
      <c r="A498" s="57">
        <v>497</v>
      </c>
      <c r="B498" s="48">
        <v>310831161009</v>
      </c>
      <c r="C498" s="50" t="s">
        <v>1897</v>
      </c>
      <c r="D498" s="51" t="s">
        <v>1681</v>
      </c>
      <c r="E498" s="51" t="s">
        <v>2062</v>
      </c>
      <c r="F498" s="51" t="s">
        <v>2083</v>
      </c>
      <c r="G498" s="49">
        <v>3</v>
      </c>
      <c r="H498" s="49">
        <v>1</v>
      </c>
      <c r="I498" s="57" t="s">
        <v>3361</v>
      </c>
    </row>
    <row r="499" spans="1:9" ht="15.75">
      <c r="A499" s="57">
        <v>498</v>
      </c>
      <c r="B499" s="48">
        <v>310831161011</v>
      </c>
      <c r="C499" s="50" t="s">
        <v>248</v>
      </c>
      <c r="D499" s="51" t="s">
        <v>2093</v>
      </c>
      <c r="E499" s="51" t="s">
        <v>2062</v>
      </c>
      <c r="F499" s="51" t="s">
        <v>2083</v>
      </c>
      <c r="G499" s="49">
        <v>3</v>
      </c>
      <c r="H499" s="49">
        <v>1</v>
      </c>
      <c r="I499" s="57" t="s">
        <v>3361</v>
      </c>
    </row>
    <row r="500" spans="1:9" ht="15.75">
      <c r="A500" s="57">
        <v>499</v>
      </c>
      <c r="B500" s="48">
        <v>310831161012</v>
      </c>
      <c r="C500" s="50" t="s">
        <v>1899</v>
      </c>
      <c r="D500" s="51" t="s">
        <v>2094</v>
      </c>
      <c r="E500" s="51" t="s">
        <v>2062</v>
      </c>
      <c r="F500" s="51" t="s">
        <v>2083</v>
      </c>
      <c r="G500" s="49">
        <v>3</v>
      </c>
      <c r="H500" s="49">
        <v>1</v>
      </c>
      <c r="I500" s="57" t="s">
        <v>3361</v>
      </c>
    </row>
    <row r="501" spans="1:9" ht="15.75">
      <c r="A501" s="57">
        <v>500</v>
      </c>
      <c r="B501" s="48">
        <v>310831161014</v>
      </c>
      <c r="C501" s="50" t="s">
        <v>1890</v>
      </c>
      <c r="D501" s="51" t="s">
        <v>1684</v>
      </c>
      <c r="E501" s="51" t="s">
        <v>2062</v>
      </c>
      <c r="F501" s="51" t="s">
        <v>2083</v>
      </c>
      <c r="G501" s="49">
        <v>3</v>
      </c>
      <c r="H501" s="49">
        <v>1</v>
      </c>
      <c r="I501" s="57" t="s">
        <v>3361</v>
      </c>
    </row>
    <row r="502" spans="1:9" ht="15.75">
      <c r="A502" s="57">
        <v>501</v>
      </c>
      <c r="B502" s="48">
        <v>310831161018</v>
      </c>
      <c r="C502" s="50" t="s">
        <v>241</v>
      </c>
      <c r="D502" s="51" t="s">
        <v>1688</v>
      </c>
      <c r="E502" s="51" t="s">
        <v>2062</v>
      </c>
      <c r="F502" s="51" t="s">
        <v>2083</v>
      </c>
      <c r="G502" s="49">
        <v>3</v>
      </c>
      <c r="H502" s="49">
        <v>1</v>
      </c>
      <c r="I502" s="57" t="s">
        <v>3361</v>
      </c>
    </row>
    <row r="503" spans="1:9" ht="15.75">
      <c r="A503" s="57">
        <v>502</v>
      </c>
      <c r="B503" s="48">
        <v>310832161001</v>
      </c>
      <c r="C503" s="50" t="s">
        <v>1929</v>
      </c>
      <c r="D503" s="51" t="s">
        <v>1718</v>
      </c>
      <c r="E503" s="51" t="s">
        <v>2062</v>
      </c>
      <c r="F503" s="51" t="s">
        <v>2091</v>
      </c>
      <c r="G503" s="49">
        <v>3</v>
      </c>
      <c r="H503" s="49">
        <v>1</v>
      </c>
      <c r="I503" s="57" t="s">
        <v>3361</v>
      </c>
    </row>
    <row r="504" spans="1:9" ht="15.75">
      <c r="A504" s="57">
        <v>503</v>
      </c>
      <c r="B504" s="48">
        <v>310832161002</v>
      </c>
      <c r="C504" s="50" t="s">
        <v>1930</v>
      </c>
      <c r="D504" s="51" t="s">
        <v>1719</v>
      </c>
      <c r="E504" s="51" t="s">
        <v>2062</v>
      </c>
      <c r="F504" s="51" t="s">
        <v>2091</v>
      </c>
      <c r="G504" s="49">
        <v>3</v>
      </c>
      <c r="H504" s="49">
        <v>1</v>
      </c>
      <c r="I504" s="57" t="s">
        <v>3361</v>
      </c>
    </row>
    <row r="505" spans="1:9" ht="15.75">
      <c r="A505" s="57">
        <v>504</v>
      </c>
      <c r="B505" s="48">
        <v>310832161005</v>
      </c>
      <c r="C505" s="50" t="s">
        <v>1932</v>
      </c>
      <c r="D505" s="51" t="s">
        <v>1722</v>
      </c>
      <c r="E505" s="51" t="s">
        <v>2062</v>
      </c>
      <c r="F505" s="51" t="s">
        <v>2091</v>
      </c>
      <c r="G505" s="49">
        <v>3</v>
      </c>
      <c r="H505" s="49">
        <v>1</v>
      </c>
      <c r="I505" s="57" t="s">
        <v>3361</v>
      </c>
    </row>
    <row r="506" spans="1:9" ht="15.75">
      <c r="A506" s="57">
        <v>505</v>
      </c>
      <c r="B506" s="48">
        <v>310832161008</v>
      </c>
      <c r="C506" s="50" t="s">
        <v>1935</v>
      </c>
      <c r="D506" s="51" t="s">
        <v>1725</v>
      </c>
      <c r="E506" s="51" t="s">
        <v>2062</v>
      </c>
      <c r="F506" s="51" t="s">
        <v>2091</v>
      </c>
      <c r="G506" s="49">
        <v>3</v>
      </c>
      <c r="H506" s="49">
        <v>1</v>
      </c>
      <c r="I506" s="57" t="s">
        <v>3361</v>
      </c>
    </row>
    <row r="507" spans="1:9" ht="15.75">
      <c r="A507" s="57">
        <v>506</v>
      </c>
      <c r="B507" s="48">
        <v>310832161009</v>
      </c>
      <c r="C507" s="50" t="s">
        <v>1936</v>
      </c>
      <c r="D507" s="51" t="s">
        <v>1726</v>
      </c>
      <c r="E507" s="51" t="s">
        <v>2062</v>
      </c>
      <c r="F507" s="51" t="s">
        <v>2091</v>
      </c>
      <c r="G507" s="49">
        <v>3</v>
      </c>
      <c r="H507" s="49">
        <v>1</v>
      </c>
      <c r="I507" s="57" t="s">
        <v>3361</v>
      </c>
    </row>
    <row r="508" spans="1:9" ht="15.75">
      <c r="A508" s="57">
        <v>507</v>
      </c>
      <c r="B508" s="48">
        <v>310832161010</v>
      </c>
      <c r="C508" s="50" t="s">
        <v>1937</v>
      </c>
      <c r="D508" s="51" t="s">
        <v>1727</v>
      </c>
      <c r="E508" s="51" t="s">
        <v>2062</v>
      </c>
      <c r="F508" s="51" t="s">
        <v>2091</v>
      </c>
      <c r="G508" s="49">
        <v>3</v>
      </c>
      <c r="H508" s="49">
        <v>1</v>
      </c>
      <c r="I508" s="57" t="s">
        <v>3361</v>
      </c>
    </row>
    <row r="509" spans="1:9" ht="15.75">
      <c r="A509" s="57">
        <v>508</v>
      </c>
      <c r="B509" s="48">
        <v>310832161011</v>
      </c>
      <c r="C509" s="50" t="s">
        <v>1938</v>
      </c>
      <c r="D509" s="51" t="s">
        <v>1728</v>
      </c>
      <c r="E509" s="51" t="s">
        <v>2062</v>
      </c>
      <c r="F509" s="51" t="s">
        <v>2091</v>
      </c>
      <c r="G509" s="49">
        <v>3</v>
      </c>
      <c r="H509" s="49">
        <v>1</v>
      </c>
      <c r="I509" s="57" t="s">
        <v>3361</v>
      </c>
    </row>
    <row r="510" spans="1:9" ht="15.75">
      <c r="A510" s="57">
        <v>509</v>
      </c>
      <c r="B510" s="48">
        <v>310832161012</v>
      </c>
      <c r="C510" s="50" t="s">
        <v>1939</v>
      </c>
      <c r="D510" s="51" t="s">
        <v>1729</v>
      </c>
      <c r="E510" s="51" t="s">
        <v>2062</v>
      </c>
      <c r="F510" s="51" t="s">
        <v>2091</v>
      </c>
      <c r="G510" s="49">
        <v>3</v>
      </c>
      <c r="H510" s="49">
        <v>1</v>
      </c>
      <c r="I510" s="57" t="s">
        <v>3361</v>
      </c>
    </row>
    <row r="511" spans="1:9" ht="15.75">
      <c r="A511" s="57">
        <v>510</v>
      </c>
      <c r="B511" s="48">
        <v>310821161010</v>
      </c>
      <c r="C511" s="50" t="s">
        <v>1949</v>
      </c>
      <c r="D511" s="51" t="s">
        <v>1739</v>
      </c>
      <c r="E511" s="51" t="s">
        <v>2062</v>
      </c>
      <c r="F511" s="51" t="s">
        <v>2082</v>
      </c>
      <c r="G511" s="49">
        <v>3</v>
      </c>
      <c r="H511" s="49">
        <v>1</v>
      </c>
      <c r="I511" s="57" t="s">
        <v>3361</v>
      </c>
    </row>
    <row r="512" spans="1:9" ht="15.75">
      <c r="A512" s="57">
        <v>511</v>
      </c>
      <c r="B512" s="48">
        <v>310821161017</v>
      </c>
      <c r="C512" s="50" t="s">
        <v>1954</v>
      </c>
      <c r="D512" s="51" t="s">
        <v>1746</v>
      </c>
      <c r="E512" s="51" t="s">
        <v>2062</v>
      </c>
      <c r="F512" s="51" t="s">
        <v>2082</v>
      </c>
      <c r="G512" s="49">
        <v>3</v>
      </c>
      <c r="H512" s="49">
        <v>1</v>
      </c>
      <c r="I512" s="57" t="s">
        <v>3361</v>
      </c>
    </row>
    <row r="513" spans="1:9" ht="15.75">
      <c r="A513" s="57">
        <v>512</v>
      </c>
      <c r="B513" s="48">
        <v>310821161019</v>
      </c>
      <c r="C513" s="50" t="s">
        <v>1956</v>
      </c>
      <c r="D513" s="51" t="s">
        <v>1748</v>
      </c>
      <c r="E513" s="51" t="s">
        <v>2062</v>
      </c>
      <c r="F513" s="51" t="s">
        <v>2082</v>
      </c>
      <c r="G513" s="49">
        <v>3</v>
      </c>
      <c r="H513" s="49">
        <v>1</v>
      </c>
      <c r="I513" s="57" t="s">
        <v>3361</v>
      </c>
    </row>
    <row r="514" spans="1:9" ht="15.75">
      <c r="A514" s="57">
        <v>513</v>
      </c>
      <c r="B514" s="48">
        <v>310821161021</v>
      </c>
      <c r="C514" s="50" t="s">
        <v>1958</v>
      </c>
      <c r="D514" s="51" t="s">
        <v>1749</v>
      </c>
      <c r="E514" s="51" t="s">
        <v>2062</v>
      </c>
      <c r="F514" s="51" t="s">
        <v>2082</v>
      </c>
      <c r="G514" s="49">
        <v>3</v>
      </c>
      <c r="H514" s="49">
        <v>1</v>
      </c>
      <c r="I514" s="57" t="s">
        <v>3361</v>
      </c>
    </row>
    <row r="515" spans="1:9" ht="15.75">
      <c r="A515" s="57">
        <v>514</v>
      </c>
      <c r="B515" s="48">
        <v>310821161025</v>
      </c>
      <c r="C515" s="50" t="s">
        <v>1962</v>
      </c>
      <c r="D515" s="51" t="s">
        <v>1753</v>
      </c>
      <c r="E515" s="51" t="s">
        <v>2062</v>
      </c>
      <c r="F515" s="51" t="s">
        <v>2082</v>
      </c>
      <c r="G515" s="49">
        <v>3</v>
      </c>
      <c r="H515" s="49">
        <v>3</v>
      </c>
      <c r="I515" s="57" t="s">
        <v>3361</v>
      </c>
    </row>
    <row r="516" spans="1:9" ht="15.75">
      <c r="A516" s="57">
        <v>515</v>
      </c>
      <c r="B516" s="48">
        <v>310821161030</v>
      </c>
      <c r="C516" s="50" t="s">
        <v>1967</v>
      </c>
      <c r="D516" s="51" t="s">
        <v>1758</v>
      </c>
      <c r="E516" s="51" t="s">
        <v>2062</v>
      </c>
      <c r="F516" s="51" t="s">
        <v>2082</v>
      </c>
      <c r="G516" s="49">
        <v>3</v>
      </c>
      <c r="H516" s="49">
        <v>1</v>
      </c>
      <c r="I516" s="57" t="s">
        <v>3361</v>
      </c>
    </row>
    <row r="517" spans="1:9" ht="15.75">
      <c r="A517" s="57">
        <v>516</v>
      </c>
      <c r="B517" s="48">
        <v>310821161031</v>
      </c>
      <c r="C517" s="50" t="s">
        <v>173</v>
      </c>
      <c r="D517" s="51" t="s">
        <v>1759</v>
      </c>
      <c r="E517" s="51" t="s">
        <v>2062</v>
      </c>
      <c r="F517" s="51" t="s">
        <v>2082</v>
      </c>
      <c r="G517" s="49">
        <v>3</v>
      </c>
      <c r="H517" s="49">
        <v>1</v>
      </c>
      <c r="I517" s="57" t="s">
        <v>3361</v>
      </c>
    </row>
    <row r="518" spans="1:9" ht="15.75">
      <c r="A518" s="57">
        <v>517</v>
      </c>
      <c r="B518" s="48">
        <v>310825161002</v>
      </c>
      <c r="C518" s="50" t="s">
        <v>1984</v>
      </c>
      <c r="D518" s="51" t="s">
        <v>1778</v>
      </c>
      <c r="E518" s="51" t="s">
        <v>2062</v>
      </c>
      <c r="F518" s="51" t="s">
        <v>2089</v>
      </c>
      <c r="G518" s="49">
        <v>3</v>
      </c>
      <c r="H518" s="49">
        <v>1</v>
      </c>
      <c r="I518" s="57" t="s">
        <v>3361</v>
      </c>
    </row>
    <row r="519" spans="1:9" ht="15.75">
      <c r="A519" s="57">
        <v>518</v>
      </c>
      <c r="B519" s="48">
        <v>310825161003</v>
      </c>
      <c r="C519" s="50" t="s">
        <v>1985</v>
      </c>
      <c r="D519" s="51" t="s">
        <v>1779</v>
      </c>
      <c r="E519" s="51" t="s">
        <v>2062</v>
      </c>
      <c r="F519" s="51" t="s">
        <v>2089</v>
      </c>
      <c r="G519" s="49">
        <v>3</v>
      </c>
      <c r="H519" s="49">
        <v>1</v>
      </c>
      <c r="I519" s="57" t="s">
        <v>3361</v>
      </c>
    </row>
    <row r="520" spans="1:9" ht="15.75">
      <c r="A520" s="57">
        <v>519</v>
      </c>
      <c r="B520" s="48">
        <v>310825161007</v>
      </c>
      <c r="C520" s="50" t="s">
        <v>1989</v>
      </c>
      <c r="D520" s="51" t="s">
        <v>1783</v>
      </c>
      <c r="E520" s="51" t="s">
        <v>2062</v>
      </c>
      <c r="F520" s="51" t="s">
        <v>2089</v>
      </c>
      <c r="G520" s="49">
        <v>3</v>
      </c>
      <c r="H520" s="49">
        <v>1</v>
      </c>
      <c r="I520" s="57" t="s">
        <v>3361</v>
      </c>
    </row>
    <row r="521" spans="1:9" ht="15.75">
      <c r="A521" s="57">
        <v>520</v>
      </c>
      <c r="B521" s="48">
        <v>310825161008</v>
      </c>
      <c r="C521" s="50" t="s">
        <v>1990</v>
      </c>
      <c r="D521" s="51" t="s">
        <v>1784</v>
      </c>
      <c r="E521" s="51" t="s">
        <v>2062</v>
      </c>
      <c r="F521" s="51" t="s">
        <v>2089</v>
      </c>
      <c r="G521" s="49">
        <v>3</v>
      </c>
      <c r="H521" s="49">
        <v>1</v>
      </c>
      <c r="I521" s="57" t="s">
        <v>3361</v>
      </c>
    </row>
    <row r="522" spans="1:9" ht="15.75">
      <c r="A522" s="57">
        <v>521</v>
      </c>
      <c r="B522" s="48">
        <v>310841161003</v>
      </c>
      <c r="C522" s="50" t="s">
        <v>2004</v>
      </c>
      <c r="D522" s="51" t="s">
        <v>1803</v>
      </c>
      <c r="E522" s="51" t="s">
        <v>2062</v>
      </c>
      <c r="F522" s="51" t="s">
        <v>2092</v>
      </c>
      <c r="G522" s="49">
        <v>3</v>
      </c>
      <c r="H522" s="49">
        <v>1</v>
      </c>
      <c r="I522" s="57" t="s">
        <v>3361</v>
      </c>
    </row>
    <row r="523" spans="1:9" ht="15.75">
      <c r="A523" s="57">
        <v>522</v>
      </c>
      <c r="B523" s="48">
        <v>310812161001</v>
      </c>
      <c r="C523" s="50" t="s">
        <v>2006</v>
      </c>
      <c r="D523" s="51" t="s">
        <v>1805</v>
      </c>
      <c r="E523" s="51" t="s">
        <v>2062</v>
      </c>
      <c r="F523" s="51" t="s">
        <v>2087</v>
      </c>
      <c r="G523" s="49">
        <v>3</v>
      </c>
      <c r="H523" s="49">
        <v>1</v>
      </c>
      <c r="I523" s="57" t="s">
        <v>3361</v>
      </c>
    </row>
    <row r="524" spans="1:9" ht="15.75">
      <c r="A524" s="57">
        <v>523</v>
      </c>
      <c r="B524" s="48">
        <v>310812161002</v>
      </c>
      <c r="C524" s="50" t="s">
        <v>154</v>
      </c>
      <c r="D524" s="51" t="s">
        <v>1806</v>
      </c>
      <c r="E524" s="51" t="s">
        <v>2062</v>
      </c>
      <c r="F524" s="51" t="s">
        <v>2087</v>
      </c>
      <c r="G524" s="49">
        <v>3</v>
      </c>
      <c r="H524" s="49">
        <v>1</v>
      </c>
      <c r="I524" s="57" t="s">
        <v>3361</v>
      </c>
    </row>
    <row r="525" spans="1:9" ht="15.75">
      <c r="A525" s="57">
        <v>524</v>
      </c>
      <c r="B525" s="48">
        <v>310812161006</v>
      </c>
      <c r="C525" s="50" t="s">
        <v>156</v>
      </c>
      <c r="D525" s="51" t="s">
        <v>1810</v>
      </c>
      <c r="E525" s="51" t="s">
        <v>2062</v>
      </c>
      <c r="F525" s="51" t="s">
        <v>2087</v>
      </c>
      <c r="G525" s="49">
        <v>3</v>
      </c>
      <c r="H525" s="49">
        <v>1</v>
      </c>
      <c r="I525" s="57" t="s">
        <v>3361</v>
      </c>
    </row>
    <row r="526" spans="1:9" ht="15.75">
      <c r="A526" s="57">
        <v>525</v>
      </c>
      <c r="B526" s="48">
        <v>310812161007</v>
      </c>
      <c r="C526" s="50" t="s">
        <v>2009</v>
      </c>
      <c r="D526" s="51" t="s">
        <v>1811</v>
      </c>
      <c r="E526" s="51" t="s">
        <v>2062</v>
      </c>
      <c r="F526" s="51" t="s">
        <v>2087</v>
      </c>
      <c r="G526" s="49">
        <v>3</v>
      </c>
      <c r="H526" s="49">
        <v>1</v>
      </c>
      <c r="I526" s="57" t="s">
        <v>3361</v>
      </c>
    </row>
    <row r="527" spans="1:9" ht="15.75">
      <c r="A527" s="57">
        <v>526</v>
      </c>
      <c r="B527" s="48">
        <v>310812161011</v>
      </c>
      <c r="C527" s="50" t="s">
        <v>2013</v>
      </c>
      <c r="D527" s="51" t="s">
        <v>1815</v>
      </c>
      <c r="E527" s="51" t="s">
        <v>2062</v>
      </c>
      <c r="F527" s="51" t="s">
        <v>2087</v>
      </c>
      <c r="G527" s="49">
        <v>3</v>
      </c>
      <c r="H527" s="49">
        <v>1</v>
      </c>
      <c r="I527" s="57" t="s">
        <v>3361</v>
      </c>
    </row>
    <row r="528" spans="1:9" ht="15.75">
      <c r="A528" s="57">
        <v>527</v>
      </c>
      <c r="B528" s="48">
        <v>310822161001</v>
      </c>
      <c r="C528" s="50" t="s">
        <v>263</v>
      </c>
      <c r="D528" s="51" t="s">
        <v>1818</v>
      </c>
      <c r="E528" s="51" t="s">
        <v>2062</v>
      </c>
      <c r="F528" s="51" t="s">
        <v>2088</v>
      </c>
      <c r="G528" s="49">
        <v>3</v>
      </c>
      <c r="H528" s="49">
        <v>1</v>
      </c>
      <c r="I528" s="57" t="s">
        <v>3361</v>
      </c>
    </row>
    <row r="529" spans="1:9" ht="15.75">
      <c r="A529" s="57">
        <v>528</v>
      </c>
      <c r="B529" s="48">
        <v>310822161002</v>
      </c>
      <c r="C529" s="50" t="s">
        <v>2016</v>
      </c>
      <c r="D529" s="51" t="s">
        <v>1819</v>
      </c>
      <c r="E529" s="51" t="s">
        <v>2062</v>
      </c>
      <c r="F529" s="51" t="s">
        <v>2088</v>
      </c>
      <c r="G529" s="49">
        <v>3</v>
      </c>
      <c r="H529" s="49">
        <v>1</v>
      </c>
      <c r="I529" s="57" t="s">
        <v>3361</v>
      </c>
    </row>
    <row r="530" spans="1:9" ht="15.75">
      <c r="A530" s="57">
        <v>529</v>
      </c>
      <c r="B530" s="48">
        <v>310822161007</v>
      </c>
      <c r="C530" s="50" t="s">
        <v>2018</v>
      </c>
      <c r="D530" s="51" t="s">
        <v>1824</v>
      </c>
      <c r="E530" s="51" t="s">
        <v>2062</v>
      </c>
      <c r="F530" s="51" t="s">
        <v>2088</v>
      </c>
      <c r="G530" s="49">
        <v>3</v>
      </c>
      <c r="H530" s="49">
        <v>1</v>
      </c>
      <c r="I530" s="57" t="s">
        <v>3361</v>
      </c>
    </row>
    <row r="531" spans="1:9" ht="15.75">
      <c r="A531" s="57">
        <v>530</v>
      </c>
      <c r="B531" s="48">
        <v>310822161008</v>
      </c>
      <c r="C531" s="50" t="s">
        <v>2019</v>
      </c>
      <c r="D531" s="51" t="s">
        <v>1825</v>
      </c>
      <c r="E531" s="51" t="s">
        <v>2062</v>
      </c>
      <c r="F531" s="51" t="s">
        <v>2088</v>
      </c>
      <c r="G531" s="49">
        <v>3</v>
      </c>
      <c r="H531" s="49">
        <v>1</v>
      </c>
      <c r="I531" s="57" t="s">
        <v>3361</v>
      </c>
    </row>
    <row r="532" spans="1:9" ht="15.75">
      <c r="A532" s="57">
        <v>531</v>
      </c>
      <c r="B532" s="48">
        <v>310822161009</v>
      </c>
      <c r="C532" s="50" t="s">
        <v>183</v>
      </c>
      <c r="D532" s="51" t="s">
        <v>1826</v>
      </c>
      <c r="E532" s="51" t="s">
        <v>2062</v>
      </c>
      <c r="F532" s="51" t="s">
        <v>2088</v>
      </c>
      <c r="G532" s="49">
        <v>3</v>
      </c>
      <c r="H532" s="49">
        <v>1</v>
      </c>
      <c r="I532" s="57" t="s">
        <v>3361</v>
      </c>
    </row>
    <row r="533" spans="1:9" ht="15.75">
      <c r="A533" s="57">
        <v>532</v>
      </c>
      <c r="B533" s="48">
        <v>310822161012</v>
      </c>
      <c r="C533" s="50" t="s">
        <v>2022</v>
      </c>
      <c r="D533" s="51" t="s">
        <v>1829</v>
      </c>
      <c r="E533" s="51" t="s">
        <v>2062</v>
      </c>
      <c r="F533" s="51" t="s">
        <v>2088</v>
      </c>
      <c r="G533" s="49">
        <v>3</v>
      </c>
      <c r="H533" s="49">
        <v>1</v>
      </c>
      <c r="I533" s="57" t="s">
        <v>3361</v>
      </c>
    </row>
    <row r="534" spans="1:9" ht="15.75">
      <c r="A534" s="57">
        <v>533</v>
      </c>
      <c r="B534" s="48">
        <v>310822161014</v>
      </c>
      <c r="C534" s="50" t="s">
        <v>2024</v>
      </c>
      <c r="D534" s="51" t="s">
        <v>1831</v>
      </c>
      <c r="E534" s="51" t="s">
        <v>2062</v>
      </c>
      <c r="F534" s="51" t="s">
        <v>2088</v>
      </c>
      <c r="G534" s="49">
        <v>3</v>
      </c>
      <c r="H534" s="49">
        <v>1</v>
      </c>
      <c r="I534" s="57" t="s">
        <v>3361</v>
      </c>
    </row>
    <row r="535" spans="1:9" ht="15.75">
      <c r="A535" s="57">
        <v>534</v>
      </c>
      <c r="B535" s="48">
        <v>310822161016</v>
      </c>
      <c r="C535" s="50" t="s">
        <v>187</v>
      </c>
      <c r="D535" s="51" t="s">
        <v>1833</v>
      </c>
      <c r="E535" s="51" t="s">
        <v>2062</v>
      </c>
      <c r="F535" s="51" t="s">
        <v>2088</v>
      </c>
      <c r="G535" s="49">
        <v>3</v>
      </c>
      <c r="H535" s="49">
        <v>1</v>
      </c>
      <c r="I535" s="57" t="s">
        <v>3361</v>
      </c>
    </row>
    <row r="536" spans="1:9" ht="15.75">
      <c r="A536" s="57">
        <v>535</v>
      </c>
      <c r="B536" s="48">
        <v>310824161001</v>
      </c>
      <c r="C536" s="50" t="s">
        <v>2025</v>
      </c>
      <c r="D536" s="51" t="s">
        <v>1834</v>
      </c>
      <c r="E536" s="51" t="s">
        <v>2062</v>
      </c>
      <c r="F536" s="51" t="s">
        <v>2086</v>
      </c>
      <c r="G536" s="49">
        <v>3</v>
      </c>
      <c r="H536" s="49">
        <v>1</v>
      </c>
      <c r="I536" s="57" t="s">
        <v>3361</v>
      </c>
    </row>
    <row r="537" spans="1:9" ht="15.75">
      <c r="A537" s="57">
        <v>536</v>
      </c>
      <c r="B537" s="48">
        <v>310824161002</v>
      </c>
      <c r="C537" s="50" t="s">
        <v>2026</v>
      </c>
      <c r="D537" s="51" t="s">
        <v>1835</v>
      </c>
      <c r="E537" s="51" t="s">
        <v>2062</v>
      </c>
      <c r="F537" s="51" t="s">
        <v>2086</v>
      </c>
      <c r="G537" s="49">
        <v>3</v>
      </c>
      <c r="H537" s="49">
        <v>1</v>
      </c>
      <c r="I537" s="57" t="s">
        <v>3361</v>
      </c>
    </row>
    <row r="538" spans="1:9" ht="15.75">
      <c r="A538" s="57">
        <v>537</v>
      </c>
      <c r="B538" s="48">
        <v>310824161004</v>
      </c>
      <c r="C538" s="50" t="s">
        <v>2028</v>
      </c>
      <c r="D538" s="51" t="s">
        <v>1837</v>
      </c>
      <c r="E538" s="51" t="s">
        <v>2062</v>
      </c>
      <c r="F538" s="51" t="s">
        <v>2086</v>
      </c>
      <c r="G538" s="49">
        <v>3</v>
      </c>
      <c r="H538" s="49">
        <v>1</v>
      </c>
      <c r="I538" s="57" t="s">
        <v>3361</v>
      </c>
    </row>
    <row r="539" spans="1:9" ht="15.75">
      <c r="A539" s="57">
        <v>538</v>
      </c>
      <c r="B539" s="48">
        <v>310824161008</v>
      </c>
      <c r="C539" s="50" t="s">
        <v>2032</v>
      </c>
      <c r="D539" s="51" t="s">
        <v>1841</v>
      </c>
      <c r="E539" s="51" t="s">
        <v>2062</v>
      </c>
      <c r="F539" s="51" t="s">
        <v>2086</v>
      </c>
      <c r="G539" s="49">
        <v>3</v>
      </c>
      <c r="H539" s="49">
        <v>1</v>
      </c>
      <c r="I539" s="57" t="s">
        <v>3361</v>
      </c>
    </row>
    <row r="540" spans="1:9" ht="15.75">
      <c r="A540" s="57">
        <v>539</v>
      </c>
      <c r="B540" s="48">
        <v>310824161009</v>
      </c>
      <c r="C540" s="50" t="s">
        <v>2033</v>
      </c>
      <c r="D540" s="51" t="s">
        <v>1842</v>
      </c>
      <c r="E540" s="51" t="s">
        <v>2062</v>
      </c>
      <c r="F540" s="51" t="s">
        <v>2086</v>
      </c>
      <c r="G540" s="49">
        <v>3</v>
      </c>
      <c r="H540" s="49">
        <v>1</v>
      </c>
      <c r="I540" s="57" t="s">
        <v>3361</v>
      </c>
    </row>
    <row r="541" spans="1:9" ht="15.75">
      <c r="A541" s="57">
        <v>540</v>
      </c>
      <c r="B541" s="48">
        <v>310827161003</v>
      </c>
      <c r="C541" s="50" t="s">
        <v>2038</v>
      </c>
      <c r="D541" s="51" t="s">
        <v>1848</v>
      </c>
      <c r="E541" s="51" t="s">
        <v>2062</v>
      </c>
      <c r="F541" s="51" t="s">
        <v>2084</v>
      </c>
      <c r="G541" s="49">
        <v>3</v>
      </c>
      <c r="H541" s="49">
        <v>1</v>
      </c>
      <c r="I541" s="57" t="s">
        <v>3361</v>
      </c>
    </row>
    <row r="542" spans="1:9" ht="15.75">
      <c r="A542" s="57">
        <v>541</v>
      </c>
      <c r="B542" s="48">
        <v>310827161004</v>
      </c>
      <c r="C542" s="50" t="s">
        <v>2039</v>
      </c>
      <c r="D542" s="51" t="s">
        <v>1849</v>
      </c>
      <c r="E542" s="51" t="s">
        <v>2062</v>
      </c>
      <c r="F542" s="51" t="s">
        <v>2084</v>
      </c>
      <c r="G542" s="49">
        <v>3</v>
      </c>
      <c r="H542" s="49">
        <v>1</v>
      </c>
      <c r="I542" s="57" t="s">
        <v>3361</v>
      </c>
    </row>
    <row r="543" spans="1:9" ht="15.75">
      <c r="A543" s="57">
        <v>542</v>
      </c>
      <c r="B543" s="48">
        <v>310827161006</v>
      </c>
      <c r="C543" s="50" t="s">
        <v>2041</v>
      </c>
      <c r="D543" s="51" t="s">
        <v>1851</v>
      </c>
      <c r="E543" s="51" t="s">
        <v>2062</v>
      </c>
      <c r="F543" s="51" t="s">
        <v>2084</v>
      </c>
      <c r="G543" s="49">
        <v>3</v>
      </c>
      <c r="H543" s="49">
        <v>1</v>
      </c>
      <c r="I543" s="57" t="s">
        <v>3361</v>
      </c>
    </row>
    <row r="544" spans="1:9" ht="15.75">
      <c r="A544" s="57">
        <v>543</v>
      </c>
      <c r="B544" s="48">
        <v>310827161008</v>
      </c>
      <c r="C544" s="50" t="s">
        <v>220</v>
      </c>
      <c r="D544" s="51" t="s">
        <v>1853</v>
      </c>
      <c r="E544" s="51" t="s">
        <v>2062</v>
      </c>
      <c r="F544" s="51" t="s">
        <v>2084</v>
      </c>
      <c r="G544" s="49">
        <v>3</v>
      </c>
      <c r="H544" s="49">
        <v>1</v>
      </c>
      <c r="I544" s="57" t="s">
        <v>3361</v>
      </c>
    </row>
    <row r="545" spans="1:9" ht="15.75">
      <c r="A545" s="57">
        <v>544</v>
      </c>
      <c r="B545" s="48">
        <v>310827161012</v>
      </c>
      <c r="C545" s="50" t="s">
        <v>2045</v>
      </c>
      <c r="D545" s="51" t="s">
        <v>1857</v>
      </c>
      <c r="E545" s="51" t="s">
        <v>2062</v>
      </c>
      <c r="F545" s="51" t="s">
        <v>2084</v>
      </c>
      <c r="G545" s="49">
        <v>3</v>
      </c>
      <c r="H545" s="49">
        <v>1</v>
      </c>
      <c r="I545" s="57" t="s">
        <v>3361</v>
      </c>
    </row>
    <row r="546" spans="1:9" ht="15.75">
      <c r="A546" s="57">
        <v>545</v>
      </c>
      <c r="B546" s="48">
        <v>310827161013</v>
      </c>
      <c r="C546" s="50" t="s">
        <v>2046</v>
      </c>
      <c r="D546" s="51" t="s">
        <v>1858</v>
      </c>
      <c r="E546" s="51" t="s">
        <v>2062</v>
      </c>
      <c r="F546" s="51" t="s">
        <v>2084</v>
      </c>
      <c r="G546" s="49">
        <v>3</v>
      </c>
      <c r="H546" s="49">
        <v>1</v>
      </c>
      <c r="I546" s="57" t="s">
        <v>3361</v>
      </c>
    </row>
    <row r="547" spans="1:9" ht="15.75">
      <c r="A547" s="57">
        <v>546</v>
      </c>
      <c r="B547" s="48">
        <v>310827161020</v>
      </c>
      <c r="C547" s="50" t="s">
        <v>2051</v>
      </c>
      <c r="D547" s="51" t="s">
        <v>1863</v>
      </c>
      <c r="E547" s="51" t="s">
        <v>2062</v>
      </c>
      <c r="F547" s="51" t="s">
        <v>2084</v>
      </c>
      <c r="G547" s="49">
        <v>3</v>
      </c>
      <c r="H547" s="49">
        <v>1</v>
      </c>
      <c r="I547" s="57" t="s">
        <v>3361</v>
      </c>
    </row>
    <row r="548" spans="1:9" ht="15.75">
      <c r="A548" s="57">
        <v>547</v>
      </c>
      <c r="B548" s="48">
        <v>310827161021</v>
      </c>
      <c r="C548" s="50" t="s">
        <v>2052</v>
      </c>
      <c r="D548" s="51" t="s">
        <v>1864</v>
      </c>
      <c r="E548" s="51" t="s">
        <v>2062</v>
      </c>
      <c r="F548" s="51" t="s">
        <v>2084</v>
      </c>
      <c r="G548" s="49">
        <v>3</v>
      </c>
      <c r="H548" s="49">
        <v>1</v>
      </c>
      <c r="I548" s="57" t="s">
        <v>3361</v>
      </c>
    </row>
    <row r="549" spans="1:9" ht="15.75">
      <c r="A549" s="57">
        <v>548</v>
      </c>
      <c r="B549" s="48">
        <v>310831161001</v>
      </c>
      <c r="C549" s="50" t="s">
        <v>1891</v>
      </c>
      <c r="D549" s="51" t="s">
        <v>1673</v>
      </c>
      <c r="E549" s="51" t="s">
        <v>2062</v>
      </c>
      <c r="F549" s="51" t="s">
        <v>2083</v>
      </c>
      <c r="G549" s="49">
        <v>5</v>
      </c>
      <c r="H549" s="49">
        <v>2</v>
      </c>
      <c r="I549" s="57" t="s">
        <v>3361</v>
      </c>
    </row>
    <row r="550" spans="1:9" ht="15.75">
      <c r="A550" s="57">
        <v>549</v>
      </c>
      <c r="B550" s="48">
        <v>310831161002</v>
      </c>
      <c r="C550" s="50" t="s">
        <v>1892</v>
      </c>
      <c r="D550" s="51" t="s">
        <v>1674</v>
      </c>
      <c r="E550" s="51" t="s">
        <v>2062</v>
      </c>
      <c r="F550" s="51" t="s">
        <v>2083</v>
      </c>
      <c r="G550" s="49">
        <v>5</v>
      </c>
      <c r="H550" s="49">
        <v>2</v>
      </c>
      <c r="I550" s="57" t="s">
        <v>3361</v>
      </c>
    </row>
    <row r="551" spans="1:9" ht="15.75">
      <c r="A551" s="57">
        <v>550</v>
      </c>
      <c r="B551" s="48">
        <v>310831161003</v>
      </c>
      <c r="C551" s="50" t="s">
        <v>1893</v>
      </c>
      <c r="D551" s="51" t="s">
        <v>1675</v>
      </c>
      <c r="E551" s="51" t="s">
        <v>2062</v>
      </c>
      <c r="F551" s="51" t="s">
        <v>2083</v>
      </c>
      <c r="G551" s="49">
        <v>5</v>
      </c>
      <c r="H551" s="49">
        <v>2</v>
      </c>
      <c r="I551" s="57" t="s">
        <v>3361</v>
      </c>
    </row>
    <row r="552" spans="1:9" ht="15.75">
      <c r="A552" s="57">
        <v>551</v>
      </c>
      <c r="B552" s="48">
        <v>310831161005</v>
      </c>
      <c r="C552" s="50" t="s">
        <v>246</v>
      </c>
      <c r="D552" s="51" t="s">
        <v>1677</v>
      </c>
      <c r="E552" s="51" t="s">
        <v>2062</v>
      </c>
      <c r="F552" s="51" t="s">
        <v>2083</v>
      </c>
      <c r="G552" s="49">
        <v>5</v>
      </c>
      <c r="H552" s="49">
        <v>2</v>
      </c>
      <c r="I552" s="57" t="s">
        <v>3361</v>
      </c>
    </row>
    <row r="553" spans="1:9" ht="15.75">
      <c r="A553" s="57">
        <v>552</v>
      </c>
      <c r="B553" s="48">
        <v>310831161010</v>
      </c>
      <c r="C553" s="50" t="s">
        <v>1898</v>
      </c>
      <c r="D553" s="51" t="s">
        <v>1682</v>
      </c>
      <c r="E553" s="51" t="s">
        <v>2062</v>
      </c>
      <c r="F553" s="51" t="s">
        <v>2083</v>
      </c>
      <c r="G553" s="49">
        <v>5</v>
      </c>
      <c r="H553" s="49">
        <v>2</v>
      </c>
      <c r="I553" s="57" t="s">
        <v>3361</v>
      </c>
    </row>
    <row r="554" spans="1:9" ht="15.75">
      <c r="A554" s="57">
        <v>553</v>
      </c>
      <c r="B554" s="48">
        <v>310831161013</v>
      </c>
      <c r="C554" s="50" t="s">
        <v>168</v>
      </c>
      <c r="D554" s="51" t="s">
        <v>1683</v>
      </c>
      <c r="E554" s="51" t="s">
        <v>2062</v>
      </c>
      <c r="F554" s="51" t="s">
        <v>2083</v>
      </c>
      <c r="G554" s="49">
        <v>5</v>
      </c>
      <c r="H554" s="49">
        <v>2</v>
      </c>
      <c r="I554" s="57" t="s">
        <v>3361</v>
      </c>
    </row>
    <row r="555" spans="1:9" ht="15.75">
      <c r="A555" s="57">
        <v>554</v>
      </c>
      <c r="B555" s="48">
        <v>310831161015</v>
      </c>
      <c r="C555" s="50" t="s">
        <v>1900</v>
      </c>
      <c r="D555" s="51" t="s">
        <v>1685</v>
      </c>
      <c r="E555" s="51" t="s">
        <v>2062</v>
      </c>
      <c r="F555" s="51" t="s">
        <v>2083</v>
      </c>
      <c r="G555" s="49">
        <v>5</v>
      </c>
      <c r="H555" s="49">
        <v>2</v>
      </c>
      <c r="I555" s="57" t="s">
        <v>3361</v>
      </c>
    </row>
    <row r="556" spans="1:9" ht="15.75">
      <c r="A556" s="57">
        <v>555</v>
      </c>
      <c r="B556" s="48">
        <v>310831161016</v>
      </c>
      <c r="C556" s="50" t="s">
        <v>1901</v>
      </c>
      <c r="D556" s="51" t="s">
        <v>1686</v>
      </c>
      <c r="E556" s="51" t="s">
        <v>2062</v>
      </c>
      <c r="F556" s="51" t="s">
        <v>2083</v>
      </c>
      <c r="G556" s="49">
        <v>5</v>
      </c>
      <c r="H556" s="49">
        <v>2</v>
      </c>
      <c r="I556" s="57" t="s">
        <v>3361</v>
      </c>
    </row>
    <row r="557" spans="1:9" ht="15.75">
      <c r="A557" s="57">
        <v>556</v>
      </c>
      <c r="B557" s="48">
        <v>310831161017</v>
      </c>
      <c r="C557" s="50" t="s">
        <v>1902</v>
      </c>
      <c r="D557" s="51" t="s">
        <v>1687</v>
      </c>
      <c r="E557" s="51" t="s">
        <v>2062</v>
      </c>
      <c r="F557" s="51" t="s">
        <v>2083</v>
      </c>
      <c r="G557" s="49">
        <v>5</v>
      </c>
      <c r="H557" s="49">
        <v>2</v>
      </c>
      <c r="I557" s="57" t="s">
        <v>3361</v>
      </c>
    </row>
    <row r="558" spans="1:9" ht="15.75">
      <c r="A558" s="57">
        <v>557</v>
      </c>
      <c r="B558" s="48">
        <v>310831161019</v>
      </c>
      <c r="C558" s="50" t="s">
        <v>1903</v>
      </c>
      <c r="D558" s="51" t="s">
        <v>1689</v>
      </c>
      <c r="E558" s="51" t="s">
        <v>2062</v>
      </c>
      <c r="F558" s="51" t="s">
        <v>2083</v>
      </c>
      <c r="G558" s="49">
        <v>5</v>
      </c>
      <c r="H558" s="49">
        <v>2</v>
      </c>
      <c r="I558" s="57" t="s">
        <v>3361</v>
      </c>
    </row>
    <row r="559" spans="1:9" ht="15.75">
      <c r="A559" s="57">
        <v>558</v>
      </c>
      <c r="B559" s="48">
        <v>310831161020</v>
      </c>
      <c r="C559" s="50" t="s">
        <v>1904</v>
      </c>
      <c r="D559" s="51" t="s">
        <v>1690</v>
      </c>
      <c r="E559" s="51" t="s">
        <v>2062</v>
      </c>
      <c r="F559" s="51" t="s">
        <v>2083</v>
      </c>
      <c r="G559" s="49">
        <v>5</v>
      </c>
      <c r="H559" s="49">
        <v>2</v>
      </c>
      <c r="I559" s="57" t="s">
        <v>3361</v>
      </c>
    </row>
    <row r="560" spans="1:9" ht="15.75">
      <c r="A560" s="57">
        <v>559</v>
      </c>
      <c r="B560" s="48">
        <v>310831161021</v>
      </c>
      <c r="C560" s="50" t="s">
        <v>1905</v>
      </c>
      <c r="D560" s="51" t="s">
        <v>1691</v>
      </c>
      <c r="E560" s="51" t="s">
        <v>2062</v>
      </c>
      <c r="F560" s="51" t="s">
        <v>2083</v>
      </c>
      <c r="G560" s="49">
        <v>5</v>
      </c>
      <c r="H560" s="49">
        <v>2</v>
      </c>
      <c r="I560" s="57" t="s">
        <v>3361</v>
      </c>
    </row>
    <row r="561" spans="1:9" ht="15.75">
      <c r="A561" s="57">
        <v>560</v>
      </c>
      <c r="B561" s="48">
        <v>310831161022</v>
      </c>
      <c r="C561" s="50" t="s">
        <v>1906</v>
      </c>
      <c r="D561" s="51" t="s">
        <v>1692</v>
      </c>
      <c r="E561" s="51" t="s">
        <v>2062</v>
      </c>
      <c r="F561" s="51" t="s">
        <v>2083</v>
      </c>
      <c r="G561" s="49">
        <v>5</v>
      </c>
      <c r="H561" s="49">
        <v>2</v>
      </c>
      <c r="I561" s="57" t="s">
        <v>3361</v>
      </c>
    </row>
    <row r="562" spans="1:9" ht="15.75">
      <c r="A562" s="57">
        <v>561</v>
      </c>
      <c r="B562" s="48">
        <v>310831161023</v>
      </c>
      <c r="C562" s="50" t="s">
        <v>1907</v>
      </c>
      <c r="D562" s="51" t="s">
        <v>1693</v>
      </c>
      <c r="E562" s="51" t="s">
        <v>3180</v>
      </c>
      <c r="F562" s="51" t="s">
        <v>2083</v>
      </c>
      <c r="G562" s="49">
        <v>5</v>
      </c>
      <c r="H562" s="49">
        <v>2</v>
      </c>
      <c r="I562" s="57" t="s">
        <v>3361</v>
      </c>
    </row>
    <row r="563" spans="1:9" ht="15.75">
      <c r="A563" s="57">
        <v>562</v>
      </c>
      <c r="B563" s="48">
        <v>310826161001</v>
      </c>
      <c r="C563" s="50" t="s">
        <v>1908</v>
      </c>
      <c r="D563" s="51" t="s">
        <v>1694</v>
      </c>
      <c r="E563" s="51" t="s">
        <v>2062</v>
      </c>
      <c r="F563" s="51" t="s">
        <v>217</v>
      </c>
      <c r="G563" s="49">
        <v>5</v>
      </c>
      <c r="H563" s="49">
        <v>2</v>
      </c>
      <c r="I563" s="57" t="s">
        <v>3361</v>
      </c>
    </row>
    <row r="564" spans="1:9" ht="15.75">
      <c r="A564" s="57">
        <v>563</v>
      </c>
      <c r="B564" s="48">
        <v>310826161002</v>
      </c>
      <c r="C564" s="50" t="s">
        <v>167</v>
      </c>
      <c r="D564" s="51" t="s">
        <v>1695</v>
      </c>
      <c r="E564" s="51" t="s">
        <v>2062</v>
      </c>
      <c r="F564" s="51" t="s">
        <v>217</v>
      </c>
      <c r="G564" s="49">
        <v>5</v>
      </c>
      <c r="H564" s="49">
        <v>2</v>
      </c>
      <c r="I564" s="57" t="s">
        <v>3361</v>
      </c>
    </row>
    <row r="565" spans="1:9" ht="15.75">
      <c r="A565" s="57">
        <v>564</v>
      </c>
      <c r="B565" s="48">
        <v>310826161003</v>
      </c>
      <c r="C565" s="50" t="s">
        <v>1909</v>
      </c>
      <c r="D565" s="51" t="s">
        <v>1696</v>
      </c>
      <c r="E565" s="51" t="s">
        <v>2062</v>
      </c>
      <c r="F565" s="51" t="s">
        <v>217</v>
      </c>
      <c r="G565" s="49">
        <v>5</v>
      </c>
      <c r="H565" s="49">
        <v>2</v>
      </c>
      <c r="I565" s="57" t="s">
        <v>3361</v>
      </c>
    </row>
    <row r="566" spans="1:9" ht="15.75">
      <c r="A566" s="57">
        <v>565</v>
      </c>
      <c r="B566" s="48">
        <v>310826161004</v>
      </c>
      <c r="C566" s="50" t="s">
        <v>1910</v>
      </c>
      <c r="D566" s="51" t="s">
        <v>1697</v>
      </c>
      <c r="E566" s="51" t="s">
        <v>2062</v>
      </c>
      <c r="F566" s="51" t="s">
        <v>217</v>
      </c>
      <c r="G566" s="49">
        <v>5</v>
      </c>
      <c r="H566" s="49">
        <v>2</v>
      </c>
      <c r="I566" s="57" t="s">
        <v>3361</v>
      </c>
    </row>
    <row r="567" spans="1:9" ht="15.75">
      <c r="A567" s="57">
        <v>566</v>
      </c>
      <c r="B567" s="48">
        <v>310826161005</v>
      </c>
      <c r="C567" s="50" t="s">
        <v>1911</v>
      </c>
      <c r="D567" s="51" t="s">
        <v>1698</v>
      </c>
      <c r="E567" s="51" t="s">
        <v>2062</v>
      </c>
      <c r="F567" s="51" t="s">
        <v>217</v>
      </c>
      <c r="G567" s="49">
        <v>5</v>
      </c>
      <c r="H567" s="49">
        <v>2</v>
      </c>
      <c r="I567" s="57" t="s">
        <v>3361</v>
      </c>
    </row>
    <row r="568" spans="1:9" ht="15.75">
      <c r="A568" s="57">
        <v>567</v>
      </c>
      <c r="B568" s="48">
        <v>310826161006</v>
      </c>
      <c r="C568" s="50" t="s">
        <v>1912</v>
      </c>
      <c r="D568" s="51" t="s">
        <v>1699</v>
      </c>
      <c r="E568" s="51" t="s">
        <v>2062</v>
      </c>
      <c r="F568" s="51" t="s">
        <v>217</v>
      </c>
      <c r="G568" s="49">
        <v>5</v>
      </c>
      <c r="H568" s="49">
        <v>2</v>
      </c>
      <c r="I568" s="57" t="s">
        <v>3361</v>
      </c>
    </row>
    <row r="569" spans="1:9" ht="15.75">
      <c r="A569" s="57">
        <v>568</v>
      </c>
      <c r="B569" s="48">
        <v>310826161007</v>
      </c>
      <c r="C569" s="50" t="s">
        <v>1913</v>
      </c>
      <c r="D569" s="51" t="s">
        <v>1700</v>
      </c>
      <c r="E569" s="51" t="s">
        <v>2062</v>
      </c>
      <c r="F569" s="51" t="s">
        <v>217</v>
      </c>
      <c r="G569" s="49">
        <v>5</v>
      </c>
      <c r="H569" s="49">
        <v>2</v>
      </c>
      <c r="I569" s="57" t="s">
        <v>3361</v>
      </c>
    </row>
    <row r="570" spans="1:9" ht="15.75">
      <c r="A570" s="57">
        <v>569</v>
      </c>
      <c r="B570" s="48">
        <v>310826161008</v>
      </c>
      <c r="C570" s="50" t="s">
        <v>1914</v>
      </c>
      <c r="D570" s="51" t="s">
        <v>1701</v>
      </c>
      <c r="E570" s="51" t="s">
        <v>2062</v>
      </c>
      <c r="F570" s="51" t="s">
        <v>217</v>
      </c>
      <c r="G570" s="49">
        <v>5</v>
      </c>
      <c r="H570" s="49">
        <v>2</v>
      </c>
      <c r="I570" s="57" t="s">
        <v>3361</v>
      </c>
    </row>
    <row r="571" spans="1:9" ht="15.75">
      <c r="A571" s="57">
        <v>570</v>
      </c>
      <c r="B571" s="48">
        <v>310826161010</v>
      </c>
      <c r="C571" s="50" t="s">
        <v>1915</v>
      </c>
      <c r="D571" s="51" t="s">
        <v>1702</v>
      </c>
      <c r="E571" s="51" t="s">
        <v>2062</v>
      </c>
      <c r="F571" s="51" t="s">
        <v>217</v>
      </c>
      <c r="G571" s="49">
        <v>5</v>
      </c>
      <c r="H571" s="49">
        <v>2</v>
      </c>
      <c r="I571" s="57" t="s">
        <v>3361</v>
      </c>
    </row>
    <row r="572" spans="1:9" ht="15.75">
      <c r="A572" s="57">
        <v>571</v>
      </c>
      <c r="B572" s="48">
        <v>310826161011</v>
      </c>
      <c r="C572" s="50" t="s">
        <v>1916</v>
      </c>
      <c r="D572" s="51" t="s">
        <v>1703</v>
      </c>
      <c r="E572" s="51" t="s">
        <v>2062</v>
      </c>
      <c r="F572" s="51" t="s">
        <v>217</v>
      </c>
      <c r="G572" s="49">
        <v>5</v>
      </c>
      <c r="H572" s="49">
        <v>2</v>
      </c>
      <c r="I572" s="57" t="s">
        <v>3361</v>
      </c>
    </row>
    <row r="573" spans="1:9" ht="15.75">
      <c r="A573" s="57">
        <v>572</v>
      </c>
      <c r="B573" s="48">
        <v>310826161012</v>
      </c>
      <c r="C573" s="50" t="s">
        <v>1917</v>
      </c>
      <c r="D573" s="51" t="s">
        <v>1704</v>
      </c>
      <c r="E573" s="51" t="s">
        <v>2062</v>
      </c>
      <c r="F573" s="51" t="s">
        <v>217</v>
      </c>
      <c r="G573" s="49">
        <v>5</v>
      </c>
      <c r="H573" s="49">
        <v>2</v>
      </c>
      <c r="I573" s="57" t="s">
        <v>3361</v>
      </c>
    </row>
    <row r="574" spans="1:9" ht="15.75">
      <c r="A574" s="57">
        <v>573</v>
      </c>
      <c r="B574" s="48">
        <v>310826161013</v>
      </c>
      <c r="C574" s="50" t="s">
        <v>1918</v>
      </c>
      <c r="D574" s="51" t="s">
        <v>1705</v>
      </c>
      <c r="E574" s="51" t="s">
        <v>2062</v>
      </c>
      <c r="F574" s="51" t="s">
        <v>217</v>
      </c>
      <c r="G574" s="49">
        <v>5</v>
      </c>
      <c r="H574" s="49">
        <v>2</v>
      </c>
      <c r="I574" s="57" t="s">
        <v>3361</v>
      </c>
    </row>
    <row r="575" spans="1:9" ht="15.75">
      <c r="A575" s="57">
        <v>574</v>
      </c>
      <c r="B575" s="48">
        <v>310826161014</v>
      </c>
      <c r="C575" s="50" t="s">
        <v>1919</v>
      </c>
      <c r="D575" s="51" t="s">
        <v>1706</v>
      </c>
      <c r="E575" s="51" t="s">
        <v>2062</v>
      </c>
      <c r="F575" s="51" t="s">
        <v>217</v>
      </c>
      <c r="G575" s="49">
        <v>5</v>
      </c>
      <c r="H575" s="49">
        <v>2</v>
      </c>
      <c r="I575" s="57" t="s">
        <v>3361</v>
      </c>
    </row>
    <row r="576" spans="1:9" ht="15.75">
      <c r="A576" s="57">
        <v>575</v>
      </c>
      <c r="B576" s="48">
        <v>310826161015</v>
      </c>
      <c r="C576" s="50" t="s">
        <v>1920</v>
      </c>
      <c r="D576" s="51" t="s">
        <v>1707</v>
      </c>
      <c r="E576" s="51" t="s">
        <v>2062</v>
      </c>
      <c r="F576" s="51" t="s">
        <v>217</v>
      </c>
      <c r="G576" s="49">
        <v>5</v>
      </c>
      <c r="H576" s="49">
        <v>2</v>
      </c>
      <c r="I576" s="57" t="s">
        <v>3361</v>
      </c>
    </row>
    <row r="577" spans="1:9" ht="15.75">
      <c r="A577" s="57">
        <v>576</v>
      </c>
      <c r="B577" s="48">
        <v>310826161016</v>
      </c>
      <c r="C577" s="50" t="s">
        <v>1921</v>
      </c>
      <c r="D577" s="51" t="s">
        <v>1708</v>
      </c>
      <c r="E577" s="51" t="s">
        <v>2062</v>
      </c>
      <c r="F577" s="51" t="s">
        <v>217</v>
      </c>
      <c r="G577" s="49">
        <v>5</v>
      </c>
      <c r="H577" s="49">
        <v>2</v>
      </c>
      <c r="I577" s="57" t="s">
        <v>3361</v>
      </c>
    </row>
    <row r="578" spans="1:9" ht="15.75">
      <c r="A578" s="57">
        <v>577</v>
      </c>
      <c r="B578" s="48">
        <v>310826161017</v>
      </c>
      <c r="C578" s="50" t="s">
        <v>1922</v>
      </c>
      <c r="D578" s="51" t="s">
        <v>1709</v>
      </c>
      <c r="E578" s="51" t="s">
        <v>2062</v>
      </c>
      <c r="F578" s="51" t="s">
        <v>217</v>
      </c>
      <c r="G578" s="49">
        <v>5</v>
      </c>
      <c r="H578" s="49">
        <v>2</v>
      </c>
      <c r="I578" s="57" t="s">
        <v>3361</v>
      </c>
    </row>
    <row r="579" spans="1:9" ht="15.75">
      <c r="A579" s="57">
        <v>578</v>
      </c>
      <c r="B579" s="48">
        <v>310826161018</v>
      </c>
      <c r="C579" s="50" t="s">
        <v>1923</v>
      </c>
      <c r="D579" s="51" t="s">
        <v>1710</v>
      </c>
      <c r="E579" s="51" t="s">
        <v>2062</v>
      </c>
      <c r="F579" s="51" t="s">
        <v>217</v>
      </c>
      <c r="G579" s="49">
        <v>5</v>
      </c>
      <c r="H579" s="49">
        <v>2</v>
      </c>
      <c r="I579" s="57" t="s">
        <v>3361</v>
      </c>
    </row>
    <row r="580" spans="1:9" ht="15.75">
      <c r="A580" s="57">
        <v>579</v>
      </c>
      <c r="B580" s="48">
        <v>310826161019</v>
      </c>
      <c r="C580" s="50" t="s">
        <v>1924</v>
      </c>
      <c r="D580" s="51" t="s">
        <v>1711</v>
      </c>
      <c r="E580" s="51" t="s">
        <v>2062</v>
      </c>
      <c r="F580" s="51" t="s">
        <v>217</v>
      </c>
      <c r="G580" s="49">
        <v>5</v>
      </c>
      <c r="H580" s="49">
        <v>2</v>
      </c>
      <c r="I580" s="57" t="s">
        <v>3361</v>
      </c>
    </row>
    <row r="581" spans="1:9" ht="15.75">
      <c r="A581" s="57">
        <v>580</v>
      </c>
      <c r="B581" s="48">
        <v>310826161020</v>
      </c>
      <c r="C581" s="50" t="s">
        <v>1925</v>
      </c>
      <c r="D581" s="51" t="s">
        <v>1712</v>
      </c>
      <c r="E581" s="51" t="s">
        <v>2062</v>
      </c>
      <c r="F581" s="51" t="s">
        <v>217</v>
      </c>
      <c r="G581" s="49">
        <v>5</v>
      </c>
      <c r="H581" s="49">
        <v>2</v>
      </c>
      <c r="I581" s="57" t="s">
        <v>3361</v>
      </c>
    </row>
    <row r="582" spans="1:9" ht="15.75">
      <c r="A582" s="57">
        <v>581</v>
      </c>
      <c r="B582" s="48">
        <v>310826161021</v>
      </c>
      <c r="C582" s="50" t="s">
        <v>1926</v>
      </c>
      <c r="D582" s="51" t="s">
        <v>1713</v>
      </c>
      <c r="E582" s="51" t="s">
        <v>2062</v>
      </c>
      <c r="F582" s="51" t="s">
        <v>217</v>
      </c>
      <c r="G582" s="49">
        <v>5</v>
      </c>
      <c r="H582" s="49">
        <v>2</v>
      </c>
      <c r="I582" s="57" t="s">
        <v>3361</v>
      </c>
    </row>
    <row r="583" spans="1:9" ht="15.75">
      <c r="A583" s="57">
        <v>582</v>
      </c>
      <c r="B583" s="48">
        <v>310826161022</v>
      </c>
      <c r="C583" s="50" t="s">
        <v>1927</v>
      </c>
      <c r="D583" s="51" t="s">
        <v>1714</v>
      </c>
      <c r="E583" s="51" t="s">
        <v>2062</v>
      </c>
      <c r="F583" s="51" t="s">
        <v>217</v>
      </c>
      <c r="G583" s="49">
        <v>5</v>
      </c>
      <c r="H583" s="49">
        <v>2</v>
      </c>
      <c r="I583" s="57" t="s">
        <v>3361</v>
      </c>
    </row>
    <row r="584" spans="1:9" ht="15.75">
      <c r="A584" s="57">
        <v>583</v>
      </c>
      <c r="B584" s="48">
        <v>310826161023</v>
      </c>
      <c r="C584" s="50" t="s">
        <v>211</v>
      </c>
      <c r="D584" s="51" t="s">
        <v>1715</v>
      </c>
      <c r="E584" s="51" t="s">
        <v>2062</v>
      </c>
      <c r="F584" s="51" t="s">
        <v>217</v>
      </c>
      <c r="G584" s="49">
        <v>5</v>
      </c>
      <c r="H584" s="49">
        <v>2</v>
      </c>
      <c r="I584" s="57" t="s">
        <v>3361</v>
      </c>
    </row>
    <row r="585" spans="1:9" ht="15.75">
      <c r="A585" s="57">
        <v>584</v>
      </c>
      <c r="B585" s="48">
        <v>310826161024</v>
      </c>
      <c r="C585" s="50" t="s">
        <v>1928</v>
      </c>
      <c r="D585" s="51" t="s">
        <v>1716</v>
      </c>
      <c r="E585" s="51" t="s">
        <v>2062</v>
      </c>
      <c r="F585" s="51" t="s">
        <v>217</v>
      </c>
      <c r="G585" s="49">
        <v>5</v>
      </c>
      <c r="H585" s="49">
        <v>2</v>
      </c>
      <c r="I585" s="57" t="s">
        <v>3361</v>
      </c>
    </row>
    <row r="586" spans="1:9" ht="15.75">
      <c r="A586" s="57">
        <v>585</v>
      </c>
      <c r="B586" s="48">
        <v>310826161025</v>
      </c>
      <c r="C586" s="50" t="s">
        <v>1870</v>
      </c>
      <c r="D586" s="51" t="s">
        <v>1717</v>
      </c>
      <c r="E586" s="51" t="s">
        <v>2062</v>
      </c>
      <c r="F586" s="51" t="s">
        <v>217</v>
      </c>
      <c r="G586" s="49">
        <v>5</v>
      </c>
      <c r="H586" s="49">
        <v>2</v>
      </c>
      <c r="I586" s="57" t="s">
        <v>3361</v>
      </c>
    </row>
    <row r="587" spans="1:9" ht="15.75">
      <c r="A587" s="57">
        <v>586</v>
      </c>
      <c r="B587" s="48">
        <v>310832161003</v>
      </c>
      <c r="C587" s="50" t="s">
        <v>1931</v>
      </c>
      <c r="D587" s="51" t="s">
        <v>1720</v>
      </c>
      <c r="E587" s="51" t="s">
        <v>2062</v>
      </c>
      <c r="F587" s="51" t="s">
        <v>2091</v>
      </c>
      <c r="G587" s="49">
        <v>5</v>
      </c>
      <c r="H587" s="49">
        <v>2</v>
      </c>
      <c r="I587" s="57" t="s">
        <v>3361</v>
      </c>
    </row>
    <row r="588" spans="1:9" ht="15.75">
      <c r="A588" s="57">
        <v>587</v>
      </c>
      <c r="B588" s="48">
        <v>310832161004</v>
      </c>
      <c r="C588" s="50" t="s">
        <v>252</v>
      </c>
      <c r="D588" s="51" t="s">
        <v>1721</v>
      </c>
      <c r="E588" s="51" t="s">
        <v>2062</v>
      </c>
      <c r="F588" s="51" t="s">
        <v>2091</v>
      </c>
      <c r="G588" s="49">
        <v>5</v>
      </c>
      <c r="H588" s="49">
        <v>2</v>
      </c>
      <c r="I588" s="57" t="s">
        <v>3361</v>
      </c>
    </row>
    <row r="589" spans="1:9" ht="15.75">
      <c r="A589" s="57">
        <v>588</v>
      </c>
      <c r="B589" s="48">
        <v>310832161006</v>
      </c>
      <c r="C589" s="50" t="s">
        <v>1933</v>
      </c>
      <c r="D589" s="51" t="s">
        <v>1723</v>
      </c>
      <c r="E589" s="51" t="s">
        <v>2062</v>
      </c>
      <c r="F589" s="51" t="s">
        <v>2091</v>
      </c>
      <c r="G589" s="49">
        <v>5</v>
      </c>
      <c r="H589" s="49">
        <v>2</v>
      </c>
      <c r="I589" s="57" t="s">
        <v>3361</v>
      </c>
    </row>
    <row r="590" spans="1:9" ht="15.75">
      <c r="A590" s="57">
        <v>589</v>
      </c>
      <c r="B590" s="48">
        <v>310832161007</v>
      </c>
      <c r="C590" s="50" t="s">
        <v>1934</v>
      </c>
      <c r="D590" s="51" t="s">
        <v>1724</v>
      </c>
      <c r="E590" s="51" t="s">
        <v>2062</v>
      </c>
      <c r="F590" s="51" t="s">
        <v>2091</v>
      </c>
      <c r="G590" s="49">
        <v>5</v>
      </c>
      <c r="H590" s="49">
        <v>2</v>
      </c>
      <c r="I590" s="57" t="s">
        <v>3361</v>
      </c>
    </row>
    <row r="591" spans="1:9" ht="15.75">
      <c r="A591" s="57">
        <v>590</v>
      </c>
      <c r="B591" s="48">
        <v>310821161001</v>
      </c>
      <c r="C591" s="50" t="s">
        <v>1940</v>
      </c>
      <c r="D591" s="51" t="s">
        <v>1730</v>
      </c>
      <c r="E591" s="51" t="s">
        <v>2062</v>
      </c>
      <c r="F591" s="51" t="s">
        <v>2082</v>
      </c>
      <c r="G591" s="49">
        <v>5</v>
      </c>
      <c r="H591" s="49">
        <v>2</v>
      </c>
      <c r="I591" s="57" t="s">
        <v>3361</v>
      </c>
    </row>
    <row r="592" spans="1:9" ht="15.75">
      <c r="A592" s="57">
        <v>591</v>
      </c>
      <c r="B592" s="48">
        <v>310821161002</v>
      </c>
      <c r="C592" s="50" t="s">
        <v>1941</v>
      </c>
      <c r="D592" s="51" t="s">
        <v>1731</v>
      </c>
      <c r="E592" s="51" t="s">
        <v>2062</v>
      </c>
      <c r="F592" s="51" t="s">
        <v>2082</v>
      </c>
      <c r="G592" s="49">
        <v>5</v>
      </c>
      <c r="H592" s="49">
        <v>2</v>
      </c>
      <c r="I592" s="57" t="s">
        <v>3361</v>
      </c>
    </row>
    <row r="593" spans="1:9" ht="15.75">
      <c r="A593" s="57">
        <v>592</v>
      </c>
      <c r="B593" s="48">
        <v>310821161003</v>
      </c>
      <c r="C593" s="50" t="s">
        <v>1942</v>
      </c>
      <c r="D593" s="51" t="s">
        <v>1732</v>
      </c>
      <c r="E593" s="51" t="s">
        <v>2062</v>
      </c>
      <c r="F593" s="51" t="s">
        <v>2082</v>
      </c>
      <c r="G593" s="49">
        <v>5</v>
      </c>
      <c r="H593" s="49">
        <v>2</v>
      </c>
      <c r="I593" s="57" t="s">
        <v>3361</v>
      </c>
    </row>
    <row r="594" spans="1:9" ht="15.75">
      <c r="A594" s="57">
        <v>593</v>
      </c>
      <c r="B594" s="48">
        <v>310821161004</v>
      </c>
      <c r="C594" s="50" t="s">
        <v>1943</v>
      </c>
      <c r="D594" s="51" t="s">
        <v>1733</v>
      </c>
      <c r="E594" s="51" t="s">
        <v>2062</v>
      </c>
      <c r="F594" s="51" t="s">
        <v>2082</v>
      </c>
      <c r="G594" s="49">
        <v>5</v>
      </c>
      <c r="H594" s="49">
        <v>2</v>
      </c>
      <c r="I594" s="57" t="s">
        <v>3361</v>
      </c>
    </row>
    <row r="595" spans="1:9" ht="15.75">
      <c r="A595" s="57">
        <v>594</v>
      </c>
      <c r="B595" s="48">
        <v>310821161005</v>
      </c>
      <c r="C595" s="50" t="s">
        <v>1944</v>
      </c>
      <c r="D595" s="51" t="s">
        <v>1734</v>
      </c>
      <c r="E595" s="51" t="s">
        <v>2062</v>
      </c>
      <c r="F595" s="51" t="s">
        <v>2082</v>
      </c>
      <c r="G595" s="49">
        <v>5</v>
      </c>
      <c r="H595" s="49">
        <v>2</v>
      </c>
      <c r="I595" s="57" t="s">
        <v>3361</v>
      </c>
    </row>
    <row r="596" spans="1:9" ht="15.75">
      <c r="A596" s="57">
        <v>595</v>
      </c>
      <c r="B596" s="48">
        <v>310821161006</v>
      </c>
      <c r="C596" s="50" t="s">
        <v>1945</v>
      </c>
      <c r="D596" s="51" t="s">
        <v>1735</v>
      </c>
      <c r="E596" s="51" t="s">
        <v>2062</v>
      </c>
      <c r="F596" s="51" t="s">
        <v>2082</v>
      </c>
      <c r="G596" s="49">
        <v>5</v>
      </c>
      <c r="H596" s="49">
        <v>2</v>
      </c>
      <c r="I596" s="57" t="s">
        <v>3361</v>
      </c>
    </row>
    <row r="597" spans="1:9" ht="15.75">
      <c r="A597" s="57">
        <v>596</v>
      </c>
      <c r="B597" s="48">
        <v>310821161007</v>
      </c>
      <c r="C597" s="50" t="s">
        <v>1946</v>
      </c>
      <c r="D597" s="51" t="s">
        <v>1736</v>
      </c>
      <c r="E597" s="51" t="s">
        <v>2062</v>
      </c>
      <c r="F597" s="51" t="s">
        <v>2082</v>
      </c>
      <c r="G597" s="49">
        <v>5</v>
      </c>
      <c r="H597" s="49">
        <v>2</v>
      </c>
      <c r="I597" s="57" t="s">
        <v>3361</v>
      </c>
    </row>
    <row r="598" spans="1:9" ht="15.75">
      <c r="A598" s="57">
        <v>597</v>
      </c>
      <c r="B598" s="48">
        <v>310821161008</v>
      </c>
      <c r="C598" s="50" t="s">
        <v>1947</v>
      </c>
      <c r="D598" s="51" t="s">
        <v>1737</v>
      </c>
      <c r="E598" s="51" t="s">
        <v>2062</v>
      </c>
      <c r="F598" s="51" t="s">
        <v>2082</v>
      </c>
      <c r="G598" s="49">
        <v>5</v>
      </c>
      <c r="H598" s="49">
        <v>2</v>
      </c>
      <c r="I598" s="57" t="s">
        <v>3361</v>
      </c>
    </row>
    <row r="599" spans="1:9" ht="15.75">
      <c r="A599" s="57">
        <v>598</v>
      </c>
      <c r="B599" s="48">
        <v>310821161009</v>
      </c>
      <c r="C599" s="50" t="s">
        <v>1948</v>
      </c>
      <c r="D599" s="51" t="s">
        <v>1738</v>
      </c>
      <c r="E599" s="51" t="s">
        <v>2062</v>
      </c>
      <c r="F599" s="51" t="s">
        <v>2082</v>
      </c>
      <c r="G599" s="49">
        <v>5</v>
      </c>
      <c r="H599" s="49">
        <v>2</v>
      </c>
      <c r="I599" s="57" t="s">
        <v>3361</v>
      </c>
    </row>
    <row r="600" spans="1:9" ht="15.75">
      <c r="A600" s="57">
        <v>599</v>
      </c>
      <c r="B600" s="48">
        <v>310821161011</v>
      </c>
      <c r="C600" s="50" t="s">
        <v>169</v>
      </c>
      <c r="D600" s="51" t="s">
        <v>1740</v>
      </c>
      <c r="E600" s="51" t="s">
        <v>2062</v>
      </c>
      <c r="F600" s="51" t="s">
        <v>2082</v>
      </c>
      <c r="G600" s="49">
        <v>5</v>
      </c>
      <c r="H600" s="49">
        <v>2</v>
      </c>
      <c r="I600" s="57" t="s">
        <v>3361</v>
      </c>
    </row>
    <row r="601" spans="1:9" ht="15.75">
      <c r="A601" s="57">
        <v>600</v>
      </c>
      <c r="B601" s="48">
        <v>310821161012</v>
      </c>
      <c r="C601" s="50" t="s">
        <v>1950</v>
      </c>
      <c r="D601" s="51" t="s">
        <v>1741</v>
      </c>
      <c r="E601" s="51" t="s">
        <v>2062</v>
      </c>
      <c r="F601" s="51" t="s">
        <v>2082</v>
      </c>
      <c r="G601" s="49">
        <v>5</v>
      </c>
      <c r="H601" s="49">
        <v>2</v>
      </c>
      <c r="I601" s="57" t="s">
        <v>3361</v>
      </c>
    </row>
    <row r="602" spans="1:9" ht="15.75">
      <c r="A602" s="57">
        <v>601</v>
      </c>
      <c r="B602" s="48">
        <v>310821161013</v>
      </c>
      <c r="C602" s="50" t="s">
        <v>1951</v>
      </c>
      <c r="D602" s="51" t="s">
        <v>1742</v>
      </c>
      <c r="E602" s="51" t="s">
        <v>2062</v>
      </c>
      <c r="F602" s="51" t="s">
        <v>2082</v>
      </c>
      <c r="G602" s="49">
        <v>5</v>
      </c>
      <c r="H602" s="49">
        <v>2</v>
      </c>
      <c r="I602" s="57" t="s">
        <v>3361</v>
      </c>
    </row>
    <row r="603" spans="1:9" ht="15.75">
      <c r="A603" s="57">
        <v>602</v>
      </c>
      <c r="B603" s="48">
        <v>310821161014</v>
      </c>
      <c r="C603" s="50" t="s">
        <v>1952</v>
      </c>
      <c r="D603" s="51" t="s">
        <v>1743</v>
      </c>
      <c r="E603" s="51" t="s">
        <v>2062</v>
      </c>
      <c r="F603" s="51" t="s">
        <v>2082</v>
      </c>
      <c r="G603" s="49">
        <v>5</v>
      </c>
      <c r="H603" s="49">
        <v>2</v>
      </c>
      <c r="I603" s="57" t="s">
        <v>3361</v>
      </c>
    </row>
    <row r="604" spans="1:9" ht="15.75">
      <c r="A604" s="57">
        <v>603</v>
      </c>
      <c r="B604" s="48">
        <v>310821161015</v>
      </c>
      <c r="C604" s="50" t="s">
        <v>1953</v>
      </c>
      <c r="D604" s="51" t="s">
        <v>1744</v>
      </c>
      <c r="E604" s="51" t="s">
        <v>2062</v>
      </c>
      <c r="F604" s="51" t="s">
        <v>2082</v>
      </c>
      <c r="G604" s="49">
        <v>5</v>
      </c>
      <c r="H604" s="49">
        <v>2</v>
      </c>
      <c r="I604" s="57" t="s">
        <v>3361</v>
      </c>
    </row>
    <row r="605" spans="1:9" ht="15.75">
      <c r="A605" s="57">
        <v>604</v>
      </c>
      <c r="B605" s="48">
        <v>310821161016</v>
      </c>
      <c r="C605" s="50" t="s">
        <v>196</v>
      </c>
      <c r="D605" s="51" t="s">
        <v>1745</v>
      </c>
      <c r="E605" s="51" t="s">
        <v>2062</v>
      </c>
      <c r="F605" s="51" t="s">
        <v>2082</v>
      </c>
      <c r="G605" s="49">
        <v>5</v>
      </c>
      <c r="H605" s="49">
        <v>2</v>
      </c>
      <c r="I605" s="57" t="s">
        <v>3361</v>
      </c>
    </row>
    <row r="606" spans="1:9" ht="15.75">
      <c r="A606" s="57">
        <v>605</v>
      </c>
      <c r="B606" s="48">
        <v>310821161018</v>
      </c>
      <c r="C606" s="50" t="s">
        <v>1955</v>
      </c>
      <c r="D606" s="51" t="s">
        <v>1747</v>
      </c>
      <c r="E606" s="51" t="s">
        <v>2062</v>
      </c>
      <c r="F606" s="51" t="s">
        <v>2082</v>
      </c>
      <c r="G606" s="49">
        <v>5</v>
      </c>
      <c r="H606" s="49">
        <v>2</v>
      </c>
      <c r="I606" s="57" t="s">
        <v>3361</v>
      </c>
    </row>
    <row r="607" spans="1:9" ht="15.75">
      <c r="A607" s="57">
        <v>606</v>
      </c>
      <c r="B607" s="48">
        <v>310821161020</v>
      </c>
      <c r="C607" s="50" t="s">
        <v>1957</v>
      </c>
      <c r="D607" s="51" t="s">
        <v>2095</v>
      </c>
      <c r="E607" s="51" t="s">
        <v>2062</v>
      </c>
      <c r="F607" s="51" t="s">
        <v>2082</v>
      </c>
      <c r="G607" s="49">
        <v>5</v>
      </c>
      <c r="H607" s="49">
        <v>2</v>
      </c>
      <c r="I607" s="57" t="s">
        <v>3361</v>
      </c>
    </row>
    <row r="608" spans="1:9" ht="15.75">
      <c r="A608" s="57">
        <v>607</v>
      </c>
      <c r="B608" s="48">
        <v>310821161022</v>
      </c>
      <c r="C608" s="50" t="s">
        <v>1959</v>
      </c>
      <c r="D608" s="51" t="s">
        <v>1750</v>
      </c>
      <c r="E608" s="51" t="s">
        <v>2062</v>
      </c>
      <c r="F608" s="51" t="s">
        <v>2082</v>
      </c>
      <c r="G608" s="49">
        <v>5</v>
      </c>
      <c r="H608" s="49">
        <v>2</v>
      </c>
      <c r="I608" s="57" t="s">
        <v>3361</v>
      </c>
    </row>
    <row r="609" spans="1:9" ht="15.75">
      <c r="A609" s="57">
        <v>608</v>
      </c>
      <c r="B609" s="48">
        <v>310821161023</v>
      </c>
      <c r="C609" s="50" t="s">
        <v>1960</v>
      </c>
      <c r="D609" s="51" t="s">
        <v>1751</v>
      </c>
      <c r="E609" s="51" t="s">
        <v>2062</v>
      </c>
      <c r="F609" s="51" t="s">
        <v>2082</v>
      </c>
      <c r="G609" s="49">
        <v>5</v>
      </c>
      <c r="H609" s="49">
        <v>2</v>
      </c>
      <c r="I609" s="57" t="s">
        <v>3361</v>
      </c>
    </row>
    <row r="610" spans="1:9" ht="15.75">
      <c r="A610" s="57">
        <v>609</v>
      </c>
      <c r="B610" s="48">
        <v>310821161024</v>
      </c>
      <c r="C610" s="50" t="s">
        <v>1961</v>
      </c>
      <c r="D610" s="51" t="s">
        <v>1752</v>
      </c>
      <c r="E610" s="51" t="s">
        <v>2062</v>
      </c>
      <c r="F610" s="51" t="s">
        <v>2082</v>
      </c>
      <c r="G610" s="49">
        <v>5</v>
      </c>
      <c r="H610" s="49">
        <v>2</v>
      </c>
      <c r="I610" s="57" t="s">
        <v>3361</v>
      </c>
    </row>
    <row r="611" spans="1:9" ht="15.75">
      <c r="A611" s="57">
        <v>610</v>
      </c>
      <c r="B611" s="48">
        <v>310821161026</v>
      </c>
      <c r="C611" s="50" t="s">
        <v>1963</v>
      </c>
      <c r="D611" s="51" t="s">
        <v>1754</v>
      </c>
      <c r="E611" s="51" t="s">
        <v>2062</v>
      </c>
      <c r="F611" s="51" t="s">
        <v>2082</v>
      </c>
      <c r="G611" s="49">
        <v>5</v>
      </c>
      <c r="H611" s="49">
        <v>2</v>
      </c>
      <c r="I611" s="57" t="s">
        <v>3361</v>
      </c>
    </row>
    <row r="612" spans="1:9" ht="15.75">
      <c r="A612" s="57">
        <v>611</v>
      </c>
      <c r="B612" s="48">
        <v>310821161027</v>
      </c>
      <c r="C612" s="50" t="s">
        <v>1964</v>
      </c>
      <c r="D612" s="51" t="s">
        <v>1755</v>
      </c>
      <c r="E612" s="51" t="s">
        <v>2062</v>
      </c>
      <c r="F612" s="51" t="s">
        <v>2082</v>
      </c>
      <c r="G612" s="49">
        <v>5</v>
      </c>
      <c r="H612" s="49">
        <v>2</v>
      </c>
      <c r="I612" s="57" t="s">
        <v>3361</v>
      </c>
    </row>
    <row r="613" spans="1:9" ht="15.75">
      <c r="A613" s="57">
        <v>612</v>
      </c>
      <c r="B613" s="48">
        <v>310821161028</v>
      </c>
      <c r="C613" s="50" t="s">
        <v>1965</v>
      </c>
      <c r="D613" s="51" t="s">
        <v>1756</v>
      </c>
      <c r="E613" s="51" t="s">
        <v>2062</v>
      </c>
      <c r="F613" s="51" t="s">
        <v>2082</v>
      </c>
      <c r="G613" s="49">
        <v>5</v>
      </c>
      <c r="H613" s="49">
        <v>2</v>
      </c>
      <c r="I613" s="57" t="s">
        <v>3361</v>
      </c>
    </row>
    <row r="614" spans="1:9" ht="15.75">
      <c r="A614" s="57">
        <v>613</v>
      </c>
      <c r="B614" s="48">
        <v>310821161029</v>
      </c>
      <c r="C614" s="50" t="s">
        <v>1966</v>
      </c>
      <c r="D614" s="51" t="s">
        <v>1757</v>
      </c>
      <c r="E614" s="51" t="s">
        <v>2062</v>
      </c>
      <c r="F614" s="51" t="s">
        <v>2082</v>
      </c>
      <c r="G614" s="49">
        <v>5</v>
      </c>
      <c r="H614" s="49">
        <v>2</v>
      </c>
      <c r="I614" s="57" t="s">
        <v>3361</v>
      </c>
    </row>
    <row r="615" spans="1:9" ht="15.75">
      <c r="A615" s="57">
        <v>614</v>
      </c>
      <c r="B615" s="48">
        <v>310829161001</v>
      </c>
      <c r="C615" s="50" t="s">
        <v>1968</v>
      </c>
      <c r="D615" s="51" t="s">
        <v>1760</v>
      </c>
      <c r="E615" s="51" t="s">
        <v>2062</v>
      </c>
      <c r="F615" s="51" t="s">
        <v>2085</v>
      </c>
      <c r="G615" s="49">
        <v>5</v>
      </c>
      <c r="H615" s="49">
        <v>2</v>
      </c>
      <c r="I615" s="57" t="s">
        <v>3361</v>
      </c>
    </row>
    <row r="616" spans="1:9" ht="15.75">
      <c r="A616" s="57">
        <v>615</v>
      </c>
      <c r="B616" s="48">
        <v>310829161002</v>
      </c>
      <c r="C616" s="50" t="s">
        <v>1969</v>
      </c>
      <c r="D616" s="51" t="s">
        <v>1761</v>
      </c>
      <c r="E616" s="51" t="s">
        <v>2062</v>
      </c>
      <c r="F616" s="51" t="s">
        <v>2085</v>
      </c>
      <c r="G616" s="49">
        <v>5</v>
      </c>
      <c r="H616" s="49">
        <v>2</v>
      </c>
      <c r="I616" s="57" t="s">
        <v>3361</v>
      </c>
    </row>
    <row r="617" spans="1:9" ht="15.75">
      <c r="A617" s="57">
        <v>616</v>
      </c>
      <c r="B617" s="48">
        <v>310829161003</v>
      </c>
      <c r="C617" s="50" t="s">
        <v>1970</v>
      </c>
      <c r="D617" s="51" t="s">
        <v>1762</v>
      </c>
      <c r="E617" s="51" t="s">
        <v>2062</v>
      </c>
      <c r="F617" s="51" t="s">
        <v>2085</v>
      </c>
      <c r="G617" s="49">
        <v>5</v>
      </c>
      <c r="H617" s="49">
        <v>2</v>
      </c>
      <c r="I617" s="57" t="s">
        <v>3361</v>
      </c>
    </row>
    <row r="618" spans="1:9" ht="15.75">
      <c r="A618" s="57">
        <v>617</v>
      </c>
      <c r="B618" s="48">
        <v>310829161004</v>
      </c>
      <c r="C618" s="50" t="s">
        <v>1971</v>
      </c>
      <c r="D618" s="51" t="s">
        <v>1763</v>
      </c>
      <c r="E618" s="51" t="s">
        <v>2062</v>
      </c>
      <c r="F618" s="51" t="s">
        <v>2085</v>
      </c>
      <c r="G618" s="49">
        <v>5</v>
      </c>
      <c r="H618" s="49">
        <v>2</v>
      </c>
      <c r="I618" s="57" t="s">
        <v>3361</v>
      </c>
    </row>
    <row r="619" spans="1:9" ht="15.75">
      <c r="A619" s="57">
        <v>618</v>
      </c>
      <c r="B619" s="48">
        <v>310829161005</v>
      </c>
      <c r="C619" s="50" t="s">
        <v>1972</v>
      </c>
      <c r="D619" s="51" t="s">
        <v>1764</v>
      </c>
      <c r="E619" s="51" t="s">
        <v>2062</v>
      </c>
      <c r="F619" s="51" t="s">
        <v>2085</v>
      </c>
      <c r="G619" s="49">
        <v>5</v>
      </c>
      <c r="H619" s="49">
        <v>2</v>
      </c>
      <c r="I619" s="57" t="s">
        <v>3361</v>
      </c>
    </row>
    <row r="620" spans="1:9" ht="15.75">
      <c r="A620" s="57">
        <v>619</v>
      </c>
      <c r="B620" s="48">
        <v>310829161006</v>
      </c>
      <c r="C620" s="50" t="s">
        <v>1973</v>
      </c>
      <c r="D620" s="51" t="s">
        <v>1765</v>
      </c>
      <c r="E620" s="51" t="s">
        <v>2062</v>
      </c>
      <c r="F620" s="51" t="s">
        <v>2085</v>
      </c>
      <c r="G620" s="49">
        <v>5</v>
      </c>
      <c r="H620" s="49">
        <v>2</v>
      </c>
      <c r="I620" s="57" t="s">
        <v>3361</v>
      </c>
    </row>
    <row r="621" spans="1:9" ht="15.75">
      <c r="A621" s="57">
        <v>620</v>
      </c>
      <c r="B621" s="48">
        <v>310829161007</v>
      </c>
      <c r="C621" s="50" t="s">
        <v>1974</v>
      </c>
      <c r="D621" s="51" t="s">
        <v>1766</v>
      </c>
      <c r="E621" s="51" t="s">
        <v>2062</v>
      </c>
      <c r="F621" s="51" t="s">
        <v>2085</v>
      </c>
      <c r="G621" s="49">
        <v>5</v>
      </c>
      <c r="H621" s="49">
        <v>2</v>
      </c>
      <c r="I621" s="57" t="s">
        <v>3361</v>
      </c>
    </row>
    <row r="622" spans="1:9" ht="15.75">
      <c r="A622" s="57">
        <v>621</v>
      </c>
      <c r="B622" s="48">
        <v>310829161008</v>
      </c>
      <c r="C622" s="50" t="s">
        <v>1975</v>
      </c>
      <c r="D622" s="51" t="s">
        <v>1767</v>
      </c>
      <c r="E622" s="51" t="s">
        <v>2062</v>
      </c>
      <c r="F622" s="51" t="s">
        <v>2085</v>
      </c>
      <c r="G622" s="49">
        <v>5</v>
      </c>
      <c r="H622" s="49">
        <v>2</v>
      </c>
      <c r="I622" s="57" t="s">
        <v>3361</v>
      </c>
    </row>
    <row r="623" spans="1:9" ht="15.75">
      <c r="A623" s="57">
        <v>622</v>
      </c>
      <c r="B623" s="48">
        <v>310829161009</v>
      </c>
      <c r="C623" s="50" t="s">
        <v>1976</v>
      </c>
      <c r="D623" s="51" t="s">
        <v>1768</v>
      </c>
      <c r="E623" s="51" t="s">
        <v>2062</v>
      </c>
      <c r="F623" s="51" t="s">
        <v>2085</v>
      </c>
      <c r="G623" s="49">
        <v>5</v>
      </c>
      <c r="H623" s="49">
        <v>2</v>
      </c>
      <c r="I623" s="57" t="s">
        <v>3361</v>
      </c>
    </row>
    <row r="624" spans="1:9" ht="15.75">
      <c r="A624" s="57">
        <v>623</v>
      </c>
      <c r="B624" s="48">
        <v>310829161010</v>
      </c>
      <c r="C624" s="50" t="s">
        <v>1977</v>
      </c>
      <c r="D624" s="51" t="s">
        <v>1769</v>
      </c>
      <c r="E624" s="51" t="s">
        <v>2062</v>
      </c>
      <c r="F624" s="51" t="s">
        <v>2085</v>
      </c>
      <c r="G624" s="49">
        <v>5</v>
      </c>
      <c r="H624" s="49">
        <v>2</v>
      </c>
      <c r="I624" s="57" t="s">
        <v>3361</v>
      </c>
    </row>
    <row r="625" spans="1:9" ht="15.75">
      <c r="A625" s="57">
        <v>624</v>
      </c>
      <c r="B625" s="48">
        <v>310829161011</v>
      </c>
      <c r="C625" s="50" t="s">
        <v>1978</v>
      </c>
      <c r="D625" s="51" t="s">
        <v>1770</v>
      </c>
      <c r="E625" s="51" t="s">
        <v>2062</v>
      </c>
      <c r="F625" s="51" t="s">
        <v>2085</v>
      </c>
      <c r="G625" s="49">
        <v>5</v>
      </c>
      <c r="H625" s="49">
        <v>2</v>
      </c>
      <c r="I625" s="57" t="s">
        <v>3361</v>
      </c>
    </row>
    <row r="626" spans="1:9" ht="15.75">
      <c r="A626" s="57">
        <v>625</v>
      </c>
      <c r="B626" s="48">
        <v>310829161012</v>
      </c>
      <c r="C626" s="50" t="s">
        <v>195</v>
      </c>
      <c r="D626" s="51" t="s">
        <v>1771</v>
      </c>
      <c r="E626" s="51" t="s">
        <v>2062</v>
      </c>
      <c r="F626" s="51" t="s">
        <v>2085</v>
      </c>
      <c r="G626" s="49">
        <v>5</v>
      </c>
      <c r="H626" s="49">
        <v>2</v>
      </c>
      <c r="I626" s="57" t="s">
        <v>3361</v>
      </c>
    </row>
    <row r="627" spans="1:9" ht="15.75">
      <c r="A627" s="57">
        <v>626</v>
      </c>
      <c r="B627" s="48">
        <v>310829161013</v>
      </c>
      <c r="C627" s="50" t="s">
        <v>1979</v>
      </c>
      <c r="D627" s="51" t="s">
        <v>1772</v>
      </c>
      <c r="E627" s="51" t="s">
        <v>2062</v>
      </c>
      <c r="F627" s="51" t="s">
        <v>2085</v>
      </c>
      <c r="G627" s="49">
        <v>5</v>
      </c>
      <c r="H627" s="49">
        <v>2</v>
      </c>
      <c r="I627" s="57" t="s">
        <v>3361</v>
      </c>
    </row>
    <row r="628" spans="1:9" ht="15.75">
      <c r="A628" s="57">
        <v>627</v>
      </c>
      <c r="B628" s="48">
        <v>310829161014</v>
      </c>
      <c r="C628" s="50" t="s">
        <v>234</v>
      </c>
      <c r="D628" s="51" t="s">
        <v>1773</v>
      </c>
      <c r="E628" s="51" t="s">
        <v>2062</v>
      </c>
      <c r="F628" s="51" t="s">
        <v>2085</v>
      </c>
      <c r="G628" s="49">
        <v>5</v>
      </c>
      <c r="H628" s="49">
        <v>2</v>
      </c>
      <c r="I628" s="57" t="s">
        <v>3361</v>
      </c>
    </row>
    <row r="629" spans="1:9" ht="15.75">
      <c r="A629" s="57">
        <v>628</v>
      </c>
      <c r="B629" s="48">
        <v>310829161015</v>
      </c>
      <c r="C629" s="50" t="s">
        <v>1980</v>
      </c>
      <c r="D629" s="51" t="s">
        <v>1774</v>
      </c>
      <c r="E629" s="51" t="s">
        <v>2062</v>
      </c>
      <c r="F629" s="51" t="s">
        <v>2085</v>
      </c>
      <c r="G629" s="49">
        <v>5</v>
      </c>
      <c r="H629" s="49">
        <v>2</v>
      </c>
      <c r="I629" s="57" t="s">
        <v>3361</v>
      </c>
    </row>
    <row r="630" spans="1:9" ht="15.75">
      <c r="A630" s="57">
        <v>629</v>
      </c>
      <c r="B630" s="48">
        <v>310829161016</v>
      </c>
      <c r="C630" s="50" t="s">
        <v>1981</v>
      </c>
      <c r="D630" s="51" t="s">
        <v>1775</v>
      </c>
      <c r="E630" s="51" t="s">
        <v>2062</v>
      </c>
      <c r="F630" s="51" t="s">
        <v>2085</v>
      </c>
      <c r="G630" s="49">
        <v>5</v>
      </c>
      <c r="H630" s="49">
        <v>2</v>
      </c>
      <c r="I630" s="57" t="s">
        <v>3361</v>
      </c>
    </row>
    <row r="631" spans="1:9" ht="15.75">
      <c r="A631" s="57">
        <v>630</v>
      </c>
      <c r="B631" s="48">
        <v>310829161017</v>
      </c>
      <c r="C631" s="50" t="s">
        <v>1982</v>
      </c>
      <c r="D631" s="51" t="s">
        <v>1776</v>
      </c>
      <c r="E631" s="51" t="s">
        <v>2062</v>
      </c>
      <c r="F631" s="51" t="s">
        <v>2085</v>
      </c>
      <c r="G631" s="49">
        <v>5</v>
      </c>
      <c r="H631" s="49">
        <v>2</v>
      </c>
      <c r="I631" s="57" t="s">
        <v>3361</v>
      </c>
    </row>
    <row r="632" spans="1:9" ht="15.75">
      <c r="A632" s="57">
        <v>631</v>
      </c>
      <c r="B632" s="48">
        <v>310825161001</v>
      </c>
      <c r="C632" s="50" t="s">
        <v>1983</v>
      </c>
      <c r="D632" s="51" t="s">
        <v>1777</v>
      </c>
      <c r="E632" s="51" t="s">
        <v>2062</v>
      </c>
      <c r="F632" s="51" t="s">
        <v>2089</v>
      </c>
      <c r="G632" s="49">
        <v>5</v>
      </c>
      <c r="H632" s="49">
        <v>2</v>
      </c>
      <c r="I632" s="57" t="s">
        <v>3361</v>
      </c>
    </row>
    <row r="633" spans="1:9" ht="15.75">
      <c r="A633" s="57">
        <v>632</v>
      </c>
      <c r="B633" s="48">
        <v>310825161004</v>
      </c>
      <c r="C633" s="50" t="s">
        <v>1986</v>
      </c>
      <c r="D633" s="51" t="s">
        <v>1780</v>
      </c>
      <c r="E633" s="51" t="s">
        <v>2062</v>
      </c>
      <c r="F633" s="51" t="s">
        <v>2089</v>
      </c>
      <c r="G633" s="49">
        <v>5</v>
      </c>
      <c r="H633" s="49">
        <v>2</v>
      </c>
      <c r="I633" s="57" t="s">
        <v>3361</v>
      </c>
    </row>
    <row r="634" spans="1:9" ht="15.75">
      <c r="A634" s="57">
        <v>633</v>
      </c>
      <c r="B634" s="48">
        <v>310825161005</v>
      </c>
      <c r="C634" s="50" t="s">
        <v>1987</v>
      </c>
      <c r="D634" s="51" t="s">
        <v>1781</v>
      </c>
      <c r="E634" s="51" t="s">
        <v>2062</v>
      </c>
      <c r="F634" s="51" t="s">
        <v>2089</v>
      </c>
      <c r="G634" s="49">
        <v>5</v>
      </c>
      <c r="H634" s="49">
        <v>2</v>
      </c>
      <c r="I634" s="57" t="s">
        <v>3361</v>
      </c>
    </row>
    <row r="635" spans="1:9" ht="15.75">
      <c r="A635" s="57">
        <v>634</v>
      </c>
      <c r="B635" s="48">
        <v>310825161006</v>
      </c>
      <c r="C635" s="50" t="s">
        <v>1988</v>
      </c>
      <c r="D635" s="51" t="s">
        <v>1782</v>
      </c>
      <c r="E635" s="51" t="s">
        <v>2062</v>
      </c>
      <c r="F635" s="51" t="s">
        <v>2089</v>
      </c>
      <c r="G635" s="49">
        <v>5</v>
      </c>
      <c r="H635" s="49">
        <v>2</v>
      </c>
      <c r="I635" s="57" t="s">
        <v>3361</v>
      </c>
    </row>
    <row r="636" spans="1:9" ht="15.75">
      <c r="A636" s="57">
        <v>635</v>
      </c>
      <c r="B636" s="48">
        <v>310825161009</v>
      </c>
      <c r="C636" s="50" t="s">
        <v>1991</v>
      </c>
      <c r="D636" s="51" t="s">
        <v>1785</v>
      </c>
      <c r="E636" s="51" t="s">
        <v>2062</v>
      </c>
      <c r="F636" s="51" t="s">
        <v>2089</v>
      </c>
      <c r="G636" s="49">
        <v>5</v>
      </c>
      <c r="H636" s="49">
        <v>2</v>
      </c>
      <c r="I636" s="57" t="s">
        <v>3361</v>
      </c>
    </row>
    <row r="637" spans="1:9" ht="15.75">
      <c r="A637" s="57">
        <v>636</v>
      </c>
      <c r="B637" s="48">
        <v>310825161010</v>
      </c>
      <c r="C637" s="50" t="s">
        <v>203</v>
      </c>
      <c r="D637" s="51" t="s">
        <v>1786</v>
      </c>
      <c r="E637" s="51" t="s">
        <v>2062</v>
      </c>
      <c r="F637" s="51" t="s">
        <v>2089</v>
      </c>
      <c r="G637" s="49">
        <v>5</v>
      </c>
      <c r="H637" s="49">
        <v>2</v>
      </c>
      <c r="I637" s="57" t="s">
        <v>3361</v>
      </c>
    </row>
    <row r="638" spans="1:9" ht="15.75">
      <c r="A638" s="57">
        <v>637</v>
      </c>
      <c r="B638" s="48">
        <v>310828161001</v>
      </c>
      <c r="C638" s="50" t="s">
        <v>1992</v>
      </c>
      <c r="D638" s="51" t="s">
        <v>1787</v>
      </c>
      <c r="E638" s="51" t="s">
        <v>2062</v>
      </c>
      <c r="F638" s="51" t="s">
        <v>2090</v>
      </c>
      <c r="G638" s="49">
        <v>5</v>
      </c>
      <c r="H638" s="49">
        <v>2</v>
      </c>
      <c r="I638" s="57" t="s">
        <v>3361</v>
      </c>
    </row>
    <row r="639" spans="1:9" ht="15.75">
      <c r="A639" s="57">
        <v>638</v>
      </c>
      <c r="B639" s="48">
        <v>310828161002</v>
      </c>
      <c r="C639" s="50" t="s">
        <v>1993</v>
      </c>
      <c r="D639" s="51" t="s">
        <v>1788</v>
      </c>
      <c r="E639" s="51" t="s">
        <v>2062</v>
      </c>
      <c r="F639" s="51" t="s">
        <v>2090</v>
      </c>
      <c r="G639" s="49">
        <v>5</v>
      </c>
      <c r="H639" s="49">
        <v>2</v>
      </c>
      <c r="I639" s="57" t="s">
        <v>3361</v>
      </c>
    </row>
    <row r="640" spans="1:9" ht="15.75">
      <c r="A640" s="57">
        <v>639</v>
      </c>
      <c r="B640" s="48">
        <v>310828161003</v>
      </c>
      <c r="C640" s="50" t="s">
        <v>1994</v>
      </c>
      <c r="D640" s="51" t="s">
        <v>1789</v>
      </c>
      <c r="E640" s="51" t="s">
        <v>2062</v>
      </c>
      <c r="F640" s="51" t="s">
        <v>2090</v>
      </c>
      <c r="G640" s="49">
        <v>5</v>
      </c>
      <c r="H640" s="49">
        <v>2</v>
      </c>
      <c r="I640" s="57" t="s">
        <v>3361</v>
      </c>
    </row>
    <row r="641" spans="1:9" ht="15.75">
      <c r="A641" s="57">
        <v>640</v>
      </c>
      <c r="B641" s="48">
        <v>310828161004</v>
      </c>
      <c r="C641" s="50" t="s">
        <v>1995</v>
      </c>
      <c r="D641" s="51" t="s">
        <v>1790</v>
      </c>
      <c r="E641" s="51" t="s">
        <v>2062</v>
      </c>
      <c r="F641" s="51" t="s">
        <v>2090</v>
      </c>
      <c r="G641" s="49">
        <v>5</v>
      </c>
      <c r="H641" s="49">
        <v>2</v>
      </c>
      <c r="I641" s="57" t="s">
        <v>3361</v>
      </c>
    </row>
    <row r="642" spans="1:9" ht="15.75">
      <c r="A642" s="57">
        <v>641</v>
      </c>
      <c r="B642" s="48">
        <v>310828161005</v>
      </c>
      <c r="C642" s="50" t="s">
        <v>1996</v>
      </c>
      <c r="D642" s="51" t="s">
        <v>1791</v>
      </c>
      <c r="E642" s="51" t="s">
        <v>2062</v>
      </c>
      <c r="F642" s="51" t="s">
        <v>2090</v>
      </c>
      <c r="G642" s="49">
        <v>5</v>
      </c>
      <c r="H642" s="49">
        <v>2</v>
      </c>
      <c r="I642" s="57" t="s">
        <v>3361</v>
      </c>
    </row>
    <row r="643" spans="1:9" ht="15.75">
      <c r="A643" s="57">
        <v>642</v>
      </c>
      <c r="B643" s="48">
        <v>310828161006</v>
      </c>
      <c r="C643" s="50" t="s">
        <v>1997</v>
      </c>
      <c r="D643" s="51" t="s">
        <v>1792</v>
      </c>
      <c r="E643" s="51" t="s">
        <v>2062</v>
      </c>
      <c r="F643" s="51" t="s">
        <v>2090</v>
      </c>
      <c r="G643" s="49">
        <v>5</v>
      </c>
      <c r="H643" s="49">
        <v>2</v>
      </c>
      <c r="I643" s="57" t="s">
        <v>3361</v>
      </c>
    </row>
    <row r="644" spans="1:9" ht="15.75">
      <c r="A644" s="57">
        <v>643</v>
      </c>
      <c r="B644" s="48">
        <v>310828161007</v>
      </c>
      <c r="C644" s="50" t="s">
        <v>1998</v>
      </c>
      <c r="D644" s="51" t="s">
        <v>1793</v>
      </c>
      <c r="E644" s="51" t="s">
        <v>2062</v>
      </c>
      <c r="F644" s="51" t="s">
        <v>2090</v>
      </c>
      <c r="G644" s="49">
        <v>5</v>
      </c>
      <c r="H644" s="49">
        <v>2</v>
      </c>
      <c r="I644" s="57" t="s">
        <v>3361</v>
      </c>
    </row>
    <row r="645" spans="1:9" ht="15.75">
      <c r="A645" s="57">
        <v>644</v>
      </c>
      <c r="B645" s="48">
        <v>310828161008</v>
      </c>
      <c r="C645" s="50" t="s">
        <v>223</v>
      </c>
      <c r="D645" s="51" t="s">
        <v>1794</v>
      </c>
      <c r="E645" s="51" t="s">
        <v>2062</v>
      </c>
      <c r="F645" s="51" t="s">
        <v>2090</v>
      </c>
      <c r="G645" s="49">
        <v>5</v>
      </c>
      <c r="H645" s="49">
        <v>2</v>
      </c>
      <c r="I645" s="57" t="s">
        <v>3361</v>
      </c>
    </row>
    <row r="646" spans="1:9" ht="15.75">
      <c r="A646" s="57">
        <v>645</v>
      </c>
      <c r="B646" s="48">
        <v>310828161009</v>
      </c>
      <c r="C646" s="50" t="s">
        <v>1999</v>
      </c>
      <c r="D646" s="51" t="s">
        <v>1795</v>
      </c>
      <c r="E646" s="51" t="s">
        <v>2062</v>
      </c>
      <c r="F646" s="51" t="s">
        <v>2090</v>
      </c>
      <c r="G646" s="49">
        <v>5</v>
      </c>
      <c r="H646" s="49">
        <v>2</v>
      </c>
      <c r="I646" s="57" t="s">
        <v>3361</v>
      </c>
    </row>
    <row r="647" spans="1:9" ht="15.75">
      <c r="A647" s="57">
        <v>646</v>
      </c>
      <c r="B647" s="48">
        <v>310828161010</v>
      </c>
      <c r="C647" s="50" t="s">
        <v>208</v>
      </c>
      <c r="D647" s="51" t="s">
        <v>1796</v>
      </c>
      <c r="E647" s="51" t="s">
        <v>2062</v>
      </c>
      <c r="F647" s="51" t="s">
        <v>2090</v>
      </c>
      <c r="G647" s="49">
        <v>5</v>
      </c>
      <c r="H647" s="49">
        <v>2</v>
      </c>
      <c r="I647" s="57" t="s">
        <v>3361</v>
      </c>
    </row>
    <row r="648" spans="1:9" ht="15.75">
      <c r="A648" s="57">
        <v>647</v>
      </c>
      <c r="B648" s="48">
        <v>310828161011</v>
      </c>
      <c r="C648" s="50" t="s">
        <v>265</v>
      </c>
      <c r="D648" s="51" t="s">
        <v>1797</v>
      </c>
      <c r="E648" s="51" t="s">
        <v>2062</v>
      </c>
      <c r="F648" s="51" t="s">
        <v>2090</v>
      </c>
      <c r="G648" s="49">
        <v>5</v>
      </c>
      <c r="H648" s="49">
        <v>2</v>
      </c>
      <c r="I648" s="57" t="s">
        <v>3361</v>
      </c>
    </row>
    <row r="649" spans="1:9" ht="15.75">
      <c r="A649" s="57">
        <v>648</v>
      </c>
      <c r="B649" s="48">
        <v>310828161012</v>
      </c>
      <c r="C649" s="50" t="s">
        <v>2000</v>
      </c>
      <c r="D649" s="51" t="s">
        <v>1798</v>
      </c>
      <c r="E649" s="51" t="s">
        <v>2062</v>
      </c>
      <c r="F649" s="51" t="s">
        <v>2090</v>
      </c>
      <c r="G649" s="49">
        <v>5</v>
      </c>
      <c r="H649" s="49">
        <v>2</v>
      </c>
      <c r="I649" s="57" t="s">
        <v>3361</v>
      </c>
    </row>
    <row r="650" spans="1:9" ht="15.75">
      <c r="A650" s="57">
        <v>649</v>
      </c>
      <c r="B650" s="48">
        <v>310828161013</v>
      </c>
      <c r="C650" s="50" t="s">
        <v>273</v>
      </c>
      <c r="D650" s="51" t="s">
        <v>1799</v>
      </c>
      <c r="E650" s="51" t="s">
        <v>2062</v>
      </c>
      <c r="F650" s="51" t="s">
        <v>2090</v>
      </c>
      <c r="G650" s="49">
        <v>5</v>
      </c>
      <c r="H650" s="49">
        <v>2</v>
      </c>
      <c r="I650" s="57" t="s">
        <v>3361</v>
      </c>
    </row>
    <row r="651" spans="1:9" ht="15.75">
      <c r="A651" s="57">
        <v>650</v>
      </c>
      <c r="B651" s="48">
        <v>310828161014</v>
      </c>
      <c r="C651" s="50" t="s">
        <v>2001</v>
      </c>
      <c r="D651" s="51" t="s">
        <v>1800</v>
      </c>
      <c r="E651" s="51" t="s">
        <v>2062</v>
      </c>
      <c r="F651" s="51" t="s">
        <v>2090</v>
      </c>
      <c r="G651" s="49">
        <v>5</v>
      </c>
      <c r="H651" s="49">
        <v>2</v>
      </c>
      <c r="I651" s="57" t="s">
        <v>3361</v>
      </c>
    </row>
    <row r="652" spans="1:9" ht="15.75">
      <c r="A652" s="57">
        <v>651</v>
      </c>
      <c r="B652" s="48">
        <v>310841161001</v>
      </c>
      <c r="C652" s="50" t="s">
        <v>2002</v>
      </c>
      <c r="D652" s="51" t="s">
        <v>1801</v>
      </c>
      <c r="E652" s="51" t="s">
        <v>2062</v>
      </c>
      <c r="F652" s="51" t="s">
        <v>2092</v>
      </c>
      <c r="G652" s="49">
        <v>5</v>
      </c>
      <c r="H652" s="49">
        <v>2</v>
      </c>
      <c r="I652" s="57" t="s">
        <v>3361</v>
      </c>
    </row>
    <row r="653" spans="1:9" ht="15.75">
      <c r="A653" s="57">
        <v>652</v>
      </c>
      <c r="B653" s="48">
        <v>310841161002</v>
      </c>
      <c r="C653" s="50" t="s">
        <v>2003</v>
      </c>
      <c r="D653" s="51" t="s">
        <v>1802</v>
      </c>
      <c r="E653" s="51" t="s">
        <v>2062</v>
      </c>
      <c r="F653" s="51" t="s">
        <v>2092</v>
      </c>
      <c r="G653" s="49">
        <v>5</v>
      </c>
      <c r="H653" s="49">
        <v>2</v>
      </c>
      <c r="I653" s="57" t="s">
        <v>3361</v>
      </c>
    </row>
    <row r="654" spans="1:9" ht="15.75">
      <c r="A654" s="57">
        <v>653</v>
      </c>
      <c r="B654" s="48">
        <v>310823161001</v>
      </c>
      <c r="C654" s="50" t="s">
        <v>2005</v>
      </c>
      <c r="D654" s="51" t="s">
        <v>1804</v>
      </c>
      <c r="E654" s="51" t="s">
        <v>2062</v>
      </c>
      <c r="F654" s="51" t="s">
        <v>2096</v>
      </c>
      <c r="G654" s="49">
        <v>5</v>
      </c>
      <c r="H654" s="49">
        <v>2</v>
      </c>
      <c r="I654" s="57" t="s">
        <v>3361</v>
      </c>
    </row>
    <row r="655" spans="1:9" ht="15.75">
      <c r="A655" s="57">
        <v>654</v>
      </c>
      <c r="B655" s="48">
        <v>310812161003</v>
      </c>
      <c r="C655" s="50" t="s">
        <v>259</v>
      </c>
      <c r="D655" s="51" t="s">
        <v>1807</v>
      </c>
      <c r="E655" s="51" t="s">
        <v>2062</v>
      </c>
      <c r="F655" s="51" t="s">
        <v>2087</v>
      </c>
      <c r="G655" s="49">
        <v>5</v>
      </c>
      <c r="H655" s="49">
        <v>2</v>
      </c>
      <c r="I655" s="57" t="s">
        <v>3361</v>
      </c>
    </row>
    <row r="656" spans="1:9" ht="15.75">
      <c r="A656" s="57">
        <v>655</v>
      </c>
      <c r="B656" s="48">
        <v>310812161004</v>
      </c>
      <c r="C656" s="50" t="s">
        <v>2007</v>
      </c>
      <c r="D656" s="51" t="s">
        <v>1808</v>
      </c>
      <c r="E656" s="51" t="s">
        <v>2062</v>
      </c>
      <c r="F656" s="51" t="s">
        <v>2087</v>
      </c>
      <c r="G656" s="49">
        <v>5</v>
      </c>
      <c r="H656" s="49">
        <v>2</v>
      </c>
      <c r="I656" s="57" t="s">
        <v>3361</v>
      </c>
    </row>
    <row r="657" spans="1:9" ht="15.75">
      <c r="A657" s="57">
        <v>656</v>
      </c>
      <c r="B657" s="48">
        <v>310812161005</v>
      </c>
      <c r="C657" s="50" t="s">
        <v>2008</v>
      </c>
      <c r="D657" s="51" t="s">
        <v>1809</v>
      </c>
      <c r="E657" s="51" t="s">
        <v>2062</v>
      </c>
      <c r="F657" s="51" t="s">
        <v>2087</v>
      </c>
      <c r="G657" s="49">
        <v>5</v>
      </c>
      <c r="H657" s="49">
        <v>2</v>
      </c>
      <c r="I657" s="57" t="s">
        <v>3361</v>
      </c>
    </row>
    <row r="658" spans="1:9" ht="15.75">
      <c r="A658" s="57">
        <v>657</v>
      </c>
      <c r="B658" s="48">
        <v>310812161008</v>
      </c>
      <c r="C658" s="50" t="s">
        <v>2010</v>
      </c>
      <c r="D658" s="51" t="s">
        <v>1812</v>
      </c>
      <c r="E658" s="51" t="s">
        <v>2062</v>
      </c>
      <c r="F658" s="51" t="s">
        <v>2087</v>
      </c>
      <c r="G658" s="49">
        <v>5</v>
      </c>
      <c r="H658" s="49">
        <v>2</v>
      </c>
      <c r="I658" s="57" t="s">
        <v>3361</v>
      </c>
    </row>
    <row r="659" spans="1:9" ht="15.75">
      <c r="A659" s="57">
        <v>658</v>
      </c>
      <c r="B659" s="48">
        <v>310812161009</v>
      </c>
      <c r="C659" s="50" t="s">
        <v>2011</v>
      </c>
      <c r="D659" s="51" t="s">
        <v>1813</v>
      </c>
      <c r="E659" s="51" t="s">
        <v>2062</v>
      </c>
      <c r="F659" s="51" t="s">
        <v>2087</v>
      </c>
      <c r="G659" s="49">
        <v>5</v>
      </c>
      <c r="H659" s="49">
        <v>2</v>
      </c>
      <c r="I659" s="57" t="s">
        <v>3361</v>
      </c>
    </row>
    <row r="660" spans="1:9" ht="15.75">
      <c r="A660" s="57">
        <v>659</v>
      </c>
      <c r="B660" s="48">
        <v>310812161010</v>
      </c>
      <c r="C660" s="50" t="s">
        <v>2012</v>
      </c>
      <c r="D660" s="51" t="s">
        <v>1814</v>
      </c>
      <c r="E660" s="51" t="s">
        <v>2062</v>
      </c>
      <c r="F660" s="51" t="s">
        <v>2087</v>
      </c>
      <c r="G660" s="49">
        <v>5</v>
      </c>
      <c r="H660" s="49">
        <v>2</v>
      </c>
      <c r="I660" s="57" t="s">
        <v>3361</v>
      </c>
    </row>
    <row r="661" spans="1:9" ht="15.75">
      <c r="A661" s="57">
        <v>660</v>
      </c>
      <c r="B661" s="48">
        <v>310812161012</v>
      </c>
      <c r="C661" s="50" t="s">
        <v>2014</v>
      </c>
      <c r="D661" s="51" t="s">
        <v>1816</v>
      </c>
      <c r="E661" s="51" t="s">
        <v>2062</v>
      </c>
      <c r="F661" s="51" t="s">
        <v>2087</v>
      </c>
      <c r="G661" s="49">
        <v>5</v>
      </c>
      <c r="H661" s="49">
        <v>2</v>
      </c>
      <c r="I661" s="57" t="s">
        <v>3361</v>
      </c>
    </row>
    <row r="662" spans="1:9" ht="15.75">
      <c r="A662" s="57">
        <v>661</v>
      </c>
      <c r="B662" s="48">
        <v>310812161013</v>
      </c>
      <c r="C662" s="50" t="s">
        <v>2015</v>
      </c>
      <c r="D662" s="51" t="s">
        <v>1817</v>
      </c>
      <c r="E662" s="51" t="s">
        <v>2062</v>
      </c>
      <c r="F662" s="51" t="s">
        <v>2087</v>
      </c>
      <c r="G662" s="49">
        <v>5</v>
      </c>
      <c r="H662" s="49">
        <v>2</v>
      </c>
      <c r="I662" s="57" t="s">
        <v>3361</v>
      </c>
    </row>
    <row r="663" spans="1:9" ht="15.75">
      <c r="A663" s="57">
        <v>662</v>
      </c>
      <c r="B663" s="48">
        <v>310822161003</v>
      </c>
      <c r="C663" s="50" t="s">
        <v>2017</v>
      </c>
      <c r="D663" s="51" t="s">
        <v>1820</v>
      </c>
      <c r="E663" s="51" t="s">
        <v>2062</v>
      </c>
      <c r="F663" s="51" t="s">
        <v>2088</v>
      </c>
      <c r="G663" s="49">
        <v>5</v>
      </c>
      <c r="H663" s="49">
        <v>2</v>
      </c>
      <c r="I663" s="57" t="s">
        <v>3361</v>
      </c>
    </row>
    <row r="664" spans="1:9" ht="15.75">
      <c r="A664" s="57">
        <v>663</v>
      </c>
      <c r="B664" s="48">
        <v>310822161004</v>
      </c>
      <c r="C664" s="50" t="s">
        <v>3181</v>
      </c>
      <c r="D664" s="51" t="s">
        <v>1821</v>
      </c>
      <c r="E664" s="51" t="s">
        <v>2062</v>
      </c>
      <c r="F664" s="51" t="s">
        <v>2088</v>
      </c>
      <c r="G664" s="49">
        <v>5</v>
      </c>
      <c r="H664" s="49">
        <v>2</v>
      </c>
      <c r="I664" s="57" t="s">
        <v>3361</v>
      </c>
    </row>
    <row r="665" spans="1:9" ht="15.75">
      <c r="A665" s="57">
        <v>664</v>
      </c>
      <c r="B665" s="48">
        <v>310822161005</v>
      </c>
      <c r="C665" s="50" t="s">
        <v>150</v>
      </c>
      <c r="D665" s="51" t="s">
        <v>1822</v>
      </c>
      <c r="E665" s="51" t="s">
        <v>2062</v>
      </c>
      <c r="F665" s="51" t="s">
        <v>2088</v>
      </c>
      <c r="G665" s="49">
        <v>5</v>
      </c>
      <c r="H665" s="49">
        <v>2</v>
      </c>
      <c r="I665" s="57" t="s">
        <v>3361</v>
      </c>
    </row>
    <row r="666" spans="1:9" ht="15.75">
      <c r="A666" s="57">
        <v>665</v>
      </c>
      <c r="B666" s="48">
        <v>310822161006</v>
      </c>
      <c r="C666" s="50" t="s">
        <v>163</v>
      </c>
      <c r="D666" s="51" t="s">
        <v>1823</v>
      </c>
      <c r="E666" s="51" t="s">
        <v>2062</v>
      </c>
      <c r="F666" s="51" t="s">
        <v>2667</v>
      </c>
      <c r="G666" s="49">
        <v>5</v>
      </c>
      <c r="H666" s="49">
        <v>2</v>
      </c>
      <c r="I666" s="57" t="s">
        <v>3361</v>
      </c>
    </row>
    <row r="667" spans="1:9" ht="15.75">
      <c r="A667" s="57">
        <v>666</v>
      </c>
      <c r="B667" s="48">
        <v>310822161010</v>
      </c>
      <c r="C667" s="50" t="s">
        <v>2020</v>
      </c>
      <c r="D667" s="51" t="s">
        <v>1827</v>
      </c>
      <c r="E667" s="51" t="s">
        <v>2062</v>
      </c>
      <c r="F667" s="51" t="s">
        <v>2088</v>
      </c>
      <c r="G667" s="49">
        <v>5</v>
      </c>
      <c r="H667" s="49">
        <v>2</v>
      </c>
      <c r="I667" s="57" t="s">
        <v>3361</v>
      </c>
    </row>
    <row r="668" spans="1:9" ht="15.75">
      <c r="A668" s="57">
        <v>667</v>
      </c>
      <c r="B668" s="48">
        <v>310822161011</v>
      </c>
      <c r="C668" s="50" t="s">
        <v>2021</v>
      </c>
      <c r="D668" s="51" t="s">
        <v>1828</v>
      </c>
      <c r="E668" s="51" t="s">
        <v>2062</v>
      </c>
      <c r="F668" s="51" t="s">
        <v>2088</v>
      </c>
      <c r="G668" s="49">
        <v>5</v>
      </c>
      <c r="H668" s="49">
        <v>2</v>
      </c>
      <c r="I668" s="57" t="s">
        <v>3361</v>
      </c>
    </row>
    <row r="669" spans="1:9" ht="15.75">
      <c r="A669" s="57">
        <v>668</v>
      </c>
      <c r="B669" s="48">
        <v>310822161013</v>
      </c>
      <c r="C669" s="50" t="s">
        <v>2023</v>
      </c>
      <c r="D669" s="51" t="s">
        <v>1830</v>
      </c>
      <c r="E669" s="51" t="s">
        <v>2062</v>
      </c>
      <c r="F669" s="51" t="s">
        <v>2088</v>
      </c>
      <c r="G669" s="49">
        <v>5</v>
      </c>
      <c r="H669" s="49">
        <v>2</v>
      </c>
      <c r="I669" s="57" t="s">
        <v>3361</v>
      </c>
    </row>
    <row r="670" spans="1:9" ht="15.75">
      <c r="A670" s="57">
        <v>669</v>
      </c>
      <c r="B670" s="48">
        <v>310822161015</v>
      </c>
      <c r="C670" s="50" t="s">
        <v>188</v>
      </c>
      <c r="D670" s="51" t="s">
        <v>1832</v>
      </c>
      <c r="E670" s="51" t="s">
        <v>2062</v>
      </c>
      <c r="F670" s="51" t="s">
        <v>2088</v>
      </c>
      <c r="G670" s="49">
        <v>5</v>
      </c>
      <c r="H670" s="49">
        <v>2</v>
      </c>
      <c r="I670" s="57" t="s">
        <v>3361</v>
      </c>
    </row>
    <row r="671" spans="1:9" ht="15.75">
      <c r="A671" s="57">
        <v>670</v>
      </c>
      <c r="B671" s="48">
        <v>310824161003</v>
      </c>
      <c r="C671" s="50" t="s">
        <v>2027</v>
      </c>
      <c r="D671" s="51" t="s">
        <v>1836</v>
      </c>
      <c r="E671" s="51" t="s">
        <v>2062</v>
      </c>
      <c r="F671" s="51" t="s">
        <v>2086</v>
      </c>
      <c r="G671" s="49">
        <v>5</v>
      </c>
      <c r="H671" s="49">
        <v>2</v>
      </c>
      <c r="I671" s="57" t="s">
        <v>3361</v>
      </c>
    </row>
    <row r="672" spans="1:9" ht="15.75">
      <c r="A672" s="57">
        <v>671</v>
      </c>
      <c r="B672" s="48">
        <v>310824161005</v>
      </c>
      <c r="C672" s="50" t="s">
        <v>2029</v>
      </c>
      <c r="D672" s="51" t="s">
        <v>1838</v>
      </c>
      <c r="E672" s="51" t="s">
        <v>2062</v>
      </c>
      <c r="F672" s="51" t="s">
        <v>2086</v>
      </c>
      <c r="G672" s="49">
        <v>5</v>
      </c>
      <c r="H672" s="49">
        <v>2</v>
      </c>
      <c r="I672" s="57" t="s">
        <v>3361</v>
      </c>
    </row>
    <row r="673" spans="1:9" ht="15.75">
      <c r="A673" s="57">
        <v>672</v>
      </c>
      <c r="B673" s="48">
        <v>310824161006</v>
      </c>
      <c r="C673" s="50" t="s">
        <v>2030</v>
      </c>
      <c r="D673" s="51" t="s">
        <v>1839</v>
      </c>
      <c r="E673" s="51" t="s">
        <v>2062</v>
      </c>
      <c r="F673" s="51" t="s">
        <v>2086</v>
      </c>
      <c r="G673" s="49">
        <v>5</v>
      </c>
      <c r="H673" s="49">
        <v>2</v>
      </c>
      <c r="I673" s="57" t="s">
        <v>3361</v>
      </c>
    </row>
    <row r="674" spans="1:9" ht="15.75">
      <c r="A674" s="57">
        <v>673</v>
      </c>
      <c r="B674" s="48">
        <v>310824161007</v>
      </c>
      <c r="C674" s="50" t="s">
        <v>2031</v>
      </c>
      <c r="D674" s="51" t="s">
        <v>1840</v>
      </c>
      <c r="E674" s="51" t="s">
        <v>2062</v>
      </c>
      <c r="F674" s="51" t="s">
        <v>2086</v>
      </c>
      <c r="G674" s="49">
        <v>5</v>
      </c>
      <c r="H674" s="49">
        <v>2</v>
      </c>
      <c r="I674" s="57" t="s">
        <v>3361</v>
      </c>
    </row>
    <row r="675" spans="1:9" ht="15.75">
      <c r="A675" s="57">
        <v>674</v>
      </c>
      <c r="B675" s="48">
        <v>310824161010</v>
      </c>
      <c r="C675" s="50" t="s">
        <v>195</v>
      </c>
      <c r="D675" s="51" t="s">
        <v>1843</v>
      </c>
      <c r="E675" s="51" t="s">
        <v>2062</v>
      </c>
      <c r="F675" s="51" t="s">
        <v>2086</v>
      </c>
      <c r="G675" s="49">
        <v>5</v>
      </c>
      <c r="H675" s="49">
        <v>2</v>
      </c>
      <c r="I675" s="57" t="s">
        <v>3361</v>
      </c>
    </row>
    <row r="676" spans="1:9" ht="15.75">
      <c r="A676" s="57">
        <v>675</v>
      </c>
      <c r="B676" s="48">
        <v>310824161011</v>
      </c>
      <c r="C676" s="50" t="s">
        <v>2034</v>
      </c>
      <c r="D676" s="51" t="s">
        <v>1844</v>
      </c>
      <c r="E676" s="51" t="s">
        <v>2062</v>
      </c>
      <c r="F676" s="51" t="s">
        <v>2086</v>
      </c>
      <c r="G676" s="49">
        <v>5</v>
      </c>
      <c r="H676" s="49">
        <v>2</v>
      </c>
      <c r="I676" s="57" t="s">
        <v>3361</v>
      </c>
    </row>
    <row r="677" spans="1:9" ht="15.75">
      <c r="A677" s="57">
        <v>676</v>
      </c>
      <c r="B677" s="48">
        <v>310824161012</v>
      </c>
      <c r="C677" s="50" t="s">
        <v>2035</v>
      </c>
      <c r="D677" s="51" t="s">
        <v>1845</v>
      </c>
      <c r="E677" s="51" t="s">
        <v>2062</v>
      </c>
      <c r="F677" s="51" t="s">
        <v>2086</v>
      </c>
      <c r="G677" s="49">
        <v>5</v>
      </c>
      <c r="H677" s="49">
        <v>2</v>
      </c>
      <c r="I677" s="57" t="s">
        <v>3361</v>
      </c>
    </row>
    <row r="678" spans="1:9" ht="15.75">
      <c r="A678" s="57">
        <v>677</v>
      </c>
      <c r="B678" s="48">
        <v>310827161001</v>
      </c>
      <c r="C678" s="50" t="s">
        <v>2036</v>
      </c>
      <c r="D678" s="51" t="s">
        <v>1846</v>
      </c>
      <c r="E678" s="51" t="s">
        <v>2062</v>
      </c>
      <c r="F678" s="51" t="s">
        <v>2084</v>
      </c>
      <c r="G678" s="49">
        <v>5</v>
      </c>
      <c r="H678" s="49">
        <v>2</v>
      </c>
      <c r="I678" s="57" t="s">
        <v>3361</v>
      </c>
    </row>
    <row r="679" spans="1:9" ht="15.75">
      <c r="A679" s="57">
        <v>678</v>
      </c>
      <c r="B679" s="48">
        <v>310827161002</v>
      </c>
      <c r="C679" s="50" t="s">
        <v>2037</v>
      </c>
      <c r="D679" s="51" t="s">
        <v>1847</v>
      </c>
      <c r="E679" s="51" t="s">
        <v>2062</v>
      </c>
      <c r="F679" s="51" t="s">
        <v>2084</v>
      </c>
      <c r="G679" s="49">
        <v>5</v>
      </c>
      <c r="H679" s="49">
        <v>2</v>
      </c>
      <c r="I679" s="57" t="s">
        <v>3361</v>
      </c>
    </row>
    <row r="680" spans="1:9" ht="15.75">
      <c r="A680" s="57">
        <v>679</v>
      </c>
      <c r="B680" s="48">
        <v>310827161005</v>
      </c>
      <c r="C680" s="50" t="s">
        <v>2040</v>
      </c>
      <c r="D680" s="51" t="s">
        <v>1850</v>
      </c>
      <c r="E680" s="51" t="s">
        <v>2062</v>
      </c>
      <c r="F680" s="51" t="s">
        <v>2084</v>
      </c>
      <c r="G680" s="49">
        <v>5</v>
      </c>
      <c r="H680" s="49">
        <v>2</v>
      </c>
      <c r="I680" s="57" t="s">
        <v>3361</v>
      </c>
    </row>
    <row r="681" spans="1:9" ht="15.75">
      <c r="A681" s="57">
        <v>680</v>
      </c>
      <c r="B681" s="48">
        <v>310827161007</v>
      </c>
      <c r="C681" s="50" t="s">
        <v>2042</v>
      </c>
      <c r="D681" s="51" t="s">
        <v>1852</v>
      </c>
      <c r="E681" s="51" t="s">
        <v>2062</v>
      </c>
      <c r="F681" s="51" t="s">
        <v>2084</v>
      </c>
      <c r="G681" s="49">
        <v>5</v>
      </c>
      <c r="H681" s="49">
        <v>2</v>
      </c>
      <c r="I681" s="57" t="s">
        <v>3361</v>
      </c>
    </row>
    <row r="682" spans="1:9" ht="15.75">
      <c r="A682" s="57">
        <v>681</v>
      </c>
      <c r="B682" s="48">
        <v>310827161009</v>
      </c>
      <c r="C682" s="50" t="s">
        <v>1888</v>
      </c>
      <c r="D682" s="51" t="s">
        <v>1854</v>
      </c>
      <c r="E682" s="51" t="s">
        <v>2062</v>
      </c>
      <c r="F682" s="51" t="s">
        <v>2084</v>
      </c>
      <c r="G682" s="49">
        <v>5</v>
      </c>
      <c r="H682" s="49">
        <v>2</v>
      </c>
      <c r="I682" s="57" t="s">
        <v>3361</v>
      </c>
    </row>
    <row r="683" spans="1:9" ht="15.75">
      <c r="A683" s="57">
        <v>682</v>
      </c>
      <c r="B683" s="48">
        <v>310827161010</v>
      </c>
      <c r="C683" s="50" t="s">
        <v>2043</v>
      </c>
      <c r="D683" s="51" t="s">
        <v>1855</v>
      </c>
      <c r="E683" s="51" t="s">
        <v>2062</v>
      </c>
      <c r="F683" s="51" t="s">
        <v>2084</v>
      </c>
      <c r="G683" s="49">
        <v>5</v>
      </c>
      <c r="H683" s="49">
        <v>2</v>
      </c>
      <c r="I683" s="57" t="s">
        <v>3361</v>
      </c>
    </row>
    <row r="684" spans="1:9" ht="15.75">
      <c r="A684" s="57">
        <v>683</v>
      </c>
      <c r="B684" s="48">
        <v>310827161011</v>
      </c>
      <c r="C684" s="50" t="s">
        <v>2044</v>
      </c>
      <c r="D684" s="51" t="s">
        <v>1856</v>
      </c>
      <c r="E684" s="51" t="s">
        <v>2062</v>
      </c>
      <c r="F684" s="51" t="s">
        <v>2084</v>
      </c>
      <c r="G684" s="49">
        <v>5</v>
      </c>
      <c r="H684" s="49">
        <v>2</v>
      </c>
      <c r="I684" s="57" t="s">
        <v>3361</v>
      </c>
    </row>
    <row r="685" spans="1:9" ht="15.75">
      <c r="A685" s="57">
        <v>684</v>
      </c>
      <c r="B685" s="48">
        <v>310827161014</v>
      </c>
      <c r="C685" s="50" t="s">
        <v>2047</v>
      </c>
      <c r="D685" s="51" t="s">
        <v>2097</v>
      </c>
      <c r="E685" s="51" t="s">
        <v>2062</v>
      </c>
      <c r="F685" s="51" t="s">
        <v>2084</v>
      </c>
      <c r="G685" s="49">
        <v>5</v>
      </c>
      <c r="H685" s="49">
        <v>2</v>
      </c>
      <c r="I685" s="57" t="s">
        <v>3361</v>
      </c>
    </row>
    <row r="686" spans="1:9" ht="15.75">
      <c r="A686" s="57">
        <v>685</v>
      </c>
      <c r="B686" s="48">
        <v>310827161015</v>
      </c>
      <c r="C686" s="50" t="s">
        <v>215</v>
      </c>
      <c r="D686" s="51" t="s">
        <v>1859</v>
      </c>
      <c r="E686" s="51" t="s">
        <v>2062</v>
      </c>
      <c r="F686" s="51" t="s">
        <v>2084</v>
      </c>
      <c r="G686" s="49">
        <v>5</v>
      </c>
      <c r="H686" s="49">
        <v>2</v>
      </c>
      <c r="I686" s="57" t="s">
        <v>3361</v>
      </c>
    </row>
    <row r="687" spans="1:9" ht="15.75">
      <c r="A687" s="57">
        <v>686</v>
      </c>
      <c r="B687" s="48">
        <v>310827161017</v>
      </c>
      <c r="C687" s="50" t="s">
        <v>2048</v>
      </c>
      <c r="D687" s="51" t="s">
        <v>1860</v>
      </c>
      <c r="E687" s="51" t="s">
        <v>2062</v>
      </c>
      <c r="F687" s="51" t="s">
        <v>2084</v>
      </c>
      <c r="G687" s="49">
        <v>5</v>
      </c>
      <c r="H687" s="49">
        <v>2</v>
      </c>
      <c r="I687" s="57" t="s">
        <v>3361</v>
      </c>
    </row>
    <row r="688" spans="1:9" ht="15.75">
      <c r="A688" s="57">
        <v>687</v>
      </c>
      <c r="B688" s="48">
        <v>310827161018</v>
      </c>
      <c r="C688" s="50" t="s">
        <v>2049</v>
      </c>
      <c r="D688" s="51" t="s">
        <v>1861</v>
      </c>
      <c r="E688" s="51" t="s">
        <v>2062</v>
      </c>
      <c r="F688" s="51" t="s">
        <v>2084</v>
      </c>
      <c r="G688" s="49">
        <v>5</v>
      </c>
      <c r="H688" s="49">
        <v>2</v>
      </c>
      <c r="I688" s="57" t="s">
        <v>3361</v>
      </c>
    </row>
    <row r="689" spans="1:9" ht="15.75">
      <c r="A689" s="57">
        <v>688</v>
      </c>
      <c r="B689" s="48">
        <v>310827161019</v>
      </c>
      <c r="C689" s="50" t="s">
        <v>2050</v>
      </c>
      <c r="D689" s="51" t="s">
        <v>1862</v>
      </c>
      <c r="E689" s="51" t="s">
        <v>2062</v>
      </c>
      <c r="F689" s="51" t="s">
        <v>2084</v>
      </c>
      <c r="G689" s="49">
        <v>5</v>
      </c>
      <c r="H689" s="49">
        <v>2</v>
      </c>
      <c r="I689" s="57" t="s">
        <v>3361</v>
      </c>
    </row>
    <row r="690" spans="1:9" ht="15.75">
      <c r="A690" s="57">
        <v>689</v>
      </c>
      <c r="B690" s="48">
        <v>310827161022</v>
      </c>
      <c r="C690" s="50" t="s">
        <v>2053</v>
      </c>
      <c r="D690" s="51" t="s">
        <v>1865</v>
      </c>
      <c r="E690" s="51" t="s">
        <v>2062</v>
      </c>
      <c r="F690" s="51" t="s">
        <v>2084</v>
      </c>
      <c r="G690" s="49">
        <v>5</v>
      </c>
      <c r="H690" s="49">
        <v>2</v>
      </c>
      <c r="I690" s="57" t="s">
        <v>3361</v>
      </c>
    </row>
    <row r="691" spans="1:9" ht="15.75">
      <c r="A691" s="57">
        <v>690</v>
      </c>
      <c r="B691" s="48">
        <v>310827161023</v>
      </c>
      <c r="C691" s="50" t="s">
        <v>222</v>
      </c>
      <c r="D691" s="51" t="s">
        <v>1866</v>
      </c>
      <c r="E691" s="51" t="s">
        <v>2062</v>
      </c>
      <c r="F691" s="51" t="s">
        <v>2084</v>
      </c>
      <c r="G691" s="49">
        <v>5</v>
      </c>
      <c r="H691" s="49">
        <v>2</v>
      </c>
      <c r="I691" s="57" t="s">
        <v>3361</v>
      </c>
    </row>
    <row r="692" spans="1:9" ht="15.75">
      <c r="A692" s="57">
        <v>691</v>
      </c>
      <c r="B692" s="48">
        <v>310826151050</v>
      </c>
      <c r="C692" s="50" t="s">
        <v>3183</v>
      </c>
      <c r="D692" s="51" t="s">
        <v>3182</v>
      </c>
      <c r="E692" s="51" t="s">
        <v>2062</v>
      </c>
      <c r="F692" s="51" t="s">
        <v>217</v>
      </c>
      <c r="G692" s="49">
        <v>5</v>
      </c>
      <c r="H692" s="49">
        <v>2</v>
      </c>
      <c r="I692" s="57" t="s">
        <v>3361</v>
      </c>
    </row>
    <row r="693" spans="1:9" ht="15.75">
      <c r="A693" s="57">
        <v>692</v>
      </c>
      <c r="B693" s="48">
        <v>310826151053</v>
      </c>
      <c r="C693" s="50" t="s">
        <v>3185</v>
      </c>
      <c r="D693" s="51" t="s">
        <v>3184</v>
      </c>
      <c r="E693" s="51" t="s">
        <v>2062</v>
      </c>
      <c r="F693" s="51" t="s">
        <v>217</v>
      </c>
      <c r="G693" s="49">
        <v>5</v>
      </c>
      <c r="H693" s="49">
        <v>2</v>
      </c>
      <c r="I693" s="57" t="s">
        <v>3361</v>
      </c>
    </row>
    <row r="694" spans="1:9" ht="15.75">
      <c r="A694" s="57">
        <v>693</v>
      </c>
      <c r="B694" s="48">
        <v>310832151090</v>
      </c>
      <c r="C694" s="50" t="s">
        <v>3187</v>
      </c>
      <c r="D694" s="51" t="s">
        <v>3186</v>
      </c>
      <c r="E694" s="51" t="s">
        <v>2062</v>
      </c>
      <c r="F694" s="51" t="s">
        <v>2091</v>
      </c>
      <c r="G694" s="49">
        <v>5</v>
      </c>
      <c r="H694" s="49">
        <v>2</v>
      </c>
      <c r="I694" s="57" t="s">
        <v>3361</v>
      </c>
    </row>
    <row r="695" spans="1:9" ht="15.75">
      <c r="A695" s="57">
        <v>694</v>
      </c>
      <c r="B695" s="48">
        <v>310825151044</v>
      </c>
      <c r="C695" s="50" t="s">
        <v>3189</v>
      </c>
      <c r="D695" s="51" t="s">
        <v>3188</v>
      </c>
      <c r="E695" s="51" t="s">
        <v>2062</v>
      </c>
      <c r="F695" s="51" t="s">
        <v>2089</v>
      </c>
      <c r="G695" s="49">
        <v>5</v>
      </c>
      <c r="H695" s="49">
        <v>2</v>
      </c>
      <c r="I695" s="57" t="s">
        <v>3361</v>
      </c>
    </row>
    <row r="696" spans="1:9" ht="15.75">
      <c r="A696" s="57">
        <v>695</v>
      </c>
      <c r="B696" s="48">
        <v>310822151023</v>
      </c>
      <c r="C696" s="50" t="s">
        <v>3191</v>
      </c>
      <c r="D696" s="51" t="s">
        <v>3190</v>
      </c>
      <c r="E696" s="51" t="s">
        <v>2062</v>
      </c>
      <c r="F696" s="51" t="s">
        <v>2088</v>
      </c>
      <c r="G696" s="49">
        <v>5</v>
      </c>
      <c r="H696" s="49">
        <v>2</v>
      </c>
      <c r="I696" s="57" t="s">
        <v>3361</v>
      </c>
    </row>
    <row r="697" spans="1:9" ht="15.75">
      <c r="A697" s="57">
        <v>696</v>
      </c>
      <c r="B697" s="48">
        <v>310822151024</v>
      </c>
      <c r="C697" s="50" t="s">
        <v>3193</v>
      </c>
      <c r="D697" s="51" t="s">
        <v>3192</v>
      </c>
      <c r="E697" s="51" t="s">
        <v>2062</v>
      </c>
      <c r="F697" s="51" t="s">
        <v>2088</v>
      </c>
      <c r="G697" s="49">
        <v>5</v>
      </c>
      <c r="H697" s="49">
        <v>2</v>
      </c>
      <c r="I697" s="57" t="s">
        <v>3361</v>
      </c>
    </row>
    <row r="698" spans="1:9" ht="15.75">
      <c r="A698" s="57">
        <v>697</v>
      </c>
      <c r="B698" s="48">
        <v>310822151029</v>
      </c>
      <c r="C698" s="50" t="s">
        <v>3195</v>
      </c>
      <c r="D698" s="51" t="s">
        <v>3194</v>
      </c>
      <c r="E698" s="51" t="s">
        <v>2062</v>
      </c>
      <c r="F698" s="51" t="s">
        <v>2088</v>
      </c>
      <c r="G698" s="49">
        <v>5</v>
      </c>
      <c r="H698" s="49">
        <v>2</v>
      </c>
      <c r="I698" s="57" t="s">
        <v>3361</v>
      </c>
    </row>
    <row r="699" spans="1:9" ht="15.75">
      <c r="A699" s="57">
        <v>698</v>
      </c>
      <c r="B699" s="48">
        <v>310827151059</v>
      </c>
      <c r="C699" s="50" t="s">
        <v>3197</v>
      </c>
      <c r="D699" s="51" t="s">
        <v>3196</v>
      </c>
      <c r="E699" s="51" t="s">
        <v>2062</v>
      </c>
      <c r="F699" s="51" t="s">
        <v>2084</v>
      </c>
      <c r="G699" s="49">
        <v>5</v>
      </c>
      <c r="H699" s="49">
        <v>2</v>
      </c>
      <c r="I699" s="57" t="s">
        <v>3361</v>
      </c>
    </row>
    <row r="700" spans="1:9" ht="15.75">
      <c r="A700" s="57">
        <v>699</v>
      </c>
      <c r="B700" s="48">
        <v>310827151061</v>
      </c>
      <c r="C700" s="50" t="s">
        <v>3199</v>
      </c>
      <c r="D700" s="51" t="s">
        <v>3198</v>
      </c>
      <c r="E700" s="51" t="s">
        <v>2062</v>
      </c>
      <c r="F700" s="51" t="s">
        <v>2084</v>
      </c>
      <c r="G700" s="49">
        <v>5</v>
      </c>
      <c r="H700" s="49">
        <v>2</v>
      </c>
      <c r="I700" s="57" t="s">
        <v>3361</v>
      </c>
    </row>
    <row r="701" spans="1:9" ht="15.75">
      <c r="A701" s="57">
        <v>700</v>
      </c>
      <c r="B701" s="48" t="s">
        <v>3200</v>
      </c>
      <c r="C701" s="50" t="s">
        <v>3202</v>
      </c>
      <c r="D701" s="51" t="s">
        <v>3201</v>
      </c>
      <c r="E701" s="51" t="s">
        <v>2062</v>
      </c>
      <c r="F701" s="51" t="s">
        <v>2087</v>
      </c>
      <c r="G701" s="49">
        <v>5</v>
      </c>
      <c r="H701" s="49">
        <v>2</v>
      </c>
      <c r="I701" s="57" t="s">
        <v>3361</v>
      </c>
    </row>
    <row r="702" spans="1:9" ht="15.75">
      <c r="A702" s="57">
        <v>701</v>
      </c>
      <c r="B702" s="48" t="s">
        <v>3203</v>
      </c>
      <c r="C702" s="50" t="s">
        <v>3205</v>
      </c>
      <c r="D702" s="51" t="s">
        <v>3204</v>
      </c>
      <c r="E702" s="51" t="s">
        <v>2062</v>
      </c>
      <c r="F702" s="51" t="s">
        <v>2083</v>
      </c>
      <c r="G702" s="49">
        <v>5</v>
      </c>
      <c r="H702" s="49">
        <v>2</v>
      </c>
      <c r="I702" s="57" t="s">
        <v>3361</v>
      </c>
    </row>
    <row r="703" spans="1:9" ht="15.75">
      <c r="A703" s="57">
        <v>702</v>
      </c>
      <c r="B703" s="48" t="s">
        <v>3206</v>
      </c>
      <c r="C703" s="50" t="s">
        <v>3208</v>
      </c>
      <c r="D703" s="51" t="s">
        <v>3207</v>
      </c>
      <c r="E703" s="51" t="s">
        <v>2062</v>
      </c>
      <c r="F703" s="51" t="s">
        <v>2083</v>
      </c>
      <c r="G703" s="49">
        <v>5</v>
      </c>
      <c r="H703" s="49">
        <v>2</v>
      </c>
      <c r="I703" s="57" t="s">
        <v>3361</v>
      </c>
    </row>
    <row r="704" spans="1:9" ht="15.75">
      <c r="A704" s="57">
        <v>703</v>
      </c>
      <c r="B704" s="48" t="s">
        <v>3209</v>
      </c>
      <c r="C704" s="50" t="s">
        <v>3211</v>
      </c>
      <c r="D704" s="51" t="s">
        <v>3210</v>
      </c>
      <c r="E704" s="51" t="s">
        <v>2062</v>
      </c>
      <c r="F704" s="51" t="s">
        <v>2083</v>
      </c>
      <c r="G704" s="49">
        <v>5</v>
      </c>
      <c r="H704" s="49">
        <v>2</v>
      </c>
      <c r="I704" s="57" t="s">
        <v>3361</v>
      </c>
    </row>
    <row r="705" spans="1:9" ht="15.75">
      <c r="A705" s="57">
        <v>704</v>
      </c>
      <c r="B705" s="48" t="s">
        <v>3212</v>
      </c>
      <c r="C705" s="50" t="s">
        <v>3214</v>
      </c>
      <c r="D705" s="51" t="s">
        <v>3213</v>
      </c>
      <c r="E705" s="51" t="s">
        <v>2062</v>
      </c>
      <c r="F705" s="51" t="s">
        <v>2083</v>
      </c>
      <c r="G705" s="49">
        <v>5</v>
      </c>
      <c r="H705" s="49">
        <v>2</v>
      </c>
      <c r="I705" s="57" t="s">
        <v>3361</v>
      </c>
    </row>
    <row r="706" spans="1:9" ht="15.75">
      <c r="A706" s="57">
        <v>705</v>
      </c>
      <c r="B706" s="48" t="s">
        <v>3215</v>
      </c>
      <c r="C706" s="50" t="s">
        <v>3217</v>
      </c>
      <c r="D706" s="51" t="s">
        <v>3216</v>
      </c>
      <c r="E706" s="51" t="s">
        <v>2062</v>
      </c>
      <c r="F706" s="51" t="s">
        <v>2083</v>
      </c>
      <c r="G706" s="49">
        <v>5</v>
      </c>
      <c r="H706" s="49">
        <v>2</v>
      </c>
      <c r="I706" s="57" t="s">
        <v>3361</v>
      </c>
    </row>
    <row r="707" spans="1:9" ht="15.75">
      <c r="A707" s="57">
        <v>706</v>
      </c>
      <c r="B707" s="48" t="s">
        <v>3218</v>
      </c>
      <c r="C707" s="50" t="s">
        <v>2842</v>
      </c>
      <c r="D707" s="51" t="s">
        <v>3219</v>
      </c>
      <c r="E707" s="51" t="s">
        <v>2062</v>
      </c>
      <c r="F707" s="51" t="s">
        <v>217</v>
      </c>
      <c r="G707" s="49">
        <v>5</v>
      </c>
      <c r="H707" s="49">
        <v>2</v>
      </c>
      <c r="I707" s="57" t="s">
        <v>3361</v>
      </c>
    </row>
    <row r="708" spans="1:9" ht="15.75">
      <c r="A708" s="57">
        <v>707</v>
      </c>
      <c r="B708" s="48" t="s">
        <v>3220</v>
      </c>
      <c r="C708" s="50" t="s">
        <v>2846</v>
      </c>
      <c r="D708" s="51" t="s">
        <v>3221</v>
      </c>
      <c r="E708" s="51" t="s">
        <v>2062</v>
      </c>
      <c r="F708" s="51" t="s">
        <v>217</v>
      </c>
      <c r="G708" s="49">
        <v>5</v>
      </c>
      <c r="H708" s="49">
        <v>2</v>
      </c>
      <c r="I708" s="57" t="s">
        <v>3361</v>
      </c>
    </row>
    <row r="709" spans="1:9" ht="15.75">
      <c r="A709" s="57">
        <v>708</v>
      </c>
      <c r="B709" s="48" t="s">
        <v>3222</v>
      </c>
      <c r="C709" s="50" t="s">
        <v>2860</v>
      </c>
      <c r="D709" s="51" t="s">
        <v>3223</v>
      </c>
      <c r="E709" s="51" t="s">
        <v>2062</v>
      </c>
      <c r="F709" s="51" t="s">
        <v>217</v>
      </c>
      <c r="G709" s="49">
        <v>5</v>
      </c>
      <c r="H709" s="49">
        <v>2</v>
      </c>
      <c r="I709" s="57" t="s">
        <v>3361</v>
      </c>
    </row>
    <row r="710" spans="1:9" ht="15.75">
      <c r="A710" s="57">
        <v>709</v>
      </c>
      <c r="B710" s="48" t="s">
        <v>3224</v>
      </c>
      <c r="C710" s="50" t="s">
        <v>3226</v>
      </c>
      <c r="D710" s="51" t="s">
        <v>3225</v>
      </c>
      <c r="E710" s="51" t="s">
        <v>2062</v>
      </c>
      <c r="F710" s="51" t="s">
        <v>217</v>
      </c>
      <c r="G710" s="49">
        <v>5</v>
      </c>
      <c r="H710" s="49">
        <v>2</v>
      </c>
      <c r="I710" s="57" t="s">
        <v>3361</v>
      </c>
    </row>
    <row r="711" spans="1:9" ht="15.75">
      <c r="A711" s="57">
        <v>710</v>
      </c>
      <c r="B711" s="48" t="s">
        <v>3227</v>
      </c>
      <c r="C711" s="50" t="s">
        <v>3229</v>
      </c>
      <c r="D711" s="51" t="s">
        <v>3228</v>
      </c>
      <c r="E711" s="51" t="s">
        <v>2062</v>
      </c>
      <c r="F711" s="51" t="s">
        <v>2091</v>
      </c>
      <c r="G711" s="49">
        <v>5</v>
      </c>
      <c r="H711" s="49">
        <v>2</v>
      </c>
      <c r="I711" s="57" t="s">
        <v>3361</v>
      </c>
    </row>
    <row r="712" spans="1:9" ht="15.75">
      <c r="A712" s="57">
        <v>711</v>
      </c>
      <c r="B712" s="48" t="s">
        <v>3230</v>
      </c>
      <c r="C712" s="50" t="s">
        <v>3232</v>
      </c>
      <c r="D712" s="51" t="s">
        <v>3231</v>
      </c>
      <c r="E712" s="51" t="s">
        <v>2062</v>
      </c>
      <c r="F712" s="51" t="s">
        <v>2091</v>
      </c>
      <c r="G712" s="49">
        <v>5</v>
      </c>
      <c r="H712" s="49">
        <v>2</v>
      </c>
      <c r="I712" s="57" t="s">
        <v>3361</v>
      </c>
    </row>
    <row r="713" spans="1:9" ht="15.75">
      <c r="A713" s="57">
        <v>712</v>
      </c>
      <c r="B713" s="48" t="s">
        <v>3233</v>
      </c>
      <c r="C713" s="50" t="s">
        <v>3235</v>
      </c>
      <c r="D713" s="51" t="s">
        <v>3234</v>
      </c>
      <c r="E713" s="51" t="s">
        <v>2062</v>
      </c>
      <c r="F713" s="51" t="s">
        <v>2091</v>
      </c>
      <c r="G713" s="49">
        <v>5</v>
      </c>
      <c r="H713" s="49">
        <v>2</v>
      </c>
      <c r="I713" s="57" t="s">
        <v>3361</v>
      </c>
    </row>
    <row r="714" spans="1:9" ht="15.75">
      <c r="A714" s="57">
        <v>713</v>
      </c>
      <c r="B714" s="48" t="s">
        <v>3236</v>
      </c>
      <c r="C714" s="50" t="s">
        <v>3238</v>
      </c>
      <c r="D714" s="51" t="s">
        <v>3237</v>
      </c>
      <c r="E714" s="51" t="s">
        <v>2062</v>
      </c>
      <c r="F714" s="51" t="s">
        <v>2091</v>
      </c>
      <c r="G714" s="49">
        <v>5</v>
      </c>
      <c r="H714" s="49">
        <v>2</v>
      </c>
      <c r="I714" s="57" t="s">
        <v>3361</v>
      </c>
    </row>
    <row r="715" spans="1:9" ht="15.75">
      <c r="A715" s="57">
        <v>714</v>
      </c>
      <c r="B715" s="48" t="s">
        <v>3239</v>
      </c>
      <c r="C715" s="50" t="s">
        <v>3241</v>
      </c>
      <c r="D715" s="51" t="s">
        <v>3240</v>
      </c>
      <c r="E715" s="51" t="s">
        <v>2062</v>
      </c>
      <c r="F715" s="51" t="s">
        <v>2082</v>
      </c>
      <c r="G715" s="49">
        <v>5</v>
      </c>
      <c r="H715" s="49">
        <v>2</v>
      </c>
      <c r="I715" s="57" t="s">
        <v>3361</v>
      </c>
    </row>
    <row r="716" spans="1:9" ht="15.75">
      <c r="A716" s="57">
        <v>715</v>
      </c>
      <c r="B716" s="48" t="s">
        <v>3242</v>
      </c>
      <c r="C716" s="50" t="s">
        <v>2059</v>
      </c>
      <c r="D716" s="51" t="s">
        <v>3243</v>
      </c>
      <c r="E716" s="51" t="s">
        <v>2062</v>
      </c>
      <c r="F716" s="51" t="s">
        <v>2085</v>
      </c>
      <c r="G716" s="49">
        <v>5</v>
      </c>
      <c r="H716" s="49">
        <v>2</v>
      </c>
      <c r="I716" s="57" t="s">
        <v>3361</v>
      </c>
    </row>
    <row r="717" spans="1:9" ht="15.75">
      <c r="A717" s="57">
        <v>716</v>
      </c>
      <c r="B717" s="48" t="s">
        <v>3244</v>
      </c>
      <c r="C717" s="50" t="s">
        <v>3246</v>
      </c>
      <c r="D717" s="51" t="s">
        <v>3245</v>
      </c>
      <c r="E717" s="51" t="s">
        <v>2062</v>
      </c>
      <c r="F717" s="51" t="s">
        <v>2085</v>
      </c>
      <c r="G717" s="49">
        <v>5</v>
      </c>
      <c r="H717" s="49">
        <v>2</v>
      </c>
      <c r="I717" s="57" t="s">
        <v>3361</v>
      </c>
    </row>
    <row r="718" spans="1:9" ht="15.75">
      <c r="A718" s="57">
        <v>717</v>
      </c>
      <c r="B718" s="48" t="s">
        <v>3247</v>
      </c>
      <c r="C718" s="50" t="s">
        <v>3249</v>
      </c>
      <c r="D718" s="51" t="s">
        <v>3248</v>
      </c>
      <c r="E718" s="51" t="s">
        <v>2062</v>
      </c>
      <c r="F718" s="51" t="s">
        <v>2089</v>
      </c>
      <c r="G718" s="49">
        <v>5</v>
      </c>
      <c r="H718" s="49">
        <v>2</v>
      </c>
      <c r="I718" s="57" t="s">
        <v>3361</v>
      </c>
    </row>
    <row r="719" spans="1:9" ht="15.75">
      <c r="A719" s="57">
        <v>718</v>
      </c>
      <c r="B719" s="48" t="s">
        <v>3250</v>
      </c>
      <c r="C719" s="50" t="s">
        <v>3252</v>
      </c>
      <c r="D719" s="51" t="s">
        <v>3251</v>
      </c>
      <c r="E719" s="51" t="s">
        <v>2062</v>
      </c>
      <c r="F719" s="51" t="s">
        <v>2089</v>
      </c>
      <c r="G719" s="49">
        <v>5</v>
      </c>
      <c r="H719" s="49">
        <v>2</v>
      </c>
      <c r="I719" s="57" t="s">
        <v>3361</v>
      </c>
    </row>
    <row r="720" spans="1:9" ht="15.75">
      <c r="A720" s="57">
        <v>719</v>
      </c>
      <c r="B720" s="48" t="s">
        <v>3253</v>
      </c>
      <c r="C720" s="50" t="s">
        <v>2965</v>
      </c>
      <c r="D720" s="51" t="s">
        <v>3254</v>
      </c>
      <c r="E720" s="51" t="s">
        <v>2062</v>
      </c>
      <c r="F720" s="51" t="s">
        <v>2090</v>
      </c>
      <c r="G720" s="49">
        <v>5</v>
      </c>
      <c r="H720" s="49">
        <v>2</v>
      </c>
      <c r="I720" s="57" t="s">
        <v>3361</v>
      </c>
    </row>
    <row r="721" spans="1:9" ht="15.75">
      <c r="A721" s="57">
        <v>720</v>
      </c>
      <c r="B721" s="48" t="s">
        <v>3255</v>
      </c>
      <c r="C721" s="50" t="s">
        <v>3257</v>
      </c>
      <c r="D721" s="51" t="s">
        <v>3256</v>
      </c>
      <c r="E721" s="51" t="s">
        <v>2062</v>
      </c>
      <c r="F721" s="51" t="s">
        <v>2090</v>
      </c>
      <c r="G721" s="49">
        <v>5</v>
      </c>
      <c r="H721" s="49">
        <v>2</v>
      </c>
      <c r="I721" s="57" t="s">
        <v>3361</v>
      </c>
    </row>
    <row r="722" spans="1:9" ht="15.75">
      <c r="A722" s="57">
        <v>721</v>
      </c>
      <c r="B722" s="48" t="s">
        <v>3258</v>
      </c>
      <c r="C722" s="50" t="s">
        <v>3260</v>
      </c>
      <c r="D722" s="51" t="s">
        <v>3259</v>
      </c>
      <c r="E722" s="51" t="s">
        <v>2062</v>
      </c>
      <c r="F722" s="51" t="s">
        <v>2087</v>
      </c>
      <c r="G722" s="49">
        <v>5</v>
      </c>
      <c r="H722" s="49">
        <v>2</v>
      </c>
      <c r="I722" s="57" t="s">
        <v>3361</v>
      </c>
    </row>
    <row r="723" spans="1:9" ht="15.75">
      <c r="A723" s="57">
        <v>722</v>
      </c>
      <c r="B723" s="48" t="s">
        <v>3261</v>
      </c>
      <c r="C723" s="50" t="s">
        <v>2240</v>
      </c>
      <c r="D723" s="51" t="s">
        <v>3262</v>
      </c>
      <c r="E723" s="51" t="s">
        <v>2062</v>
      </c>
      <c r="F723" s="51" t="s">
        <v>2088</v>
      </c>
      <c r="G723" s="49">
        <v>5</v>
      </c>
      <c r="H723" s="49">
        <v>2</v>
      </c>
      <c r="I723" s="57" t="s">
        <v>3361</v>
      </c>
    </row>
    <row r="724" spans="1:9" ht="15.75">
      <c r="A724" s="57">
        <v>723</v>
      </c>
      <c r="B724" s="48" t="s">
        <v>3263</v>
      </c>
      <c r="C724" s="50" t="s">
        <v>3266</v>
      </c>
      <c r="D724" s="51" t="s">
        <v>3264</v>
      </c>
      <c r="E724" s="51" t="s">
        <v>2062</v>
      </c>
      <c r="F724" s="51" t="s">
        <v>3265</v>
      </c>
      <c r="G724" s="49">
        <v>5</v>
      </c>
      <c r="H724" s="49">
        <v>2</v>
      </c>
      <c r="I724" s="57" t="s">
        <v>3361</v>
      </c>
    </row>
    <row r="725" spans="1:9" ht="15.75">
      <c r="A725" s="57">
        <v>724</v>
      </c>
      <c r="B725" s="48" t="s">
        <v>3267</v>
      </c>
      <c r="C725" s="50" t="s">
        <v>3269</v>
      </c>
      <c r="D725" s="51" t="s">
        <v>3268</v>
      </c>
      <c r="E725" s="51" t="s">
        <v>2062</v>
      </c>
      <c r="F725" s="51" t="s">
        <v>2086</v>
      </c>
      <c r="G725" s="49">
        <v>5</v>
      </c>
      <c r="H725" s="49">
        <v>2</v>
      </c>
      <c r="I725" s="57" t="s">
        <v>3361</v>
      </c>
    </row>
    <row r="726" spans="1:9" ht="15.75">
      <c r="A726" s="57">
        <v>725</v>
      </c>
      <c r="B726" s="48" t="s">
        <v>3270</v>
      </c>
      <c r="C726" s="50" t="s">
        <v>3272</v>
      </c>
      <c r="D726" s="51" t="s">
        <v>3271</v>
      </c>
      <c r="E726" s="51" t="s">
        <v>2062</v>
      </c>
      <c r="F726" s="51" t="s">
        <v>2084</v>
      </c>
      <c r="G726" s="49">
        <v>5</v>
      </c>
      <c r="H726" s="49">
        <v>2</v>
      </c>
      <c r="I726" s="57" t="s">
        <v>3361</v>
      </c>
    </row>
    <row r="727" spans="1:9" ht="15.75">
      <c r="A727" s="57">
        <v>726</v>
      </c>
      <c r="B727" s="48" t="s">
        <v>3273</v>
      </c>
      <c r="C727" s="50" t="s">
        <v>3275</v>
      </c>
      <c r="D727" s="51" t="s">
        <v>3274</v>
      </c>
      <c r="E727" s="51" t="s">
        <v>2062</v>
      </c>
      <c r="F727" s="51" t="s">
        <v>2084</v>
      </c>
      <c r="G727" s="49">
        <v>5</v>
      </c>
      <c r="H727" s="49">
        <v>2</v>
      </c>
      <c r="I727" s="57" t="s">
        <v>3361</v>
      </c>
    </row>
    <row r="728" spans="1:9" ht="15.75">
      <c r="A728" s="57">
        <v>727</v>
      </c>
      <c r="B728" s="48" t="s">
        <v>3276</v>
      </c>
      <c r="C728" s="50" t="s">
        <v>2827</v>
      </c>
      <c r="D728" s="51" t="s">
        <v>3277</v>
      </c>
      <c r="E728" s="51" t="s">
        <v>2062</v>
      </c>
      <c r="F728" s="51" t="s">
        <v>2084</v>
      </c>
      <c r="G728" s="49">
        <v>5</v>
      </c>
      <c r="H728" s="49">
        <v>2</v>
      </c>
      <c r="I728" s="57" t="s">
        <v>3361</v>
      </c>
    </row>
    <row r="729" spans="1:9" ht="15.75">
      <c r="A729" s="57">
        <v>728</v>
      </c>
      <c r="B729" s="48" t="s">
        <v>3278</v>
      </c>
      <c r="C729" s="50" t="s">
        <v>3280</v>
      </c>
      <c r="D729" s="51" t="s">
        <v>3279</v>
      </c>
      <c r="E729" s="51" t="s">
        <v>2062</v>
      </c>
      <c r="F729" s="51" t="s">
        <v>2084</v>
      </c>
      <c r="G729" s="49">
        <v>5</v>
      </c>
      <c r="H729" s="49">
        <v>2</v>
      </c>
      <c r="I729" s="57" t="s">
        <v>3361</v>
      </c>
    </row>
    <row r="730" spans="1:9" ht="15.75">
      <c r="A730" s="57">
        <v>729</v>
      </c>
      <c r="B730" s="48">
        <v>310829161130</v>
      </c>
      <c r="C730" s="50" t="s">
        <v>3283</v>
      </c>
      <c r="D730" s="51" t="s">
        <v>3281</v>
      </c>
      <c r="E730" s="85" t="s">
        <v>2063</v>
      </c>
      <c r="F730" s="51" t="s">
        <v>3282</v>
      </c>
      <c r="G730" s="49">
        <v>3</v>
      </c>
      <c r="H730" s="49">
        <v>1</v>
      </c>
      <c r="I730" s="57" t="s">
        <v>3361</v>
      </c>
    </row>
    <row r="731" spans="1:9" ht="15.75">
      <c r="A731" s="57">
        <v>730</v>
      </c>
      <c r="B731" s="48">
        <v>310825161108</v>
      </c>
      <c r="C731" s="50" t="s">
        <v>2054</v>
      </c>
      <c r="D731" s="51" t="s">
        <v>3284</v>
      </c>
      <c r="E731" s="85" t="s">
        <v>2063</v>
      </c>
      <c r="F731" s="51" t="s">
        <v>3285</v>
      </c>
      <c r="G731" s="49">
        <v>3</v>
      </c>
      <c r="H731" s="49">
        <v>1</v>
      </c>
      <c r="I731" s="57" t="s">
        <v>3361</v>
      </c>
    </row>
    <row r="732" spans="1:9" ht="15.75">
      <c r="A732" s="57">
        <v>731</v>
      </c>
      <c r="B732" s="48">
        <v>310821161119</v>
      </c>
      <c r="C732" s="50" t="s">
        <v>3287</v>
      </c>
      <c r="D732" s="51" t="s">
        <v>3286</v>
      </c>
      <c r="E732" s="85" t="s">
        <v>2063</v>
      </c>
      <c r="F732" s="51" t="s">
        <v>2615</v>
      </c>
      <c r="G732" s="49">
        <v>3</v>
      </c>
      <c r="H732" s="49">
        <v>1</v>
      </c>
      <c r="I732" s="57" t="s">
        <v>3361</v>
      </c>
    </row>
    <row r="733" spans="1:9" ht="15.75">
      <c r="A733" s="57">
        <v>732</v>
      </c>
      <c r="B733" s="48">
        <v>310825161124</v>
      </c>
      <c r="C733" s="50" t="s">
        <v>3289</v>
      </c>
      <c r="D733" s="51" t="s">
        <v>3288</v>
      </c>
      <c r="E733" s="85" t="s">
        <v>2063</v>
      </c>
      <c r="F733" s="51" t="s">
        <v>3285</v>
      </c>
      <c r="G733" s="49">
        <v>3</v>
      </c>
      <c r="H733" s="49">
        <v>1</v>
      </c>
      <c r="I733" s="57" t="s">
        <v>3361</v>
      </c>
    </row>
    <row r="734" spans="1:9" ht="15.75">
      <c r="A734" s="57">
        <v>733</v>
      </c>
      <c r="B734" s="48">
        <v>310821161102</v>
      </c>
      <c r="C734" s="50" t="s">
        <v>3291</v>
      </c>
      <c r="D734" s="51" t="s">
        <v>3290</v>
      </c>
      <c r="E734" s="85" t="s">
        <v>2063</v>
      </c>
      <c r="F734" s="51" t="s">
        <v>2615</v>
      </c>
      <c r="G734" s="49">
        <v>3</v>
      </c>
      <c r="H734" s="49">
        <v>1</v>
      </c>
      <c r="I734" s="57" t="s">
        <v>3361</v>
      </c>
    </row>
    <row r="735" spans="1:9" ht="15.75">
      <c r="A735" s="57">
        <v>734</v>
      </c>
      <c r="B735" s="48">
        <v>310821161118</v>
      </c>
      <c r="C735" s="50" t="s">
        <v>3293</v>
      </c>
      <c r="D735" s="51" t="s">
        <v>3292</v>
      </c>
      <c r="E735" s="85" t="s">
        <v>2063</v>
      </c>
      <c r="F735" s="51" t="s">
        <v>2615</v>
      </c>
      <c r="G735" s="49">
        <v>3</v>
      </c>
      <c r="H735" s="49">
        <v>1</v>
      </c>
      <c r="I735" s="57" t="s">
        <v>3361</v>
      </c>
    </row>
    <row r="736" spans="1:9" ht="15.75">
      <c r="A736" s="57">
        <v>735</v>
      </c>
      <c r="B736" s="48">
        <v>310829161112</v>
      </c>
      <c r="C736" s="50" t="s">
        <v>3295</v>
      </c>
      <c r="D736" s="51" t="s">
        <v>3294</v>
      </c>
      <c r="E736" s="85" t="s">
        <v>2063</v>
      </c>
      <c r="F736" s="51" t="s">
        <v>3282</v>
      </c>
      <c r="G736" s="49">
        <v>3</v>
      </c>
      <c r="H736" s="49">
        <v>1</v>
      </c>
      <c r="I736" s="57" t="s">
        <v>3361</v>
      </c>
    </row>
    <row r="737" spans="1:9" ht="15.75">
      <c r="A737" s="57">
        <v>736</v>
      </c>
      <c r="B737" s="48">
        <v>310825161123</v>
      </c>
      <c r="C737" s="50" t="s">
        <v>2055</v>
      </c>
      <c r="D737" s="51" t="s">
        <v>3296</v>
      </c>
      <c r="E737" s="85" t="s">
        <v>2063</v>
      </c>
      <c r="F737" s="51" t="s">
        <v>3285</v>
      </c>
      <c r="G737" s="49">
        <v>3</v>
      </c>
      <c r="H737" s="49">
        <v>1</v>
      </c>
      <c r="I737" s="57" t="s">
        <v>3361</v>
      </c>
    </row>
    <row r="738" spans="1:9" ht="15.75">
      <c r="A738" s="57">
        <v>737</v>
      </c>
      <c r="B738" s="48">
        <v>310825161107</v>
      </c>
      <c r="C738" s="50" t="s">
        <v>2056</v>
      </c>
      <c r="D738" s="51" t="s">
        <v>3297</v>
      </c>
      <c r="E738" s="85" t="s">
        <v>2063</v>
      </c>
      <c r="F738" s="51" t="s">
        <v>3285</v>
      </c>
      <c r="G738" s="49">
        <v>3</v>
      </c>
      <c r="H738" s="49">
        <v>1</v>
      </c>
      <c r="I738" s="57" t="s">
        <v>3361</v>
      </c>
    </row>
    <row r="739" spans="1:9" ht="15.75">
      <c r="A739" s="57">
        <v>738</v>
      </c>
      <c r="B739" s="48">
        <v>310822161126</v>
      </c>
      <c r="C739" s="50" t="s">
        <v>2152</v>
      </c>
      <c r="D739" s="51" t="s">
        <v>3298</v>
      </c>
      <c r="E739" s="85" t="s">
        <v>2063</v>
      </c>
      <c r="F739" s="51" t="s">
        <v>2667</v>
      </c>
      <c r="G739" s="49">
        <v>3</v>
      </c>
      <c r="H739" s="49">
        <v>1</v>
      </c>
      <c r="I739" s="57" t="s">
        <v>3361</v>
      </c>
    </row>
    <row r="740" spans="1:9" ht="15.75">
      <c r="A740" s="57">
        <v>739</v>
      </c>
      <c r="B740" s="48">
        <v>310822161121</v>
      </c>
      <c r="C740" s="50" t="s">
        <v>3300</v>
      </c>
      <c r="D740" s="51" t="s">
        <v>3299</v>
      </c>
      <c r="E740" s="85" t="s">
        <v>2063</v>
      </c>
      <c r="F740" s="51" t="s">
        <v>2667</v>
      </c>
      <c r="G740" s="49">
        <v>3</v>
      </c>
      <c r="H740" s="49">
        <v>1</v>
      </c>
      <c r="I740" s="57" t="s">
        <v>3361</v>
      </c>
    </row>
    <row r="741" spans="1:9" ht="15.75">
      <c r="A741" s="57">
        <v>740</v>
      </c>
      <c r="B741" s="48">
        <v>310829161129</v>
      </c>
      <c r="C741" s="50" t="s">
        <v>3302</v>
      </c>
      <c r="D741" s="51" t="s">
        <v>3301</v>
      </c>
      <c r="E741" s="85" t="s">
        <v>2063</v>
      </c>
      <c r="F741" s="51" t="s">
        <v>3282</v>
      </c>
      <c r="G741" s="49">
        <v>3</v>
      </c>
      <c r="H741" s="49">
        <v>1</v>
      </c>
      <c r="I741" s="57" t="s">
        <v>3361</v>
      </c>
    </row>
    <row r="742" spans="1:9" ht="15.75">
      <c r="A742" s="57">
        <v>741</v>
      </c>
      <c r="B742" s="48">
        <v>310821161105</v>
      </c>
      <c r="C742" s="50" t="s">
        <v>3304</v>
      </c>
      <c r="D742" s="51" t="s">
        <v>3303</v>
      </c>
      <c r="E742" s="85" t="s">
        <v>2063</v>
      </c>
      <c r="F742" s="51" t="s">
        <v>2615</v>
      </c>
      <c r="G742" s="49">
        <v>3</v>
      </c>
      <c r="H742" s="49">
        <v>1</v>
      </c>
      <c r="I742" s="57" t="s">
        <v>3361</v>
      </c>
    </row>
    <row r="743" spans="1:9" ht="15.75">
      <c r="A743" s="57">
        <v>742</v>
      </c>
      <c r="B743" s="48">
        <v>310829161128</v>
      </c>
      <c r="C743" s="50" t="s">
        <v>3306</v>
      </c>
      <c r="D743" s="51" t="s">
        <v>3305</v>
      </c>
      <c r="E743" s="85" t="s">
        <v>2063</v>
      </c>
      <c r="F743" s="51" t="s">
        <v>3282</v>
      </c>
      <c r="G743" s="49">
        <v>3</v>
      </c>
      <c r="H743" s="49">
        <v>1</v>
      </c>
      <c r="I743" s="57" t="s">
        <v>3361</v>
      </c>
    </row>
    <row r="744" spans="1:9" ht="15.75">
      <c r="A744" s="57">
        <v>743</v>
      </c>
      <c r="B744" s="48">
        <v>310822161116</v>
      </c>
      <c r="C744" s="50" t="s">
        <v>3308</v>
      </c>
      <c r="D744" s="51" t="s">
        <v>3307</v>
      </c>
      <c r="E744" s="85" t="s">
        <v>2063</v>
      </c>
      <c r="F744" s="51" t="s">
        <v>2667</v>
      </c>
      <c r="G744" s="49">
        <v>3</v>
      </c>
      <c r="H744" s="49">
        <v>1</v>
      </c>
      <c r="I744" s="57" t="s">
        <v>3361</v>
      </c>
    </row>
    <row r="745" spans="1:9" ht="15.75">
      <c r="A745" s="57">
        <v>744</v>
      </c>
      <c r="B745" s="48">
        <v>310826161109</v>
      </c>
      <c r="C745" s="86" t="s">
        <v>3311</v>
      </c>
      <c r="D745" s="85" t="s">
        <v>3309</v>
      </c>
      <c r="E745" s="85" t="s">
        <v>2063</v>
      </c>
      <c r="F745" s="51" t="s">
        <v>3310</v>
      </c>
      <c r="G745" s="49">
        <v>3</v>
      </c>
      <c r="H745" s="49">
        <v>1</v>
      </c>
      <c r="I745" s="57" t="s">
        <v>3361</v>
      </c>
    </row>
    <row r="746" spans="1:9" ht="15.75">
      <c r="A746" s="57">
        <v>745</v>
      </c>
      <c r="B746" s="48">
        <v>310821161114</v>
      </c>
      <c r="C746" s="50" t="s">
        <v>3313</v>
      </c>
      <c r="D746" s="51" t="s">
        <v>3312</v>
      </c>
      <c r="E746" s="85" t="s">
        <v>2063</v>
      </c>
      <c r="F746" s="51" t="s">
        <v>2615</v>
      </c>
      <c r="G746" s="49">
        <v>3</v>
      </c>
      <c r="H746" s="49">
        <v>1</v>
      </c>
      <c r="I746" s="57" t="s">
        <v>3361</v>
      </c>
    </row>
    <row r="747" spans="1:9" ht="15.75">
      <c r="A747" s="57">
        <v>746</v>
      </c>
      <c r="B747" s="48">
        <v>310829161127</v>
      </c>
      <c r="C747" s="50" t="s">
        <v>3315</v>
      </c>
      <c r="D747" s="51" t="s">
        <v>3314</v>
      </c>
      <c r="E747" s="85" t="s">
        <v>2063</v>
      </c>
      <c r="F747" s="51" t="s">
        <v>3282</v>
      </c>
      <c r="G747" s="49">
        <v>3</v>
      </c>
      <c r="H747" s="49">
        <v>1</v>
      </c>
      <c r="I747" s="57" t="s">
        <v>3361</v>
      </c>
    </row>
    <row r="748" spans="1:9" ht="15.75">
      <c r="A748" s="57">
        <v>747</v>
      </c>
      <c r="B748" s="48">
        <v>310821161101</v>
      </c>
      <c r="C748" s="50" t="s">
        <v>3317</v>
      </c>
      <c r="D748" s="51" t="s">
        <v>3316</v>
      </c>
      <c r="E748" s="85" t="s">
        <v>2063</v>
      </c>
      <c r="F748" s="51" t="s">
        <v>2615</v>
      </c>
      <c r="G748" s="49">
        <v>3</v>
      </c>
      <c r="H748" s="49">
        <v>1</v>
      </c>
      <c r="I748" s="57" t="s">
        <v>3361</v>
      </c>
    </row>
    <row r="749" spans="1:9" ht="15.75">
      <c r="A749" s="57">
        <v>748</v>
      </c>
      <c r="B749" s="48">
        <v>310821161117</v>
      </c>
      <c r="C749" s="50" t="s">
        <v>3319</v>
      </c>
      <c r="D749" s="51" t="s">
        <v>3318</v>
      </c>
      <c r="E749" s="85" t="s">
        <v>2063</v>
      </c>
      <c r="F749" s="51" t="s">
        <v>2615</v>
      </c>
      <c r="G749" s="49">
        <v>3</v>
      </c>
      <c r="H749" s="49">
        <v>1</v>
      </c>
      <c r="I749" s="57" t="s">
        <v>3361</v>
      </c>
    </row>
    <row r="750" spans="1:9" ht="15.75">
      <c r="A750" s="57">
        <v>749</v>
      </c>
      <c r="B750" s="48">
        <v>310822161115</v>
      </c>
      <c r="C750" s="50" t="s">
        <v>3321</v>
      </c>
      <c r="D750" s="51" t="s">
        <v>3320</v>
      </c>
      <c r="E750" s="85" t="s">
        <v>2063</v>
      </c>
      <c r="F750" s="51" t="s">
        <v>2667</v>
      </c>
      <c r="G750" s="49">
        <v>3</v>
      </c>
      <c r="H750" s="49">
        <v>1</v>
      </c>
      <c r="I750" s="57" t="s">
        <v>3361</v>
      </c>
    </row>
    <row r="751" spans="1:9" ht="15.75">
      <c r="A751" s="57">
        <v>750</v>
      </c>
      <c r="B751" s="48">
        <v>310826161110</v>
      </c>
      <c r="C751" s="50" t="s">
        <v>3323</v>
      </c>
      <c r="D751" s="51" t="s">
        <v>3322</v>
      </c>
      <c r="E751" s="85" t="s">
        <v>2063</v>
      </c>
      <c r="F751" s="51" t="s">
        <v>3310</v>
      </c>
      <c r="G751" s="49">
        <v>3</v>
      </c>
      <c r="H751" s="49">
        <v>1</v>
      </c>
      <c r="I751" s="57" t="s">
        <v>3361</v>
      </c>
    </row>
    <row r="752" spans="1:9" ht="15.75">
      <c r="A752" s="57">
        <v>751</v>
      </c>
      <c r="B752" s="48">
        <v>310821161120</v>
      </c>
      <c r="C752" s="50" t="s">
        <v>3325</v>
      </c>
      <c r="D752" s="51" t="s">
        <v>3324</v>
      </c>
      <c r="E752" s="85" t="s">
        <v>2063</v>
      </c>
      <c r="F752" s="51" t="s">
        <v>2615</v>
      </c>
      <c r="G752" s="49">
        <v>3</v>
      </c>
      <c r="H752" s="49">
        <v>1</v>
      </c>
      <c r="I752" s="57" t="s">
        <v>3361</v>
      </c>
    </row>
    <row r="753" spans="1:9" ht="15.75">
      <c r="A753" s="57">
        <v>752</v>
      </c>
      <c r="B753" s="48">
        <v>310822161122</v>
      </c>
      <c r="C753" s="50" t="s">
        <v>3327</v>
      </c>
      <c r="D753" s="51" t="s">
        <v>3326</v>
      </c>
      <c r="E753" s="85" t="s">
        <v>2063</v>
      </c>
      <c r="F753" s="51" t="s">
        <v>2667</v>
      </c>
      <c r="G753" s="49">
        <v>3</v>
      </c>
      <c r="H753" s="49">
        <v>1</v>
      </c>
      <c r="I753" s="57" t="s">
        <v>3361</v>
      </c>
    </row>
    <row r="754" spans="1:9" ht="15.75">
      <c r="A754" s="57">
        <v>753</v>
      </c>
      <c r="B754" s="48">
        <v>310825161104</v>
      </c>
      <c r="C754" s="50" t="s">
        <v>2057</v>
      </c>
      <c r="D754" s="51" t="s">
        <v>3328</v>
      </c>
      <c r="E754" s="85" t="s">
        <v>2063</v>
      </c>
      <c r="F754" s="51" t="s">
        <v>3285</v>
      </c>
      <c r="G754" s="49">
        <v>3</v>
      </c>
      <c r="H754" s="49">
        <v>1</v>
      </c>
      <c r="I754" s="57" t="s">
        <v>3361</v>
      </c>
    </row>
    <row r="755" spans="1:9" ht="15.75">
      <c r="A755" s="57">
        <v>754</v>
      </c>
      <c r="B755" s="48">
        <v>310825161103</v>
      </c>
      <c r="C755" s="50" t="s">
        <v>2058</v>
      </c>
      <c r="D755" s="51" t="s">
        <v>3329</v>
      </c>
      <c r="E755" s="85" t="s">
        <v>2063</v>
      </c>
      <c r="F755" s="51" t="s">
        <v>3285</v>
      </c>
      <c r="G755" s="49">
        <v>3</v>
      </c>
      <c r="H755" s="49">
        <v>1</v>
      </c>
      <c r="I755" s="57" t="s">
        <v>3361</v>
      </c>
    </row>
    <row r="756" spans="1:9" ht="15.75">
      <c r="A756" s="57">
        <v>755</v>
      </c>
      <c r="B756" s="48">
        <v>310822161125</v>
      </c>
      <c r="C756" s="50" t="s">
        <v>3331</v>
      </c>
      <c r="D756" s="51" t="s">
        <v>3330</v>
      </c>
      <c r="E756" s="85" t="s">
        <v>2063</v>
      </c>
      <c r="F756" s="51" t="s">
        <v>2667</v>
      </c>
      <c r="G756" s="49">
        <v>3</v>
      </c>
      <c r="H756" s="49">
        <v>1</v>
      </c>
      <c r="I756" s="57" t="s">
        <v>3361</v>
      </c>
    </row>
    <row r="757" spans="1:9" ht="15.75">
      <c r="A757" s="57">
        <v>756</v>
      </c>
      <c r="B757" s="48">
        <v>310821161106</v>
      </c>
      <c r="C757" s="50" t="s">
        <v>3333</v>
      </c>
      <c r="D757" s="51" t="s">
        <v>3332</v>
      </c>
      <c r="E757" s="85" t="s">
        <v>2063</v>
      </c>
      <c r="F757" s="51" t="s">
        <v>2615</v>
      </c>
      <c r="G757" s="49">
        <v>3</v>
      </c>
      <c r="H757" s="49">
        <v>1</v>
      </c>
      <c r="I757" s="57" t="s">
        <v>3361</v>
      </c>
    </row>
    <row r="758" spans="1:9" ht="15.75">
      <c r="A758" s="57">
        <v>757</v>
      </c>
      <c r="B758" s="48">
        <v>310821161113</v>
      </c>
      <c r="C758" s="50" t="s">
        <v>3335</v>
      </c>
      <c r="D758" s="51" t="s">
        <v>3334</v>
      </c>
      <c r="E758" s="85" t="s">
        <v>2063</v>
      </c>
      <c r="F758" s="51" t="s">
        <v>2615</v>
      </c>
      <c r="G758" s="49">
        <v>3</v>
      </c>
      <c r="H758" s="49">
        <v>1</v>
      </c>
      <c r="I758" s="57" t="s">
        <v>3361</v>
      </c>
    </row>
    <row r="759" spans="1:9" ht="15.75">
      <c r="A759" s="57">
        <v>758</v>
      </c>
      <c r="B759" s="48">
        <v>310829161111</v>
      </c>
      <c r="C759" s="50" t="s">
        <v>3337</v>
      </c>
      <c r="D759" s="51" t="s">
        <v>3336</v>
      </c>
      <c r="E759" s="85" t="s">
        <v>2063</v>
      </c>
      <c r="F759" s="51" t="s">
        <v>3282</v>
      </c>
      <c r="G759" s="49">
        <v>3</v>
      </c>
      <c r="H759" s="49">
        <v>1</v>
      </c>
      <c r="I759" s="57" t="s">
        <v>3361</v>
      </c>
    </row>
    <row r="760" spans="1:9" ht="15.75">
      <c r="A760" s="57">
        <v>759</v>
      </c>
      <c r="B760" s="48">
        <v>310826163503</v>
      </c>
      <c r="C760" s="87" t="s">
        <v>218</v>
      </c>
      <c r="D760" s="88" t="s">
        <v>3339</v>
      </c>
      <c r="E760" s="51" t="s">
        <v>3338</v>
      </c>
      <c r="F760" s="89" t="s">
        <v>217</v>
      </c>
      <c r="G760" s="49">
        <v>100</v>
      </c>
      <c r="H760" s="49">
        <v>20</v>
      </c>
      <c r="I760" s="57" t="s">
        <v>3361</v>
      </c>
    </row>
    <row r="761" spans="1:9" ht="15.75">
      <c r="A761" s="57">
        <v>760</v>
      </c>
      <c r="B761" s="48">
        <v>310812163504</v>
      </c>
      <c r="C761" s="87" t="s">
        <v>157</v>
      </c>
      <c r="D761" s="88" t="s">
        <v>3340</v>
      </c>
      <c r="E761" s="51" t="s">
        <v>3338</v>
      </c>
      <c r="F761" s="89" t="s">
        <v>2087</v>
      </c>
      <c r="G761" s="49">
        <v>100</v>
      </c>
      <c r="H761" s="49">
        <v>15</v>
      </c>
      <c r="I761" s="57" t="s">
        <v>3361</v>
      </c>
    </row>
    <row r="762" spans="1:9" ht="15.75">
      <c r="A762" s="57">
        <v>761</v>
      </c>
      <c r="B762" s="48">
        <v>310831163501</v>
      </c>
      <c r="C762" s="90" t="s">
        <v>249</v>
      </c>
      <c r="D762" s="91" t="s">
        <v>1867</v>
      </c>
      <c r="E762" s="51" t="s">
        <v>3338</v>
      </c>
      <c r="F762" s="92" t="s">
        <v>2083</v>
      </c>
      <c r="G762" s="49">
        <v>200</v>
      </c>
      <c r="H762" s="49">
        <v>20</v>
      </c>
      <c r="I762" s="57" t="s">
        <v>3361</v>
      </c>
    </row>
    <row r="763" spans="1:9" ht="15.75">
      <c r="A763" s="57">
        <v>762</v>
      </c>
      <c r="B763" s="48">
        <v>310821163502</v>
      </c>
      <c r="C763" s="90" t="s">
        <v>2060</v>
      </c>
      <c r="D763" s="91" t="s">
        <v>3341</v>
      </c>
      <c r="E763" s="51" t="s">
        <v>3338</v>
      </c>
      <c r="F763" s="92" t="s">
        <v>2082</v>
      </c>
      <c r="G763" s="49">
        <v>200</v>
      </c>
      <c r="H763" s="49">
        <v>50</v>
      </c>
      <c r="I763" s="57" t="s">
        <v>3361</v>
      </c>
    </row>
    <row r="764" spans="1:9" ht="15.75">
      <c r="A764" s="57">
        <v>763</v>
      </c>
      <c r="B764" s="93">
        <v>310821153501</v>
      </c>
      <c r="C764" s="94" t="s">
        <v>2195</v>
      </c>
      <c r="D764" s="51" t="s">
        <v>3342</v>
      </c>
      <c r="E764" s="51" t="s">
        <v>3338</v>
      </c>
      <c r="F764" s="95" t="s">
        <v>2082</v>
      </c>
      <c r="G764" s="49">
        <v>200</v>
      </c>
      <c r="H764" s="49">
        <v>30</v>
      </c>
      <c r="I764" s="57" t="s">
        <v>3361</v>
      </c>
    </row>
    <row r="765" spans="1:9" ht="15.75">
      <c r="A765" s="57">
        <v>764</v>
      </c>
      <c r="B765" s="93">
        <v>310821153502</v>
      </c>
      <c r="C765" s="94" t="s">
        <v>2201</v>
      </c>
      <c r="D765" s="51" t="s">
        <v>3343</v>
      </c>
      <c r="E765" s="51" t="s">
        <v>3338</v>
      </c>
      <c r="F765" s="95" t="s">
        <v>2082</v>
      </c>
      <c r="G765" s="49">
        <v>200</v>
      </c>
      <c r="H765" s="49">
        <v>30</v>
      </c>
      <c r="I765" s="57" t="s">
        <v>3361</v>
      </c>
    </row>
    <row r="766" spans="1:9" ht="15.75">
      <c r="A766" s="57">
        <v>765</v>
      </c>
      <c r="B766" s="93">
        <v>310821153503</v>
      </c>
      <c r="C766" s="94" t="s">
        <v>2200</v>
      </c>
      <c r="D766" s="85" t="s">
        <v>3344</v>
      </c>
      <c r="E766" s="51" t="s">
        <v>3338</v>
      </c>
      <c r="F766" s="95" t="s">
        <v>2082</v>
      </c>
      <c r="G766" s="49">
        <v>100</v>
      </c>
      <c r="H766" s="49">
        <v>20</v>
      </c>
      <c r="I766" s="57" t="s">
        <v>3361</v>
      </c>
    </row>
    <row r="767" spans="1:9" ht="15.75">
      <c r="A767" s="57">
        <v>766</v>
      </c>
      <c r="B767" s="93">
        <v>310831153504</v>
      </c>
      <c r="C767" s="94" t="s">
        <v>3346</v>
      </c>
      <c r="D767" s="51" t="s">
        <v>3345</v>
      </c>
      <c r="E767" s="51" t="s">
        <v>3338</v>
      </c>
      <c r="F767" s="95" t="s">
        <v>2083</v>
      </c>
      <c r="G767" s="49">
        <v>100</v>
      </c>
      <c r="H767" s="49">
        <v>5</v>
      </c>
      <c r="I767" s="57" t="s">
        <v>3361</v>
      </c>
    </row>
    <row r="768" spans="1:9" ht="15.75">
      <c r="A768" s="57">
        <v>767</v>
      </c>
      <c r="B768" s="93">
        <v>310831153505</v>
      </c>
      <c r="C768" s="94" t="s">
        <v>3348</v>
      </c>
      <c r="D768" s="51" t="s">
        <v>3347</v>
      </c>
      <c r="E768" s="51" t="s">
        <v>3338</v>
      </c>
      <c r="F768" s="95" t="s">
        <v>2083</v>
      </c>
      <c r="G768" s="49">
        <v>100</v>
      </c>
      <c r="H768" s="49">
        <v>5</v>
      </c>
      <c r="I768" s="57" t="s">
        <v>3361</v>
      </c>
    </row>
    <row r="769" spans="1:9" ht="15.75">
      <c r="A769" s="57">
        <v>768</v>
      </c>
      <c r="B769" s="93">
        <v>310827153506</v>
      </c>
      <c r="C769" s="94" t="s">
        <v>2188</v>
      </c>
      <c r="D769" s="51" t="s">
        <v>3349</v>
      </c>
      <c r="E769" s="51" t="s">
        <v>3338</v>
      </c>
      <c r="F769" s="95" t="s">
        <v>2084</v>
      </c>
      <c r="G769" s="49">
        <v>100</v>
      </c>
      <c r="H769" s="49">
        <v>30</v>
      </c>
      <c r="I769" s="57" t="s">
        <v>3361</v>
      </c>
    </row>
    <row r="770" spans="1:9" ht="15.75">
      <c r="A770" s="57">
        <v>769</v>
      </c>
      <c r="B770" s="93">
        <v>310829153507</v>
      </c>
      <c r="C770" s="94" t="s">
        <v>2123</v>
      </c>
      <c r="D770" s="51" t="s">
        <v>3350</v>
      </c>
      <c r="E770" s="51" t="s">
        <v>3338</v>
      </c>
      <c r="F770" s="95" t="s">
        <v>2085</v>
      </c>
      <c r="G770" s="49">
        <v>100</v>
      </c>
      <c r="H770" s="49">
        <v>30</v>
      </c>
      <c r="I770" s="57" t="s">
        <v>3361</v>
      </c>
    </row>
    <row r="771" spans="1:9" ht="15.75">
      <c r="A771" s="57">
        <v>770</v>
      </c>
      <c r="B771" s="93">
        <v>310824153508</v>
      </c>
      <c r="C771" s="94" t="s">
        <v>3352</v>
      </c>
      <c r="D771" s="51" t="s">
        <v>3351</v>
      </c>
      <c r="E771" s="51" t="s">
        <v>3338</v>
      </c>
      <c r="F771" s="95" t="s">
        <v>2086</v>
      </c>
      <c r="G771" s="49">
        <v>100</v>
      </c>
      <c r="H771" s="49">
        <v>5</v>
      </c>
      <c r="I771" s="57" t="s">
        <v>3361</v>
      </c>
    </row>
    <row r="772" spans="1:9" ht="15.75">
      <c r="A772" s="57">
        <v>771</v>
      </c>
      <c r="B772" s="93">
        <v>310829153509</v>
      </c>
      <c r="C772" s="50" t="s">
        <v>3355</v>
      </c>
      <c r="D772" s="51" t="s">
        <v>3353</v>
      </c>
      <c r="E772" s="51" t="s">
        <v>3338</v>
      </c>
      <c r="F772" s="51" t="s">
        <v>3354</v>
      </c>
      <c r="G772" s="49">
        <v>100</v>
      </c>
      <c r="H772" s="49">
        <v>30</v>
      </c>
      <c r="I772" s="57" t="s">
        <v>3361</v>
      </c>
    </row>
    <row r="773" spans="1:9" ht="15.75">
      <c r="A773" s="57">
        <v>772</v>
      </c>
      <c r="B773" s="93">
        <v>310825153510</v>
      </c>
      <c r="C773" s="50" t="s">
        <v>3358</v>
      </c>
      <c r="D773" s="51" t="s">
        <v>3356</v>
      </c>
      <c r="E773" s="51" t="s">
        <v>3338</v>
      </c>
      <c r="F773" s="51" t="s">
        <v>3357</v>
      </c>
      <c r="G773" s="49">
        <v>100</v>
      </c>
      <c r="H773" s="49">
        <v>30</v>
      </c>
      <c r="I773" s="57" t="s">
        <v>3361</v>
      </c>
    </row>
  </sheetData>
  <autoFilter ref="A1:I773" xr:uid="{00000000-0009-0000-0000-00000A000000}">
    <sortState xmlns:xlrd2="http://schemas.microsoft.com/office/spreadsheetml/2017/richdata2" ref="A2:I724">
      <sortCondition ref="A1:A773"/>
    </sortState>
  </autoFilter>
  <phoneticPr fontId="24"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Y717"/>
  <sheetViews>
    <sheetView tabSelected="1" zoomScaleNormal="100" workbookViewId="0">
      <pane xSplit="3" ySplit="2" topLeftCell="AD3" activePane="bottomRight" state="frozenSplit"/>
      <selection pane="topRight" activeCell="F1" sqref="F1"/>
      <selection pane="bottomLeft" activeCell="A5" sqref="A5"/>
      <selection pane="bottomRight" activeCell="AV7" sqref="AV7"/>
    </sheetView>
  </sheetViews>
  <sheetFormatPr defaultRowHeight="40.5" customHeight="1"/>
  <cols>
    <col min="1" max="1" width="39.875" style="136" customWidth="1"/>
    <col min="2" max="2" width="15.125" style="137" bestFit="1" customWidth="1"/>
    <col min="3" max="3" width="9.75" style="138" customWidth="1"/>
    <col min="4" max="4" width="17.875" style="138" customWidth="1"/>
    <col min="5" max="5" width="11.875" style="138" customWidth="1"/>
    <col min="6" max="6" width="16.75" style="174" customWidth="1"/>
    <col min="7" max="7" width="15.25" style="138" customWidth="1"/>
    <col min="8" max="8" width="19.125" style="174" customWidth="1"/>
    <col min="9" max="10" width="11.75" style="138" customWidth="1"/>
    <col min="11" max="11" width="11.25" style="138" customWidth="1"/>
    <col min="12" max="12" width="7.875" style="138" customWidth="1"/>
    <col min="13" max="13" width="15.125" style="138" customWidth="1"/>
    <col min="14" max="15" width="22.75" style="136" customWidth="1"/>
    <col min="16" max="16" width="50" style="175" customWidth="1"/>
    <col min="17" max="17" width="9" style="139" customWidth="1"/>
    <col min="18" max="18" width="12.25" style="139" customWidth="1"/>
    <col min="19" max="19" width="10.75" style="138" customWidth="1"/>
    <col min="20" max="20" width="15.125" style="176" customWidth="1"/>
    <col min="21" max="21" width="16.125" style="176" customWidth="1"/>
    <col min="22" max="23" width="8.5" style="138" customWidth="1"/>
    <col min="24" max="24" width="11.75" style="138" customWidth="1"/>
    <col min="25" max="25" width="23.625" style="138" customWidth="1"/>
    <col min="26" max="26" width="34.5" style="177" customWidth="1"/>
    <col min="27" max="27" width="12.875" style="138" customWidth="1"/>
    <col min="28" max="28" width="14" style="139" customWidth="1"/>
    <col min="29" max="29" width="7.625" style="138" customWidth="1"/>
    <col min="30" max="30" width="13" style="138" customWidth="1"/>
    <col min="31" max="31" width="50.625" style="178" customWidth="1"/>
    <col min="32" max="34" width="10.5" style="178" customWidth="1"/>
    <col min="35" max="35" width="10" style="179" customWidth="1"/>
    <col min="36" max="37" width="8.5" style="179" customWidth="1"/>
    <col min="38" max="39" width="10" style="179" customWidth="1"/>
    <col min="40" max="40" width="7.125" style="179" customWidth="1"/>
    <col min="41" max="41" width="7.625" style="179" customWidth="1"/>
    <col min="42" max="42" width="8.125" style="179" customWidth="1"/>
    <col min="43" max="43" width="7.75" style="179" customWidth="1"/>
    <col min="44" max="46" width="9.25" style="179" customWidth="1"/>
    <col min="47" max="47" width="10.5" style="179" customWidth="1"/>
    <col min="48" max="48" width="9.375" style="179" customWidth="1"/>
    <col min="49" max="49" width="6.375" style="179" customWidth="1"/>
    <col min="50" max="50" width="11.375" style="140" customWidth="1"/>
    <col min="51" max="51" width="10.625" style="140" customWidth="1"/>
    <col min="52" max="52" width="10.625" style="137" customWidth="1"/>
    <col min="53" max="53" width="18.625" style="138" customWidth="1"/>
    <col min="54" max="54" width="16" style="138" customWidth="1"/>
    <col min="55" max="55" width="11.75" style="138" bestFit="1" customWidth="1"/>
    <col min="56" max="56" width="14" style="138" bestFit="1" customWidth="1"/>
    <col min="57" max="57" width="12.875" style="138" bestFit="1" customWidth="1"/>
    <col min="58" max="58" width="11.25" style="138" customWidth="1"/>
    <col min="59" max="59" width="11" style="138" customWidth="1"/>
    <col min="60" max="60" width="12" style="138" hidden="1" customWidth="1"/>
    <col min="61" max="61" width="8.625" style="138" customWidth="1"/>
    <col min="62" max="63" width="9" style="138"/>
    <col min="64" max="64" width="11.625" style="138" customWidth="1"/>
    <col min="65" max="16384" width="9" style="138"/>
  </cols>
  <sheetData>
    <row r="1" spans="1:63" s="128" customFormat="1" ht="40.5" customHeight="1">
      <c r="A1" s="264" t="s">
        <v>3915</v>
      </c>
      <c r="B1" s="266"/>
      <c r="C1" s="264"/>
      <c r="D1" s="264"/>
      <c r="E1" s="264"/>
      <c r="F1" s="264"/>
      <c r="G1" s="264"/>
      <c r="H1" s="264"/>
      <c r="I1" s="264"/>
      <c r="J1" s="264"/>
      <c r="K1" s="264"/>
      <c r="L1" s="264"/>
      <c r="M1" s="264"/>
      <c r="N1" s="264"/>
      <c r="O1" s="189"/>
      <c r="P1" s="189" t="s">
        <v>3916</v>
      </c>
      <c r="Q1" s="264" t="s">
        <v>3917</v>
      </c>
      <c r="R1" s="264"/>
      <c r="S1" s="264"/>
      <c r="T1" s="267"/>
      <c r="U1" s="267"/>
      <c r="V1" s="264"/>
      <c r="W1" s="264"/>
      <c r="X1" s="264"/>
      <c r="Y1" s="264"/>
      <c r="Z1" s="264"/>
      <c r="AA1" s="265" t="s">
        <v>7769</v>
      </c>
      <c r="AB1" s="264"/>
      <c r="AC1" s="264"/>
      <c r="AD1" s="264"/>
      <c r="AE1" s="264" t="s">
        <v>3918</v>
      </c>
      <c r="AF1" s="264"/>
      <c r="AG1" s="264"/>
      <c r="AH1" s="264"/>
      <c r="AI1" s="264"/>
      <c r="AJ1" s="264"/>
      <c r="AK1" s="264"/>
      <c r="AL1" s="264"/>
      <c r="AM1" s="264"/>
      <c r="AN1" s="264"/>
      <c r="AO1" s="264"/>
      <c r="AP1" s="264"/>
      <c r="AQ1" s="264"/>
      <c r="AR1" s="264"/>
      <c r="AS1" s="264"/>
      <c r="AT1" s="264"/>
      <c r="AU1" s="264"/>
      <c r="AV1" s="264"/>
      <c r="AW1" s="264"/>
      <c r="AX1" s="268" t="s">
        <v>3919</v>
      </c>
      <c r="AY1" s="268"/>
      <c r="AZ1" s="268"/>
      <c r="BA1" s="264" t="s">
        <v>3920</v>
      </c>
      <c r="BB1" s="264"/>
      <c r="BC1" s="264" t="s">
        <v>3921</v>
      </c>
      <c r="BD1" s="264"/>
      <c r="BE1" s="264"/>
      <c r="BF1" s="264" t="s">
        <v>3922</v>
      </c>
      <c r="BG1" s="264"/>
      <c r="BH1" s="189"/>
      <c r="BI1" s="189"/>
      <c r="BJ1" s="189"/>
    </row>
    <row r="2" spans="1:63" s="134" customFormat="1" ht="40.5" customHeight="1">
      <c r="A2" s="129" t="s">
        <v>3923</v>
      </c>
      <c r="B2" s="130" t="s">
        <v>3924</v>
      </c>
      <c r="C2" s="129" t="s">
        <v>3925</v>
      </c>
      <c r="D2" s="132" t="s">
        <v>3959</v>
      </c>
      <c r="E2" s="129" t="s">
        <v>3951</v>
      </c>
      <c r="F2" s="129" t="s">
        <v>3952</v>
      </c>
      <c r="G2" s="129" t="s">
        <v>4153</v>
      </c>
      <c r="H2" s="129" t="s">
        <v>4154</v>
      </c>
      <c r="I2" s="129" t="s">
        <v>3926</v>
      </c>
      <c r="J2" s="129" t="s">
        <v>3953</v>
      </c>
      <c r="K2" s="129" t="s">
        <v>3927</v>
      </c>
      <c r="L2" s="129" t="s">
        <v>3928</v>
      </c>
      <c r="M2" s="129" t="s">
        <v>4546</v>
      </c>
      <c r="N2" s="132" t="s">
        <v>7770</v>
      </c>
      <c r="O2" s="132" t="s">
        <v>7767</v>
      </c>
      <c r="P2" s="129" t="s">
        <v>5238</v>
      </c>
      <c r="Q2" s="129" t="s">
        <v>3929</v>
      </c>
      <c r="R2" s="132" t="s">
        <v>4353</v>
      </c>
      <c r="S2" s="129" t="s">
        <v>3930</v>
      </c>
      <c r="T2" s="146" t="s">
        <v>3931</v>
      </c>
      <c r="U2" s="146" t="s">
        <v>3932</v>
      </c>
      <c r="V2" s="129" t="s">
        <v>3933</v>
      </c>
      <c r="W2" s="129" t="s">
        <v>3934</v>
      </c>
      <c r="X2" s="129" t="s">
        <v>3935</v>
      </c>
      <c r="Y2" s="129" t="s">
        <v>3936</v>
      </c>
      <c r="Z2" s="129" t="s">
        <v>3937</v>
      </c>
      <c r="AA2" s="129" t="s">
        <v>3938</v>
      </c>
      <c r="AB2" s="131" t="s">
        <v>3939</v>
      </c>
      <c r="AC2" s="129" t="s">
        <v>3940</v>
      </c>
      <c r="AD2" s="129" t="s">
        <v>3941</v>
      </c>
      <c r="AE2" s="129" t="s">
        <v>3942</v>
      </c>
      <c r="AF2" s="239" t="s">
        <v>7773</v>
      </c>
      <c r="AG2" s="239" t="s">
        <v>7774</v>
      </c>
      <c r="AH2" s="239" t="s">
        <v>7781</v>
      </c>
      <c r="AI2" s="129" t="s">
        <v>2301</v>
      </c>
      <c r="AJ2" s="129" t="s">
        <v>2302</v>
      </c>
      <c r="AK2" s="129" t="s">
        <v>3902</v>
      </c>
      <c r="AL2" s="129" t="s">
        <v>3901</v>
      </c>
      <c r="AM2" s="129" t="s">
        <v>3900</v>
      </c>
      <c r="AN2" s="132" t="s">
        <v>2304</v>
      </c>
      <c r="AO2" s="132" t="s">
        <v>7783</v>
      </c>
      <c r="AP2" s="132" t="s">
        <v>7782</v>
      </c>
      <c r="AQ2" s="132" t="s">
        <v>7772</v>
      </c>
      <c r="AR2" s="132" t="s">
        <v>2303</v>
      </c>
      <c r="AS2" s="132" t="s">
        <v>7775</v>
      </c>
      <c r="AT2" s="132" t="s">
        <v>7776</v>
      </c>
      <c r="AU2" s="132" t="s">
        <v>7777</v>
      </c>
      <c r="AV2" s="132" t="s">
        <v>7778</v>
      </c>
      <c r="AW2" s="132" t="s">
        <v>2305</v>
      </c>
      <c r="AX2" s="133" t="s">
        <v>3943</v>
      </c>
      <c r="AY2" s="133" t="s">
        <v>3944</v>
      </c>
      <c r="AZ2" s="130" t="s">
        <v>3945</v>
      </c>
      <c r="BA2" s="129" t="s">
        <v>7762</v>
      </c>
      <c r="BB2" s="129" t="s">
        <v>3946</v>
      </c>
      <c r="BC2" s="129" t="s">
        <v>7763</v>
      </c>
      <c r="BD2" s="129" t="s">
        <v>3947</v>
      </c>
      <c r="BE2" s="129" t="s">
        <v>7764</v>
      </c>
      <c r="BF2" s="129" t="s">
        <v>3948</v>
      </c>
      <c r="BG2" s="129" t="s">
        <v>3949</v>
      </c>
      <c r="BH2" s="132" t="s">
        <v>2271</v>
      </c>
      <c r="BI2" s="129"/>
      <c r="BJ2" s="129"/>
    </row>
    <row r="3" spans="1:63" ht="40.5" customHeight="1">
      <c r="A3" s="204" t="s">
        <v>5496</v>
      </c>
      <c r="B3" s="232" t="s">
        <v>6033</v>
      </c>
      <c r="C3" s="204" t="s">
        <v>2083</v>
      </c>
      <c r="D3" s="236" t="s">
        <v>6256</v>
      </c>
      <c r="E3" s="238" t="str">
        <f>INDEX([3]项目信息统计表!$E:$E,MATCH(B3,[3]项目信息统计表!$B:$B,0))</f>
        <v>基础研究</v>
      </c>
      <c r="F3" s="238" t="s">
        <v>1545</v>
      </c>
      <c r="G3" s="72" t="str">
        <f>INDEX(辅助数据!$F$3:$F$98,MATCH(项目信息统计表!F3,辅助数据!$E$3:$E$98,0))</f>
        <v>G54</v>
      </c>
      <c r="H3" s="238" t="s">
        <v>122</v>
      </c>
      <c r="I3" s="72">
        <f>INDEX(辅助数据!$B$3:$B$64,MATCH(项目信息统计表!H3,辅助数据!$A$3:$A$64,0))</f>
        <v>580</v>
      </c>
      <c r="J3" s="141" t="str">
        <f t="shared" ref="J3:J66" si="0">L3&amp;"-01"</f>
        <v>2022-01</v>
      </c>
      <c r="K3" s="237">
        <v>45261</v>
      </c>
      <c r="L3" s="72" t="str">
        <f t="shared" ref="L3:L34" si="1">"202"&amp;MID(B3,9,1)</f>
        <v>2022</v>
      </c>
      <c r="M3" s="238" t="s">
        <v>54</v>
      </c>
      <c r="N3" s="201" t="s">
        <v>2063</v>
      </c>
      <c r="O3" s="201" t="s">
        <v>7768</v>
      </c>
      <c r="P3" s="231" t="s">
        <v>6894</v>
      </c>
      <c r="Q3" s="215" t="s">
        <v>6895</v>
      </c>
      <c r="R3" s="215" t="s">
        <v>7771</v>
      </c>
      <c r="S3" s="72" t="s">
        <v>65</v>
      </c>
      <c r="T3" s="141" t="s">
        <v>3761</v>
      </c>
      <c r="U3" s="72" t="s">
        <v>4496</v>
      </c>
      <c r="V3" s="72" t="s">
        <v>73</v>
      </c>
      <c r="W3" s="72" t="s">
        <v>90</v>
      </c>
      <c r="X3" s="180" t="s">
        <v>5233</v>
      </c>
      <c r="Y3" s="180" t="s">
        <v>5233</v>
      </c>
      <c r="Z3" s="181" t="s">
        <v>242</v>
      </c>
      <c r="AA3" s="180" t="s">
        <v>7585</v>
      </c>
      <c r="AB3" s="190" t="s">
        <v>4228</v>
      </c>
      <c r="AC3" s="180" t="s">
        <v>4496</v>
      </c>
      <c r="AD3" s="180" t="s">
        <v>5233</v>
      </c>
      <c r="AE3" s="191"/>
      <c r="AF3" s="191"/>
      <c r="AG3" s="191"/>
      <c r="AH3" s="191"/>
      <c r="AI3" s="191"/>
      <c r="AJ3" s="191"/>
      <c r="AK3" s="191"/>
      <c r="AL3" s="191"/>
      <c r="AM3" s="191"/>
      <c r="AN3" s="191"/>
      <c r="AO3" s="192"/>
      <c r="AP3" s="192"/>
      <c r="AQ3" s="192"/>
      <c r="AR3" s="192"/>
      <c r="AS3" s="192"/>
      <c r="AT3" s="192"/>
      <c r="AU3" s="192"/>
      <c r="AV3" s="192"/>
      <c r="AW3" s="192"/>
      <c r="AX3" s="72">
        <v>3</v>
      </c>
      <c r="AY3" s="72">
        <v>0</v>
      </c>
      <c r="AZ3" s="80">
        <f t="shared" ref="AZ3:AZ66" si="2">SUM(AX3,AY3)</f>
        <v>3</v>
      </c>
      <c r="BA3" s="72">
        <v>1</v>
      </c>
      <c r="BB3" s="72">
        <f>0</f>
        <v>0</v>
      </c>
      <c r="BC3" s="72">
        <f t="shared" ref="BC3:BC66" si="3">SUM(BA3,BB3)</f>
        <v>1</v>
      </c>
      <c r="BD3" s="72">
        <f>0</f>
        <v>0</v>
      </c>
      <c r="BE3" s="72">
        <f t="shared" ref="BE3:BE66" si="4">SUM(BC3,BD3)</f>
        <v>1</v>
      </c>
      <c r="BF3" s="72">
        <v>0</v>
      </c>
      <c r="BG3" s="72">
        <v>0</v>
      </c>
      <c r="BH3" s="72"/>
      <c r="BI3" s="72"/>
      <c r="BJ3" s="142"/>
      <c r="BK3" s="139"/>
    </row>
    <row r="4" spans="1:63" ht="40.5" customHeight="1">
      <c r="A4" s="205" t="s">
        <v>5497</v>
      </c>
      <c r="B4" s="232" t="s">
        <v>6034</v>
      </c>
      <c r="C4" s="205" t="s">
        <v>2083</v>
      </c>
      <c r="D4" s="236" t="s">
        <v>6256</v>
      </c>
      <c r="E4" s="238" t="str">
        <f>INDEX([3]项目信息统计表!$E:$E,MATCH(B4,[3]项目信息统计表!$B:$B,0))</f>
        <v>基础研究</v>
      </c>
      <c r="F4" s="238" t="s">
        <v>1545</v>
      </c>
      <c r="G4" s="72" t="str">
        <f>INDEX(辅助数据!$F$3:$F$98,MATCH(项目信息统计表!F4,辅助数据!$E$3:$E$98,0))</f>
        <v>G54</v>
      </c>
      <c r="H4" s="238" t="s">
        <v>122</v>
      </c>
      <c r="I4" s="72">
        <f>INDEX(辅助数据!$B$3:$B$64,MATCH(项目信息统计表!H4,辅助数据!$A$3:$A$64,0))</f>
        <v>580</v>
      </c>
      <c r="J4" s="141" t="str">
        <f t="shared" si="0"/>
        <v>2022-01</v>
      </c>
      <c r="K4" s="237">
        <v>45261</v>
      </c>
      <c r="L4" s="72" t="str">
        <f t="shared" si="1"/>
        <v>2022</v>
      </c>
      <c r="M4" s="238" t="s">
        <v>54</v>
      </c>
      <c r="N4" s="201" t="s">
        <v>2063</v>
      </c>
      <c r="O4" s="201" t="s">
        <v>7768</v>
      </c>
      <c r="P4" s="231" t="s">
        <v>6896</v>
      </c>
      <c r="Q4" s="215" t="s">
        <v>2533</v>
      </c>
      <c r="R4" s="206" t="s">
        <v>7771</v>
      </c>
      <c r="S4" s="72" t="s">
        <v>65</v>
      </c>
      <c r="T4" s="141" t="s">
        <v>3766</v>
      </c>
      <c r="U4" s="72" t="s">
        <v>4496</v>
      </c>
      <c r="V4" s="72" t="s">
        <v>73</v>
      </c>
      <c r="W4" s="72" t="s">
        <v>90</v>
      </c>
      <c r="X4" s="180" t="s">
        <v>5233</v>
      </c>
      <c r="Y4" s="180" t="s">
        <v>5233</v>
      </c>
      <c r="Z4" s="181" t="s">
        <v>242</v>
      </c>
      <c r="AA4" s="180" t="s">
        <v>7586</v>
      </c>
      <c r="AB4" s="190">
        <v>1980</v>
      </c>
      <c r="AC4" s="180" t="s">
        <v>76</v>
      </c>
      <c r="AD4" s="180" t="s">
        <v>5233</v>
      </c>
      <c r="AE4" s="191"/>
      <c r="AF4" s="191"/>
      <c r="AG4" s="191"/>
      <c r="AH4" s="191"/>
      <c r="AI4" s="191"/>
      <c r="AJ4" s="191"/>
      <c r="AK4" s="191"/>
      <c r="AL4" s="191"/>
      <c r="AM4" s="191"/>
      <c r="AN4" s="191"/>
      <c r="AO4" s="192"/>
      <c r="AP4" s="192"/>
      <c r="AQ4" s="192"/>
      <c r="AR4" s="192"/>
      <c r="AS4" s="192"/>
      <c r="AT4" s="192"/>
      <c r="AU4" s="192"/>
      <c r="AV4" s="192"/>
      <c r="AW4" s="192"/>
      <c r="AX4" s="72">
        <v>3</v>
      </c>
      <c r="AY4" s="72">
        <v>0</v>
      </c>
      <c r="AZ4" s="80">
        <f t="shared" si="2"/>
        <v>3</v>
      </c>
      <c r="BA4" s="72">
        <v>1</v>
      </c>
      <c r="BB4" s="72">
        <f>0</f>
        <v>0</v>
      </c>
      <c r="BC4" s="72">
        <f t="shared" si="3"/>
        <v>1</v>
      </c>
      <c r="BD4" s="72">
        <f>0</f>
        <v>0</v>
      </c>
      <c r="BE4" s="72">
        <f t="shared" si="4"/>
        <v>1</v>
      </c>
      <c r="BF4" s="72">
        <v>0</v>
      </c>
      <c r="BG4" s="72">
        <v>0</v>
      </c>
      <c r="BH4" s="142"/>
      <c r="BI4" s="72"/>
      <c r="BJ4" s="142"/>
      <c r="BK4" s="139"/>
    </row>
    <row r="5" spans="1:63" ht="40.5" customHeight="1">
      <c r="A5" s="205" t="s">
        <v>5498</v>
      </c>
      <c r="B5" s="232" t="s">
        <v>6035</v>
      </c>
      <c r="C5" s="205" t="s">
        <v>2083</v>
      </c>
      <c r="D5" s="236" t="s">
        <v>6256</v>
      </c>
      <c r="E5" s="238" t="str">
        <f>INDEX([3]项目信息统计表!$E:$E,MATCH(B5,[3]项目信息统计表!$B:$B,0))</f>
        <v>基础研究</v>
      </c>
      <c r="F5" s="238" t="s">
        <v>1545</v>
      </c>
      <c r="G5" s="72" t="str">
        <f>INDEX(辅助数据!$F$3:$F$98,MATCH(项目信息统计表!F5,辅助数据!$E$3:$E$98,0))</f>
        <v>G54</v>
      </c>
      <c r="H5" s="238" t="s">
        <v>122</v>
      </c>
      <c r="I5" s="72">
        <f>INDEX(辅助数据!$B$3:$B$64,MATCH(项目信息统计表!H5,辅助数据!$A$3:$A$64,0))</f>
        <v>580</v>
      </c>
      <c r="J5" s="141" t="str">
        <f t="shared" si="0"/>
        <v>2022-01</v>
      </c>
      <c r="K5" s="237">
        <v>45261</v>
      </c>
      <c r="L5" s="72" t="str">
        <f t="shared" si="1"/>
        <v>2022</v>
      </c>
      <c r="M5" s="238" t="s">
        <v>54</v>
      </c>
      <c r="N5" s="201" t="s">
        <v>2063</v>
      </c>
      <c r="O5" s="201" t="s">
        <v>7768</v>
      </c>
      <c r="P5" s="231" t="s">
        <v>6897</v>
      </c>
      <c r="Q5" s="215" t="s">
        <v>6898</v>
      </c>
      <c r="R5" s="206" t="s">
        <v>7771</v>
      </c>
      <c r="S5" s="72" t="s">
        <v>65</v>
      </c>
      <c r="T5" s="141" t="s">
        <v>3798</v>
      </c>
      <c r="U5" s="72" t="s">
        <v>4496</v>
      </c>
      <c r="V5" s="72" t="s">
        <v>73</v>
      </c>
      <c r="W5" s="72" t="s">
        <v>90</v>
      </c>
      <c r="X5" s="180" t="s">
        <v>5233</v>
      </c>
      <c r="Y5" s="180" t="s">
        <v>5233</v>
      </c>
      <c r="Z5" s="181" t="s">
        <v>242</v>
      </c>
      <c r="AA5" s="180" t="s">
        <v>7587</v>
      </c>
      <c r="AB5" s="190" t="s">
        <v>4230</v>
      </c>
      <c r="AC5" s="180" t="s">
        <v>4496</v>
      </c>
      <c r="AD5" s="180" t="s">
        <v>5233</v>
      </c>
      <c r="AE5" s="191"/>
      <c r="AF5" s="191"/>
      <c r="AG5" s="191"/>
      <c r="AH5" s="191"/>
      <c r="AI5" s="191"/>
      <c r="AJ5" s="191"/>
      <c r="AK5" s="191"/>
      <c r="AL5" s="191"/>
      <c r="AM5" s="191"/>
      <c r="AN5" s="191"/>
      <c r="AO5" s="192"/>
      <c r="AP5" s="192"/>
      <c r="AQ5" s="192"/>
      <c r="AR5" s="192"/>
      <c r="AS5" s="192"/>
      <c r="AT5" s="192"/>
      <c r="AU5" s="192"/>
      <c r="AV5" s="192"/>
      <c r="AW5" s="192"/>
      <c r="AX5" s="72">
        <v>3</v>
      </c>
      <c r="AY5" s="72">
        <v>0</v>
      </c>
      <c r="AZ5" s="80">
        <f t="shared" si="2"/>
        <v>3</v>
      </c>
      <c r="BA5" s="72">
        <v>1</v>
      </c>
      <c r="BB5" s="72">
        <f>0</f>
        <v>0</v>
      </c>
      <c r="BC5" s="72">
        <f t="shared" si="3"/>
        <v>1</v>
      </c>
      <c r="BD5" s="72">
        <f>0</f>
        <v>0</v>
      </c>
      <c r="BE5" s="72">
        <f t="shared" si="4"/>
        <v>1</v>
      </c>
      <c r="BF5" s="72">
        <v>0</v>
      </c>
      <c r="BG5" s="72">
        <v>0</v>
      </c>
      <c r="BH5" s="72"/>
      <c r="BI5" s="72"/>
      <c r="BJ5" s="142"/>
      <c r="BK5" s="139"/>
    </row>
    <row r="6" spans="1:63" ht="40.5" customHeight="1">
      <c r="A6" s="205" t="s">
        <v>5394</v>
      </c>
      <c r="B6" s="232" t="s">
        <v>5931</v>
      </c>
      <c r="C6" s="205" t="s">
        <v>217</v>
      </c>
      <c r="D6" s="236" t="s">
        <v>6256</v>
      </c>
      <c r="E6" s="238" t="str">
        <f>INDEX([3]项目信息统计表!$E:$E,MATCH(B6,[3]项目信息统计表!$B:$B,0))</f>
        <v>应用研究</v>
      </c>
      <c r="F6" s="238" t="s">
        <v>1565</v>
      </c>
      <c r="G6" s="72" t="str">
        <f>INDEX(辅助数据!$F$3:$F$98,MATCH(项目信息统计表!F6,辅助数据!$E$3:$E$98,0))</f>
        <v>M74</v>
      </c>
      <c r="H6" s="238" t="s">
        <v>210</v>
      </c>
      <c r="I6" s="72">
        <f>INDEX(辅助数据!$B$3:$B$64,MATCH(项目信息统计表!H6,辅助数据!$A$3:$A$64,0))</f>
        <v>420</v>
      </c>
      <c r="J6" s="141" t="str">
        <f t="shared" si="0"/>
        <v>2022-01</v>
      </c>
      <c r="K6" s="237">
        <v>45261</v>
      </c>
      <c r="L6" s="72" t="str">
        <f t="shared" si="1"/>
        <v>2022</v>
      </c>
      <c r="M6" s="238" t="s">
        <v>54</v>
      </c>
      <c r="N6" s="201" t="s">
        <v>6262</v>
      </c>
      <c r="O6" s="201" t="s">
        <v>7768</v>
      </c>
      <c r="P6" s="231" t="s">
        <v>6711</v>
      </c>
      <c r="Q6" s="215" t="s">
        <v>6712</v>
      </c>
      <c r="R6" s="218" t="s">
        <v>6387</v>
      </c>
      <c r="S6" s="72" t="s">
        <v>65</v>
      </c>
      <c r="T6" s="141" t="s">
        <v>3726</v>
      </c>
      <c r="U6" s="72" t="s">
        <v>70</v>
      </c>
      <c r="V6" s="72" t="s">
        <v>73</v>
      </c>
      <c r="W6" s="72" t="s">
        <v>4497</v>
      </c>
      <c r="X6" s="180" t="s">
        <v>5233</v>
      </c>
      <c r="Y6" s="180" t="s">
        <v>5233</v>
      </c>
      <c r="Z6" s="181" t="s">
        <v>5233</v>
      </c>
      <c r="AA6" s="180" t="s">
        <v>5008</v>
      </c>
      <c r="AB6" s="190" t="s">
        <v>4211</v>
      </c>
      <c r="AC6" s="180" t="s">
        <v>76</v>
      </c>
      <c r="AD6" s="180" t="s">
        <v>5234</v>
      </c>
      <c r="AE6" s="191"/>
      <c r="AF6" s="191"/>
      <c r="AG6" s="191"/>
      <c r="AH6" s="191"/>
      <c r="AI6" s="191"/>
      <c r="AJ6" s="191"/>
      <c r="AK6" s="191"/>
      <c r="AL6" s="191"/>
      <c r="AM6" s="191"/>
      <c r="AN6" s="191"/>
      <c r="AO6" s="192"/>
      <c r="AP6" s="192"/>
      <c r="AQ6" s="192"/>
      <c r="AR6" s="192"/>
      <c r="AS6" s="192"/>
      <c r="AT6" s="192"/>
      <c r="AU6" s="192"/>
      <c r="AV6" s="192"/>
      <c r="AW6" s="192"/>
      <c r="AX6" s="72">
        <v>10</v>
      </c>
      <c r="AY6" s="72">
        <v>0</v>
      </c>
      <c r="AZ6" s="80">
        <f t="shared" si="2"/>
        <v>10</v>
      </c>
      <c r="BA6" s="72">
        <v>10</v>
      </c>
      <c r="BB6" s="72">
        <f>0</f>
        <v>0</v>
      </c>
      <c r="BC6" s="72">
        <f t="shared" si="3"/>
        <v>10</v>
      </c>
      <c r="BD6" s="72">
        <f>0</f>
        <v>0</v>
      </c>
      <c r="BE6" s="72">
        <f t="shared" si="4"/>
        <v>10</v>
      </c>
      <c r="BF6" s="72">
        <v>0</v>
      </c>
      <c r="BG6" s="72">
        <v>0</v>
      </c>
      <c r="BH6" s="72"/>
      <c r="BI6" s="72"/>
      <c r="BJ6" s="142"/>
      <c r="BK6" s="139"/>
    </row>
    <row r="7" spans="1:63" s="243" customFormat="1" ht="40.5" customHeight="1">
      <c r="A7" s="205" t="s">
        <v>5395</v>
      </c>
      <c r="B7" s="232" t="s">
        <v>5932</v>
      </c>
      <c r="C7" s="205" t="s">
        <v>217</v>
      </c>
      <c r="D7" s="236" t="s">
        <v>6256</v>
      </c>
      <c r="E7" s="238" t="str">
        <f>INDEX([3]项目信息统计表!$E:$E,MATCH(B7,[3]项目信息统计表!$B:$B,0))</f>
        <v>基础研究</v>
      </c>
      <c r="F7" s="238" t="s">
        <v>1539</v>
      </c>
      <c r="G7" s="72" t="str">
        <f>INDEX(辅助数据!$F$3:$F$98,MATCH(项目信息统计表!F7,辅助数据!$E$3:$E$98,0))</f>
        <v>E48</v>
      </c>
      <c r="H7" s="238" t="s">
        <v>1057</v>
      </c>
      <c r="I7" s="72">
        <f>INDEX(辅助数据!$B$3:$B$64,MATCH(项目信息统计表!H7,辅助数据!$A$3:$A$64,0))</f>
        <v>620</v>
      </c>
      <c r="J7" s="141" t="str">
        <f t="shared" si="0"/>
        <v>2022-01</v>
      </c>
      <c r="K7" s="237">
        <v>45627</v>
      </c>
      <c r="L7" s="72" t="str">
        <f t="shared" si="1"/>
        <v>2022</v>
      </c>
      <c r="M7" s="238" t="s">
        <v>54</v>
      </c>
      <c r="N7" s="201" t="s">
        <v>6262</v>
      </c>
      <c r="O7" s="201" t="s">
        <v>7768</v>
      </c>
      <c r="P7" s="231" t="s">
        <v>6713</v>
      </c>
      <c r="Q7" s="215" t="s">
        <v>1913</v>
      </c>
      <c r="R7" s="218" t="s">
        <v>4441</v>
      </c>
      <c r="S7" s="72" t="s">
        <v>5231</v>
      </c>
      <c r="T7" s="141" t="s">
        <v>2127</v>
      </c>
      <c r="U7" s="72" t="s">
        <v>70</v>
      </c>
      <c r="V7" s="72" t="s">
        <v>73</v>
      </c>
      <c r="W7" s="72" t="s">
        <v>4497</v>
      </c>
      <c r="X7" s="180" t="s">
        <v>5233</v>
      </c>
      <c r="Y7" s="180" t="s">
        <v>160</v>
      </c>
      <c r="Z7" s="181" t="s">
        <v>209</v>
      </c>
      <c r="AA7" s="180" t="s">
        <v>2709</v>
      </c>
      <c r="AB7" s="190" t="s">
        <v>4211</v>
      </c>
      <c r="AC7" s="180" t="s">
        <v>76</v>
      </c>
      <c r="AD7" s="180" t="s">
        <v>5234</v>
      </c>
      <c r="AE7" s="191"/>
      <c r="AF7" s="191"/>
      <c r="AG7" s="191"/>
      <c r="AH7" s="191"/>
      <c r="AI7" s="191"/>
      <c r="AJ7" s="191"/>
      <c r="AK7" s="191"/>
      <c r="AL7" s="191"/>
      <c r="AM7" s="191"/>
      <c r="AN7" s="191"/>
      <c r="AO7" s="192"/>
      <c r="AP7" s="192"/>
      <c r="AQ7" s="192"/>
      <c r="AR7" s="192"/>
      <c r="AS7" s="192"/>
      <c r="AT7" s="192"/>
      <c r="AU7" s="192"/>
      <c r="AV7" s="192"/>
      <c r="AW7" s="192"/>
      <c r="AX7" s="72">
        <v>10</v>
      </c>
      <c r="AY7" s="72">
        <v>0</v>
      </c>
      <c r="AZ7" s="80">
        <f t="shared" si="2"/>
        <v>10</v>
      </c>
      <c r="BA7" s="72">
        <v>10</v>
      </c>
      <c r="BB7" s="72">
        <f>0</f>
        <v>0</v>
      </c>
      <c r="BC7" s="72">
        <f t="shared" si="3"/>
        <v>10</v>
      </c>
      <c r="BD7" s="72">
        <f>0</f>
        <v>0</v>
      </c>
      <c r="BE7" s="72">
        <f t="shared" si="4"/>
        <v>10</v>
      </c>
      <c r="BF7" s="72">
        <v>0</v>
      </c>
      <c r="BG7" s="72">
        <v>0</v>
      </c>
      <c r="BH7" s="240"/>
      <c r="BI7" s="240"/>
      <c r="BJ7" s="241"/>
      <c r="BK7" s="242"/>
    </row>
    <row r="8" spans="1:63" ht="40.5" customHeight="1">
      <c r="A8" s="205" t="s">
        <v>5408</v>
      </c>
      <c r="B8" s="232" t="s">
        <v>5945</v>
      </c>
      <c r="C8" s="205" t="s">
        <v>217</v>
      </c>
      <c r="D8" s="236" t="s">
        <v>6256</v>
      </c>
      <c r="E8" s="238" t="str">
        <f>INDEX([3]项目信息统计表!$E:$E,MATCH(B8,[3]项目信息统计表!$B:$B,0))</f>
        <v>应用研究</v>
      </c>
      <c r="F8" s="238" t="s">
        <v>1556</v>
      </c>
      <c r="G8" s="72" t="str">
        <f>INDEX(辅助数据!$F$3:$F$98,MATCH(项目信息统计表!F8,辅助数据!$E$3:$E$98,0))</f>
        <v>I65</v>
      </c>
      <c r="H8" s="238" t="s">
        <v>210</v>
      </c>
      <c r="I8" s="72">
        <f>INDEX(辅助数据!$B$3:$B$64,MATCH(项目信息统计表!H8,辅助数据!$A$3:$A$64,0))</f>
        <v>420</v>
      </c>
      <c r="J8" s="141" t="str">
        <f t="shared" si="0"/>
        <v>2022-01</v>
      </c>
      <c r="K8" s="237">
        <v>44896</v>
      </c>
      <c r="L8" s="72" t="str">
        <f t="shared" si="1"/>
        <v>2022</v>
      </c>
      <c r="M8" s="193"/>
      <c r="N8" s="201" t="s">
        <v>6263</v>
      </c>
      <c r="O8" s="201" t="s">
        <v>7768</v>
      </c>
      <c r="P8" s="231" t="s">
        <v>6730</v>
      </c>
      <c r="Q8" s="215" t="s">
        <v>2857</v>
      </c>
      <c r="R8" s="218">
        <v>150007</v>
      </c>
      <c r="S8" s="72" t="s">
        <v>5231</v>
      </c>
      <c r="T8" s="141" t="s">
        <v>2157</v>
      </c>
      <c r="U8" s="72" t="s">
        <v>70</v>
      </c>
      <c r="V8" s="72" t="s">
        <v>73</v>
      </c>
      <c r="W8" s="72" t="s">
        <v>90</v>
      </c>
      <c r="X8" s="180" t="s">
        <v>5233</v>
      </c>
      <c r="Y8" s="180" t="s">
        <v>160</v>
      </c>
      <c r="Z8" s="181" t="s">
        <v>209</v>
      </c>
      <c r="AA8" s="180" t="s">
        <v>227</v>
      </c>
      <c r="AB8" s="190" t="s">
        <v>4218</v>
      </c>
      <c r="AC8" s="180" t="s">
        <v>90</v>
      </c>
      <c r="AD8" s="180" t="s">
        <v>5234</v>
      </c>
      <c r="AE8" s="191"/>
      <c r="AF8" s="191"/>
      <c r="AG8" s="191"/>
      <c r="AH8" s="191"/>
      <c r="AI8" s="191"/>
      <c r="AJ8" s="191"/>
      <c r="AK8" s="191"/>
      <c r="AL8" s="191"/>
      <c r="AM8" s="191"/>
      <c r="AN8" s="191"/>
      <c r="AO8" s="192"/>
      <c r="AP8" s="192"/>
      <c r="AQ8" s="192"/>
      <c r="AR8" s="192"/>
      <c r="AS8" s="192"/>
      <c r="AT8" s="192"/>
      <c r="AU8" s="192"/>
      <c r="AV8" s="192"/>
      <c r="AW8" s="192"/>
      <c r="AX8" s="72">
        <v>14</v>
      </c>
      <c r="AY8" s="72">
        <v>0</v>
      </c>
      <c r="AZ8" s="80">
        <f t="shared" si="2"/>
        <v>14</v>
      </c>
      <c r="BA8" s="72">
        <v>14</v>
      </c>
      <c r="BB8" s="72">
        <f>0</f>
        <v>0</v>
      </c>
      <c r="BC8" s="72">
        <f t="shared" si="3"/>
        <v>14</v>
      </c>
      <c r="BD8" s="72">
        <f>0</f>
        <v>0</v>
      </c>
      <c r="BE8" s="72">
        <f t="shared" si="4"/>
        <v>14</v>
      </c>
      <c r="BF8" s="72">
        <v>0</v>
      </c>
      <c r="BG8" s="72">
        <v>0</v>
      </c>
      <c r="BH8" s="142"/>
      <c r="BI8" s="72"/>
      <c r="BJ8" s="142"/>
      <c r="BK8" s="139"/>
    </row>
    <row r="9" spans="1:63" ht="40.5" customHeight="1">
      <c r="A9" s="205" t="s">
        <v>5409</v>
      </c>
      <c r="B9" s="232" t="s">
        <v>5946</v>
      </c>
      <c r="C9" s="205" t="s">
        <v>217</v>
      </c>
      <c r="D9" s="236" t="s">
        <v>6256</v>
      </c>
      <c r="E9" s="238" t="str">
        <f>INDEX([3]项目信息统计表!$E:$E,MATCH(B9,[3]项目信息统计表!$B:$B,0))</f>
        <v>应用研究</v>
      </c>
      <c r="F9" s="238" t="s">
        <v>1568</v>
      </c>
      <c r="G9" s="72" t="str">
        <f>INDEX(辅助数据!$F$3:$F$98,MATCH(项目信息统计表!F9,辅助数据!$E$3:$E$98,0))</f>
        <v>N77</v>
      </c>
      <c r="H9" s="238" t="s">
        <v>267</v>
      </c>
      <c r="I9" s="72">
        <f>INDEX(辅助数据!$B$3:$B$64,MATCH(项目信息统计表!H9,辅助数据!$A$3:$A$64,0))</f>
        <v>416</v>
      </c>
      <c r="J9" s="141" t="str">
        <f t="shared" si="0"/>
        <v>2022-01</v>
      </c>
      <c r="K9" s="237">
        <v>45261</v>
      </c>
      <c r="L9" s="72" t="str">
        <f t="shared" si="1"/>
        <v>2022</v>
      </c>
      <c r="M9" s="238" t="s">
        <v>54</v>
      </c>
      <c r="N9" s="201" t="s">
        <v>6263</v>
      </c>
      <c r="O9" s="201" t="s">
        <v>7768</v>
      </c>
      <c r="P9" s="231" t="s">
        <v>6731</v>
      </c>
      <c r="Q9" s="215" t="s">
        <v>5002</v>
      </c>
      <c r="R9" s="218">
        <v>130018</v>
      </c>
      <c r="S9" s="72" t="s">
        <v>65</v>
      </c>
      <c r="T9" s="141" t="s">
        <v>2125</v>
      </c>
      <c r="U9" s="72" t="s">
        <v>70</v>
      </c>
      <c r="V9" s="72" t="s">
        <v>73</v>
      </c>
      <c r="W9" s="72" t="s">
        <v>4497</v>
      </c>
      <c r="X9" s="180" t="s">
        <v>5233</v>
      </c>
      <c r="Y9" s="180" t="s">
        <v>160</v>
      </c>
      <c r="Z9" s="181" t="s">
        <v>209</v>
      </c>
      <c r="AA9" s="180" t="s">
        <v>7527</v>
      </c>
      <c r="AB9" s="190" t="s">
        <v>4226</v>
      </c>
      <c r="AC9" s="180" t="s">
        <v>4497</v>
      </c>
      <c r="AD9" s="180" t="s">
        <v>5233</v>
      </c>
      <c r="AE9" s="191"/>
      <c r="AF9" s="191"/>
      <c r="AG9" s="191"/>
      <c r="AH9" s="191"/>
      <c r="AI9" s="191"/>
      <c r="AJ9" s="191"/>
      <c r="AK9" s="191"/>
      <c r="AL9" s="191"/>
      <c r="AM9" s="191"/>
      <c r="AN9" s="191"/>
      <c r="AO9" s="192"/>
      <c r="AP9" s="192"/>
      <c r="AQ9" s="192"/>
      <c r="AR9" s="192"/>
      <c r="AS9" s="192"/>
      <c r="AT9" s="192"/>
      <c r="AU9" s="192"/>
      <c r="AV9" s="192"/>
      <c r="AW9" s="192"/>
      <c r="AX9" s="72">
        <v>14</v>
      </c>
      <c r="AY9" s="72">
        <v>0</v>
      </c>
      <c r="AZ9" s="80">
        <f t="shared" si="2"/>
        <v>14</v>
      </c>
      <c r="BA9" s="72">
        <v>14</v>
      </c>
      <c r="BB9" s="72">
        <f>0</f>
        <v>0</v>
      </c>
      <c r="BC9" s="72">
        <f t="shared" si="3"/>
        <v>14</v>
      </c>
      <c r="BD9" s="72">
        <f>0</f>
        <v>0</v>
      </c>
      <c r="BE9" s="72">
        <f t="shared" si="4"/>
        <v>14</v>
      </c>
      <c r="BF9" s="72">
        <v>0</v>
      </c>
      <c r="BG9" s="72">
        <v>0</v>
      </c>
      <c r="BH9" s="142"/>
      <c r="BI9" s="72"/>
      <c r="BJ9" s="142"/>
      <c r="BK9" s="139"/>
    </row>
    <row r="10" spans="1:63" ht="40.5" customHeight="1">
      <c r="A10" s="205" t="s">
        <v>5410</v>
      </c>
      <c r="B10" s="232" t="s">
        <v>5947</v>
      </c>
      <c r="C10" s="205" t="s">
        <v>217</v>
      </c>
      <c r="D10" s="236" t="s">
        <v>6256</v>
      </c>
      <c r="E10" s="238" t="str">
        <f>INDEX([3]项目信息统计表!$E:$E,MATCH(B10,[3]项目信息统计表!$B:$B,0))</f>
        <v>应用研究</v>
      </c>
      <c r="F10" s="238" t="s">
        <v>1568</v>
      </c>
      <c r="G10" s="72" t="str">
        <f>INDEX(辅助数据!$F$3:$F$98,MATCH(项目信息统计表!F10,辅助数据!$E$3:$E$98,0))</f>
        <v>N77</v>
      </c>
      <c r="H10" s="238" t="s">
        <v>232</v>
      </c>
      <c r="I10" s="72">
        <f>INDEX(辅助数据!$B$3:$B$64,MATCH(项目信息统计表!H10,辅助数据!$A$3:$A$64,0))</f>
        <v>610</v>
      </c>
      <c r="J10" s="141" t="str">
        <f t="shared" si="0"/>
        <v>2022-01</v>
      </c>
      <c r="K10" s="237">
        <v>44896</v>
      </c>
      <c r="L10" s="72" t="str">
        <f t="shared" si="1"/>
        <v>2022</v>
      </c>
      <c r="M10" s="193"/>
      <c r="N10" s="201" t="s">
        <v>6263</v>
      </c>
      <c r="O10" s="201" t="s">
        <v>7768</v>
      </c>
      <c r="P10" s="231" t="s">
        <v>6732</v>
      </c>
      <c r="Q10" s="215" t="s">
        <v>2846</v>
      </c>
      <c r="R10" s="218">
        <v>120133</v>
      </c>
      <c r="S10" s="72" t="s">
        <v>65</v>
      </c>
      <c r="T10" s="141" t="s">
        <v>2261</v>
      </c>
      <c r="U10" s="72" t="s">
        <v>70</v>
      </c>
      <c r="V10" s="72" t="s">
        <v>73</v>
      </c>
      <c r="W10" s="72" t="s">
        <v>90</v>
      </c>
      <c r="X10" s="180" t="s">
        <v>5233</v>
      </c>
      <c r="Y10" s="180" t="s">
        <v>5233</v>
      </c>
      <c r="Z10" s="181" t="s">
        <v>5233</v>
      </c>
      <c r="AA10" s="180" t="s">
        <v>4030</v>
      </c>
      <c r="AB10" s="190" t="s">
        <v>4201</v>
      </c>
      <c r="AC10" s="180" t="s">
        <v>76</v>
      </c>
      <c r="AD10" s="180" t="s">
        <v>5233</v>
      </c>
      <c r="AE10" s="191"/>
      <c r="AF10" s="191"/>
      <c r="AG10" s="191"/>
      <c r="AH10" s="191"/>
      <c r="AI10" s="191"/>
      <c r="AJ10" s="191"/>
      <c r="AK10" s="191"/>
      <c r="AL10" s="191"/>
      <c r="AM10" s="191"/>
      <c r="AN10" s="191"/>
      <c r="AO10" s="192"/>
      <c r="AP10" s="192"/>
      <c r="AQ10" s="192"/>
      <c r="AR10" s="192"/>
      <c r="AS10" s="192"/>
      <c r="AT10" s="192"/>
      <c r="AU10" s="192"/>
      <c r="AV10" s="192"/>
      <c r="AW10" s="192"/>
      <c r="AX10" s="72">
        <v>10</v>
      </c>
      <c r="AY10" s="72">
        <v>0</v>
      </c>
      <c r="AZ10" s="80">
        <f t="shared" si="2"/>
        <v>10</v>
      </c>
      <c r="BA10" s="72">
        <v>10</v>
      </c>
      <c r="BB10" s="72">
        <f>0</f>
        <v>0</v>
      </c>
      <c r="BC10" s="72">
        <f t="shared" si="3"/>
        <v>10</v>
      </c>
      <c r="BD10" s="72">
        <f>0</f>
        <v>0</v>
      </c>
      <c r="BE10" s="72">
        <f t="shared" si="4"/>
        <v>10</v>
      </c>
      <c r="BF10" s="72">
        <v>0</v>
      </c>
      <c r="BG10" s="72">
        <v>0</v>
      </c>
      <c r="BH10" s="72"/>
      <c r="BI10" s="72"/>
      <c r="BJ10" s="142"/>
      <c r="BK10" s="139"/>
    </row>
    <row r="11" spans="1:63" ht="40.5" customHeight="1">
      <c r="A11" s="205" t="s">
        <v>5486</v>
      </c>
      <c r="B11" s="232" t="s">
        <v>6023</v>
      </c>
      <c r="C11" s="205" t="s">
        <v>217</v>
      </c>
      <c r="D11" s="236" t="s">
        <v>6256</v>
      </c>
      <c r="E11" s="238" t="str">
        <f>INDEX([3]项目信息统计表!$E:$E,MATCH(B11,[3]项目信息统计表!$B:$B,0))</f>
        <v>应用研究</v>
      </c>
      <c r="F11" s="238" t="s">
        <v>1568</v>
      </c>
      <c r="G11" s="72" t="str">
        <f>INDEX(辅助数据!$F$3:$F$98,MATCH(项目信息统计表!F11,辅助数据!$E$3:$E$98,0))</f>
        <v>N77</v>
      </c>
      <c r="H11" s="238" t="s">
        <v>212</v>
      </c>
      <c r="I11" s="72">
        <f>INDEX(辅助数据!$B$3:$B$64,MATCH(项目信息统计表!H11,辅助数据!$A$3:$A$64,0))</f>
        <v>170</v>
      </c>
      <c r="J11" s="141" t="str">
        <f t="shared" si="0"/>
        <v>2022-01</v>
      </c>
      <c r="K11" s="237">
        <v>45261</v>
      </c>
      <c r="L11" s="72" t="str">
        <f t="shared" si="1"/>
        <v>2022</v>
      </c>
      <c r="M11" s="238" t="s">
        <v>54</v>
      </c>
      <c r="N11" s="201" t="s">
        <v>2063</v>
      </c>
      <c r="O11" s="201" t="s">
        <v>7768</v>
      </c>
      <c r="P11" s="231" t="s">
        <v>6874</v>
      </c>
      <c r="Q11" s="215" t="s">
        <v>6875</v>
      </c>
      <c r="R11" s="206" t="s">
        <v>7771</v>
      </c>
      <c r="S11" s="72" t="s">
        <v>65</v>
      </c>
      <c r="T11" s="141" t="s">
        <v>2253</v>
      </c>
      <c r="U11" s="72" t="s">
        <v>4496</v>
      </c>
      <c r="V11" s="72" t="s">
        <v>5232</v>
      </c>
      <c r="W11" s="72" t="s">
        <v>76</v>
      </c>
      <c r="X11" s="180" t="s">
        <v>5233</v>
      </c>
      <c r="Y11" s="180" t="s">
        <v>160</v>
      </c>
      <c r="Z11" s="181" t="s">
        <v>209</v>
      </c>
      <c r="AA11" s="180" t="s">
        <v>7578</v>
      </c>
      <c r="AB11" s="190" t="s">
        <v>4219</v>
      </c>
      <c r="AC11" s="180" t="s">
        <v>90</v>
      </c>
      <c r="AD11" s="180" t="s">
        <v>5233</v>
      </c>
      <c r="AE11" s="191"/>
      <c r="AF11" s="191"/>
      <c r="AG11" s="191"/>
      <c r="AH11" s="191"/>
      <c r="AI11" s="191"/>
      <c r="AJ11" s="191"/>
      <c r="AK11" s="191"/>
      <c r="AL11" s="191"/>
      <c r="AM11" s="191"/>
      <c r="AN11" s="191"/>
      <c r="AO11" s="192"/>
      <c r="AP11" s="192"/>
      <c r="AQ11" s="192"/>
      <c r="AR11" s="192"/>
      <c r="AS11" s="192"/>
      <c r="AT11" s="192"/>
      <c r="AU11" s="192"/>
      <c r="AV11" s="192"/>
      <c r="AW11" s="192"/>
      <c r="AX11" s="72">
        <v>3</v>
      </c>
      <c r="AY11" s="72">
        <v>0</v>
      </c>
      <c r="AZ11" s="80">
        <f t="shared" si="2"/>
        <v>3</v>
      </c>
      <c r="BA11" s="72">
        <v>1</v>
      </c>
      <c r="BB11" s="72">
        <f>0</f>
        <v>0</v>
      </c>
      <c r="BC11" s="72">
        <f t="shared" si="3"/>
        <v>1</v>
      </c>
      <c r="BD11" s="72">
        <f>0</f>
        <v>0</v>
      </c>
      <c r="BE11" s="72">
        <f t="shared" si="4"/>
        <v>1</v>
      </c>
      <c r="BF11" s="72">
        <v>0</v>
      </c>
      <c r="BG11" s="72">
        <v>0</v>
      </c>
      <c r="BH11" s="72"/>
      <c r="BI11" s="72"/>
      <c r="BJ11" s="142"/>
      <c r="BK11" s="139"/>
    </row>
    <row r="12" spans="1:63" ht="40.5" customHeight="1">
      <c r="A12" s="205" t="s">
        <v>5487</v>
      </c>
      <c r="B12" s="232" t="s">
        <v>6024</v>
      </c>
      <c r="C12" s="205" t="s">
        <v>217</v>
      </c>
      <c r="D12" s="236" t="s">
        <v>6256</v>
      </c>
      <c r="E12" s="238" t="str">
        <f>INDEX([3]项目信息统计表!$E:$E,MATCH(B12,[3]项目信息统计表!$B:$B,0))</f>
        <v>基础研究</v>
      </c>
      <c r="F12" s="238" t="s">
        <v>1564</v>
      </c>
      <c r="G12" s="72" t="str">
        <f>INDEX(辅助数据!$F$3:$F$98,MATCH(项目信息统计表!F12,辅助数据!$E$3:$E$98,0))</f>
        <v>M73</v>
      </c>
      <c r="H12" s="238" t="s">
        <v>212</v>
      </c>
      <c r="I12" s="72">
        <f>INDEX(辅助数据!$B$3:$B$64,MATCH(项目信息统计表!H12,辅助数据!$A$3:$A$64,0))</f>
        <v>170</v>
      </c>
      <c r="J12" s="141" t="str">
        <f t="shared" si="0"/>
        <v>2022-01</v>
      </c>
      <c r="K12" s="237">
        <v>45261</v>
      </c>
      <c r="L12" s="72" t="str">
        <f t="shared" si="1"/>
        <v>2022</v>
      </c>
      <c r="M12" s="238" t="s">
        <v>54</v>
      </c>
      <c r="N12" s="201" t="s">
        <v>2063</v>
      </c>
      <c r="O12" s="201" t="s">
        <v>7768</v>
      </c>
      <c r="P12" s="231" t="s">
        <v>6876</v>
      </c>
      <c r="Q12" s="215" t="s">
        <v>6877</v>
      </c>
      <c r="R12" s="206" t="s">
        <v>7771</v>
      </c>
      <c r="S12" s="72" t="s">
        <v>65</v>
      </c>
      <c r="T12" s="141" t="s">
        <v>3760</v>
      </c>
      <c r="U12" s="72" t="s">
        <v>4496</v>
      </c>
      <c r="V12" s="72" t="s">
        <v>5232</v>
      </c>
      <c r="W12" s="72" t="s">
        <v>90</v>
      </c>
      <c r="X12" s="180" t="s">
        <v>5233</v>
      </c>
      <c r="Y12" s="180" t="s">
        <v>160</v>
      </c>
      <c r="Z12" s="181" t="s">
        <v>209</v>
      </c>
      <c r="AA12" s="180" t="s">
        <v>7579</v>
      </c>
      <c r="AB12" s="190" t="s">
        <v>4213</v>
      </c>
      <c r="AC12" s="180" t="s">
        <v>76</v>
      </c>
      <c r="AD12" s="180" t="s">
        <v>5234</v>
      </c>
      <c r="AE12" s="191"/>
      <c r="AF12" s="191"/>
      <c r="AG12" s="191"/>
      <c r="AH12" s="191"/>
      <c r="AI12" s="191"/>
      <c r="AJ12" s="191"/>
      <c r="AK12" s="191"/>
      <c r="AL12" s="191"/>
      <c r="AM12" s="191"/>
      <c r="AN12" s="191"/>
      <c r="AO12" s="192"/>
      <c r="AP12" s="192"/>
      <c r="AQ12" s="192"/>
      <c r="AR12" s="192"/>
      <c r="AS12" s="192"/>
      <c r="AT12" s="192"/>
      <c r="AU12" s="192"/>
      <c r="AV12" s="192"/>
      <c r="AW12" s="192"/>
      <c r="AX12" s="72">
        <v>3</v>
      </c>
      <c r="AY12" s="72">
        <v>0</v>
      </c>
      <c r="AZ12" s="80">
        <f t="shared" si="2"/>
        <v>3</v>
      </c>
      <c r="BA12" s="72">
        <v>1</v>
      </c>
      <c r="BB12" s="72">
        <f>0</f>
        <v>0</v>
      </c>
      <c r="BC12" s="72">
        <f t="shared" si="3"/>
        <v>1</v>
      </c>
      <c r="BD12" s="72">
        <f>0</f>
        <v>0</v>
      </c>
      <c r="BE12" s="72">
        <f t="shared" si="4"/>
        <v>1</v>
      </c>
      <c r="BF12" s="72">
        <v>0</v>
      </c>
      <c r="BG12" s="72">
        <v>0</v>
      </c>
      <c r="BH12" s="72"/>
      <c r="BI12" s="72"/>
      <c r="BJ12" s="142"/>
      <c r="BK12" s="139"/>
    </row>
    <row r="13" spans="1:63" ht="40.5" customHeight="1">
      <c r="A13" s="205" t="s">
        <v>5488</v>
      </c>
      <c r="B13" s="232" t="s">
        <v>6025</v>
      </c>
      <c r="C13" s="205" t="s">
        <v>217</v>
      </c>
      <c r="D13" s="236" t="s">
        <v>6256</v>
      </c>
      <c r="E13" s="238" t="str">
        <f>INDEX([3]项目信息统计表!$E:$E,MATCH(B13,[3]项目信息统计表!$B:$B,0))</f>
        <v>应用研究</v>
      </c>
      <c r="F13" s="238" t="s">
        <v>1539</v>
      </c>
      <c r="G13" s="72" t="str">
        <f>INDEX(辅助数据!$F$3:$F$98,MATCH(项目信息统计表!F13,辅助数据!$E$3:$E$98,0))</f>
        <v>E48</v>
      </c>
      <c r="H13" s="238" t="s">
        <v>228</v>
      </c>
      <c r="I13" s="72">
        <f>INDEX(辅助数据!$B$3:$B$64,MATCH(项目信息统计表!H13,辅助数据!$A$3:$A$64,0))</f>
        <v>560</v>
      </c>
      <c r="J13" s="141" t="str">
        <f t="shared" si="0"/>
        <v>2022-01</v>
      </c>
      <c r="K13" s="237">
        <v>45261</v>
      </c>
      <c r="L13" s="72" t="str">
        <f t="shared" si="1"/>
        <v>2022</v>
      </c>
      <c r="M13" s="238" t="s">
        <v>54</v>
      </c>
      <c r="N13" s="201" t="s">
        <v>2063</v>
      </c>
      <c r="O13" s="201" t="s">
        <v>7768</v>
      </c>
      <c r="P13" s="231" t="s">
        <v>6878</v>
      </c>
      <c r="Q13" s="215" t="s">
        <v>6879</v>
      </c>
      <c r="R13" s="206" t="s">
        <v>7771</v>
      </c>
      <c r="S13" s="72" t="s">
        <v>65</v>
      </c>
      <c r="T13" s="141" t="s">
        <v>2192</v>
      </c>
      <c r="U13" s="72" t="s">
        <v>4496</v>
      </c>
      <c r="V13" s="72" t="s">
        <v>73</v>
      </c>
      <c r="W13" s="72" t="s">
        <v>76</v>
      </c>
      <c r="X13" s="180" t="s">
        <v>5233</v>
      </c>
      <c r="Y13" s="180" t="s">
        <v>160</v>
      </c>
      <c r="Z13" s="181" t="s">
        <v>209</v>
      </c>
      <c r="AA13" s="180" t="s">
        <v>6956</v>
      </c>
      <c r="AB13" s="190" t="s">
        <v>4208</v>
      </c>
      <c r="AC13" s="180" t="s">
        <v>76</v>
      </c>
      <c r="AD13" s="180" t="s">
        <v>5233</v>
      </c>
      <c r="AE13" s="191"/>
      <c r="AF13" s="191"/>
      <c r="AG13" s="191"/>
      <c r="AH13" s="191"/>
      <c r="AI13" s="191"/>
      <c r="AJ13" s="191"/>
      <c r="AK13" s="191"/>
      <c r="AL13" s="191"/>
      <c r="AM13" s="191"/>
      <c r="AN13" s="191"/>
      <c r="AO13" s="192"/>
      <c r="AP13" s="192"/>
      <c r="AQ13" s="192"/>
      <c r="AR13" s="192"/>
      <c r="AS13" s="192"/>
      <c r="AT13" s="192"/>
      <c r="AU13" s="192"/>
      <c r="AV13" s="192"/>
      <c r="AW13" s="192"/>
      <c r="AX13" s="72">
        <v>3</v>
      </c>
      <c r="AY13" s="72">
        <v>0</v>
      </c>
      <c r="AZ13" s="80">
        <f t="shared" si="2"/>
        <v>3</v>
      </c>
      <c r="BA13" s="72">
        <v>1</v>
      </c>
      <c r="BB13" s="72">
        <f>0</f>
        <v>0</v>
      </c>
      <c r="BC13" s="72">
        <f t="shared" si="3"/>
        <v>1</v>
      </c>
      <c r="BD13" s="72">
        <f>0</f>
        <v>0</v>
      </c>
      <c r="BE13" s="72">
        <f t="shared" si="4"/>
        <v>1</v>
      </c>
      <c r="BF13" s="72">
        <v>0</v>
      </c>
      <c r="BG13" s="72">
        <v>0</v>
      </c>
      <c r="BH13" s="72"/>
      <c r="BI13" s="72"/>
      <c r="BJ13" s="142"/>
      <c r="BK13" s="139"/>
    </row>
    <row r="14" spans="1:63" ht="40.5" customHeight="1">
      <c r="A14" s="205" t="s">
        <v>5489</v>
      </c>
      <c r="B14" s="232" t="s">
        <v>6026</v>
      </c>
      <c r="C14" s="205" t="s">
        <v>217</v>
      </c>
      <c r="D14" s="236" t="s">
        <v>6256</v>
      </c>
      <c r="E14" s="238" t="str">
        <f>INDEX([3]项目信息统计表!$E:$E,MATCH(B14,[3]项目信息统计表!$B:$B,0))</f>
        <v>基础研究</v>
      </c>
      <c r="F14" s="238" t="s">
        <v>1564</v>
      </c>
      <c r="G14" s="72" t="str">
        <f>INDEX(辅助数据!$F$3:$F$98,MATCH(项目信息统计表!F14,辅助数据!$E$3:$E$98,0))</f>
        <v>M73</v>
      </c>
      <c r="H14" s="238" t="s">
        <v>214</v>
      </c>
      <c r="I14" s="72">
        <f>INDEX(辅助数据!$B$3:$B$64,MATCH(项目信息统计表!H14,辅助数据!$A$3:$A$64,0))</f>
        <v>410</v>
      </c>
      <c r="J14" s="141" t="str">
        <f t="shared" si="0"/>
        <v>2022-01</v>
      </c>
      <c r="K14" s="237">
        <v>45261</v>
      </c>
      <c r="L14" s="72" t="str">
        <f t="shared" si="1"/>
        <v>2022</v>
      </c>
      <c r="M14" s="238" t="s">
        <v>54</v>
      </c>
      <c r="N14" s="135" t="s">
        <v>2063</v>
      </c>
      <c r="O14" s="201" t="s">
        <v>7768</v>
      </c>
      <c r="P14" s="231" t="s">
        <v>6880</v>
      </c>
      <c r="Q14" s="215" t="s">
        <v>6881</v>
      </c>
      <c r="R14" s="206" t="s">
        <v>7771</v>
      </c>
      <c r="S14" s="72" t="s">
        <v>65</v>
      </c>
      <c r="T14" s="141" t="s">
        <v>3705</v>
      </c>
      <c r="U14" s="72" t="s">
        <v>4496</v>
      </c>
      <c r="V14" s="72" t="s">
        <v>73</v>
      </c>
      <c r="W14" s="72" t="s">
        <v>76</v>
      </c>
      <c r="X14" s="180" t="s">
        <v>5233</v>
      </c>
      <c r="Y14" s="180" t="s">
        <v>160</v>
      </c>
      <c r="Z14" s="181" t="s">
        <v>209</v>
      </c>
      <c r="AA14" s="180" t="s">
        <v>1870</v>
      </c>
      <c r="AB14" s="190" t="s">
        <v>4219</v>
      </c>
      <c r="AC14" s="180" t="s">
        <v>4497</v>
      </c>
      <c r="AD14" s="180" t="s">
        <v>5234</v>
      </c>
      <c r="AE14" s="191"/>
      <c r="AF14" s="191"/>
      <c r="AG14" s="191"/>
      <c r="AH14" s="191"/>
      <c r="AI14" s="191"/>
      <c r="AJ14" s="191"/>
      <c r="AK14" s="191"/>
      <c r="AL14" s="191"/>
      <c r="AM14" s="191"/>
      <c r="AN14" s="191"/>
      <c r="AO14" s="192"/>
      <c r="AP14" s="192"/>
      <c r="AQ14" s="192"/>
      <c r="AR14" s="192"/>
      <c r="AS14" s="192"/>
      <c r="AT14" s="192"/>
      <c r="AU14" s="192"/>
      <c r="AV14" s="192"/>
      <c r="AW14" s="192"/>
      <c r="AX14" s="72">
        <v>3</v>
      </c>
      <c r="AY14" s="72">
        <v>0</v>
      </c>
      <c r="AZ14" s="80">
        <f t="shared" si="2"/>
        <v>3</v>
      </c>
      <c r="BA14" s="72">
        <v>1</v>
      </c>
      <c r="BB14" s="72">
        <f>0</f>
        <v>0</v>
      </c>
      <c r="BC14" s="72">
        <f t="shared" si="3"/>
        <v>1</v>
      </c>
      <c r="BD14" s="72">
        <f>0</f>
        <v>0</v>
      </c>
      <c r="BE14" s="72">
        <f t="shared" si="4"/>
        <v>1</v>
      </c>
      <c r="BF14" s="72">
        <v>0</v>
      </c>
      <c r="BG14" s="72">
        <v>0</v>
      </c>
      <c r="BH14" s="72"/>
      <c r="BI14" s="72"/>
      <c r="BJ14" s="142"/>
      <c r="BK14" s="139"/>
    </row>
    <row r="15" spans="1:63" ht="40.5" customHeight="1">
      <c r="A15" s="205" t="s">
        <v>5490</v>
      </c>
      <c r="B15" s="232" t="s">
        <v>6027</v>
      </c>
      <c r="C15" s="205" t="s">
        <v>217</v>
      </c>
      <c r="D15" s="236" t="s">
        <v>6256</v>
      </c>
      <c r="E15" s="238" t="str">
        <f>INDEX([3]项目信息统计表!$E:$E,MATCH(B15,[3]项目信息统计表!$B:$B,0))</f>
        <v>基础研究</v>
      </c>
      <c r="F15" s="238" t="s">
        <v>1499</v>
      </c>
      <c r="G15" s="72" t="str">
        <f>INDEX(辅助数据!$F$3:$F$98,MATCH(项目信息统计表!F15,辅助数据!$E$3:$E$98,0))</f>
        <v>B07</v>
      </c>
      <c r="H15" s="238" t="s">
        <v>212</v>
      </c>
      <c r="I15" s="72">
        <f>INDEX(辅助数据!$B$3:$B$64,MATCH(项目信息统计表!H15,辅助数据!$A$3:$A$64,0))</f>
        <v>170</v>
      </c>
      <c r="J15" s="141" t="str">
        <f t="shared" si="0"/>
        <v>2022-01</v>
      </c>
      <c r="K15" s="237">
        <v>45261</v>
      </c>
      <c r="L15" s="72" t="str">
        <f t="shared" si="1"/>
        <v>2022</v>
      </c>
      <c r="M15" s="238" t="s">
        <v>54</v>
      </c>
      <c r="N15" s="135" t="s">
        <v>2063</v>
      </c>
      <c r="O15" s="201" t="s">
        <v>7768</v>
      </c>
      <c r="P15" s="231" t="s">
        <v>6882</v>
      </c>
      <c r="Q15" s="215" t="s">
        <v>6883</v>
      </c>
      <c r="R15" s="206" t="s">
        <v>7771</v>
      </c>
      <c r="S15" s="72" t="s">
        <v>65</v>
      </c>
      <c r="T15" s="141" t="s">
        <v>2181</v>
      </c>
      <c r="U15" s="72" t="s">
        <v>4496</v>
      </c>
      <c r="V15" s="72" t="s">
        <v>73</v>
      </c>
      <c r="W15" s="72" t="s">
        <v>4497</v>
      </c>
      <c r="X15" s="180" t="s">
        <v>5233</v>
      </c>
      <c r="Y15" s="180" t="s">
        <v>160</v>
      </c>
      <c r="Z15" s="181" t="s">
        <v>209</v>
      </c>
      <c r="AA15" s="180" t="s">
        <v>7580</v>
      </c>
      <c r="AB15" s="190" t="s">
        <v>4221</v>
      </c>
      <c r="AC15" s="180" t="s">
        <v>4497</v>
      </c>
      <c r="AD15" s="180" t="s">
        <v>5233</v>
      </c>
      <c r="AE15" s="191"/>
      <c r="AF15" s="191"/>
      <c r="AG15" s="191"/>
      <c r="AH15" s="191"/>
      <c r="AI15" s="191"/>
      <c r="AJ15" s="191"/>
      <c r="AK15" s="191"/>
      <c r="AL15" s="191"/>
      <c r="AM15" s="191"/>
      <c r="AN15" s="191"/>
      <c r="AO15" s="192"/>
      <c r="AP15" s="192"/>
      <c r="AQ15" s="192"/>
      <c r="AR15" s="192"/>
      <c r="AS15" s="192"/>
      <c r="AT15" s="192"/>
      <c r="AU15" s="192"/>
      <c r="AV15" s="192"/>
      <c r="AW15" s="192"/>
      <c r="AX15" s="72">
        <v>3</v>
      </c>
      <c r="AY15" s="72">
        <v>0</v>
      </c>
      <c r="AZ15" s="80">
        <f t="shared" si="2"/>
        <v>3</v>
      </c>
      <c r="BA15" s="72">
        <v>1</v>
      </c>
      <c r="BB15" s="72">
        <f>0</f>
        <v>0</v>
      </c>
      <c r="BC15" s="72">
        <f t="shared" si="3"/>
        <v>1</v>
      </c>
      <c r="BD15" s="72">
        <f>0</f>
        <v>0</v>
      </c>
      <c r="BE15" s="72">
        <f t="shared" si="4"/>
        <v>1</v>
      </c>
      <c r="BF15" s="72">
        <v>0</v>
      </c>
      <c r="BG15" s="72">
        <v>0</v>
      </c>
      <c r="BH15" s="72"/>
      <c r="BI15" s="72"/>
      <c r="BJ15" s="142"/>
      <c r="BK15" s="139"/>
    </row>
    <row r="16" spans="1:63" ht="40.5" customHeight="1">
      <c r="A16" s="205" t="s">
        <v>5491</v>
      </c>
      <c r="B16" s="232" t="s">
        <v>6028</v>
      </c>
      <c r="C16" s="205" t="s">
        <v>217</v>
      </c>
      <c r="D16" s="236" t="s">
        <v>6256</v>
      </c>
      <c r="E16" s="238" t="str">
        <f>INDEX([3]项目信息统计表!$E:$E,MATCH(B16,[3]项目信息统计表!$B:$B,0))</f>
        <v>基础研究</v>
      </c>
      <c r="F16" s="238" t="s">
        <v>1564</v>
      </c>
      <c r="G16" s="72" t="str">
        <f>INDEX(辅助数据!$F$3:$F$98,MATCH(项目信息统计表!F16,辅助数据!$E$3:$E$98,0))</f>
        <v>M73</v>
      </c>
      <c r="H16" s="238" t="s">
        <v>212</v>
      </c>
      <c r="I16" s="72">
        <f>INDEX(辅助数据!$B$3:$B$64,MATCH(项目信息统计表!H16,辅助数据!$A$3:$A$64,0))</f>
        <v>170</v>
      </c>
      <c r="J16" s="141" t="str">
        <f t="shared" si="0"/>
        <v>2022-01</v>
      </c>
      <c r="K16" s="237">
        <v>45261</v>
      </c>
      <c r="L16" s="72" t="str">
        <f t="shared" si="1"/>
        <v>2022</v>
      </c>
      <c r="M16" s="238" t="s">
        <v>54</v>
      </c>
      <c r="N16" s="135" t="s">
        <v>2063</v>
      </c>
      <c r="O16" s="201" t="s">
        <v>7768</v>
      </c>
      <c r="P16" s="231" t="s">
        <v>6884</v>
      </c>
      <c r="Q16" s="215" t="s">
        <v>6885</v>
      </c>
      <c r="R16" s="206" t="s">
        <v>7771</v>
      </c>
      <c r="S16" s="72" t="s">
        <v>65</v>
      </c>
      <c r="T16" s="141" t="s">
        <v>3756</v>
      </c>
      <c r="U16" s="72" t="s">
        <v>4496</v>
      </c>
      <c r="V16" s="72" t="s">
        <v>73</v>
      </c>
      <c r="W16" s="72" t="s">
        <v>4496</v>
      </c>
      <c r="X16" s="180" t="s">
        <v>5233</v>
      </c>
      <c r="Y16" s="180" t="s">
        <v>160</v>
      </c>
      <c r="Z16" s="181" t="s">
        <v>209</v>
      </c>
      <c r="AA16" s="180" t="s">
        <v>4842</v>
      </c>
      <c r="AB16" s="190" t="s">
        <v>4225</v>
      </c>
      <c r="AC16" s="180" t="s">
        <v>4496</v>
      </c>
      <c r="AD16" s="180" t="s">
        <v>5233</v>
      </c>
      <c r="AE16" s="191"/>
      <c r="AF16" s="191"/>
      <c r="AG16" s="191"/>
      <c r="AH16" s="191"/>
      <c r="AI16" s="191"/>
      <c r="AJ16" s="191"/>
      <c r="AK16" s="191"/>
      <c r="AL16" s="191"/>
      <c r="AM16" s="191"/>
      <c r="AN16" s="191"/>
      <c r="AO16" s="192"/>
      <c r="AP16" s="192"/>
      <c r="AQ16" s="192"/>
      <c r="AR16" s="192"/>
      <c r="AS16" s="192"/>
      <c r="AT16" s="192"/>
      <c r="AU16" s="192"/>
      <c r="AV16" s="192"/>
      <c r="AW16" s="192"/>
      <c r="AX16" s="72">
        <v>3</v>
      </c>
      <c r="AY16" s="72">
        <v>0</v>
      </c>
      <c r="AZ16" s="80">
        <f t="shared" si="2"/>
        <v>3</v>
      </c>
      <c r="BA16" s="72">
        <v>1</v>
      </c>
      <c r="BB16" s="72">
        <f>0</f>
        <v>0</v>
      </c>
      <c r="BC16" s="72">
        <f t="shared" si="3"/>
        <v>1</v>
      </c>
      <c r="BD16" s="72">
        <f>0</f>
        <v>0</v>
      </c>
      <c r="BE16" s="72">
        <f t="shared" si="4"/>
        <v>1</v>
      </c>
      <c r="BF16" s="72">
        <v>0</v>
      </c>
      <c r="BG16" s="72">
        <v>0</v>
      </c>
      <c r="BH16" s="72"/>
      <c r="BI16" s="72"/>
      <c r="BJ16" s="142"/>
      <c r="BK16" s="139"/>
    </row>
    <row r="17" spans="1:63" ht="40.5" customHeight="1">
      <c r="A17" s="205" t="s">
        <v>5492</v>
      </c>
      <c r="B17" s="232" t="s">
        <v>6029</v>
      </c>
      <c r="C17" s="205" t="s">
        <v>217</v>
      </c>
      <c r="D17" s="236" t="s">
        <v>6256</v>
      </c>
      <c r="E17" s="238" t="str">
        <f>INDEX([3]项目信息统计表!$E:$E,MATCH(B17,[3]项目信息统计表!$B:$B,0))</f>
        <v>基础研究</v>
      </c>
      <c r="F17" s="238" t="s">
        <v>1568</v>
      </c>
      <c r="G17" s="72" t="str">
        <f>INDEX(辅助数据!$F$3:$F$98,MATCH(项目信息统计表!F17,辅助数据!$E$3:$E$98,0))</f>
        <v>N77</v>
      </c>
      <c r="H17" s="238" t="s">
        <v>212</v>
      </c>
      <c r="I17" s="72">
        <f>INDEX(辅助数据!$B$3:$B$64,MATCH(项目信息统计表!H17,辅助数据!$A$3:$A$64,0))</f>
        <v>170</v>
      </c>
      <c r="J17" s="141" t="str">
        <f t="shared" si="0"/>
        <v>2022-01</v>
      </c>
      <c r="K17" s="237">
        <v>45261</v>
      </c>
      <c r="L17" s="72" t="str">
        <f t="shared" si="1"/>
        <v>2022</v>
      </c>
      <c r="M17" s="238" t="s">
        <v>54</v>
      </c>
      <c r="N17" s="135" t="s">
        <v>2063</v>
      </c>
      <c r="O17" s="201" t="s">
        <v>7768</v>
      </c>
      <c r="P17" s="231" t="s">
        <v>6886</v>
      </c>
      <c r="Q17" s="215" t="s">
        <v>6887</v>
      </c>
      <c r="R17" s="206" t="s">
        <v>7771</v>
      </c>
      <c r="S17" s="72" t="s">
        <v>65</v>
      </c>
      <c r="T17" s="141" t="s">
        <v>3746</v>
      </c>
      <c r="U17" s="72" t="s">
        <v>4496</v>
      </c>
      <c r="V17" s="72" t="s">
        <v>73</v>
      </c>
      <c r="W17" s="72" t="s">
        <v>4497</v>
      </c>
      <c r="X17" s="180" t="s">
        <v>5233</v>
      </c>
      <c r="Y17" s="180" t="s">
        <v>160</v>
      </c>
      <c r="Z17" s="181" t="s">
        <v>209</v>
      </c>
      <c r="AA17" s="180" t="s">
        <v>7581</v>
      </c>
      <c r="AB17" s="190" t="s">
        <v>4233</v>
      </c>
      <c r="AC17" s="180" t="s">
        <v>4496</v>
      </c>
      <c r="AD17" s="180" t="s">
        <v>5233</v>
      </c>
      <c r="AE17" s="191"/>
      <c r="AF17" s="191"/>
      <c r="AG17" s="191"/>
      <c r="AH17" s="191"/>
      <c r="AI17" s="191"/>
      <c r="AJ17" s="191"/>
      <c r="AK17" s="191"/>
      <c r="AL17" s="191"/>
      <c r="AM17" s="191"/>
      <c r="AN17" s="191"/>
      <c r="AO17" s="192"/>
      <c r="AP17" s="192"/>
      <c r="AQ17" s="192"/>
      <c r="AR17" s="192"/>
      <c r="AS17" s="192"/>
      <c r="AT17" s="192"/>
      <c r="AU17" s="192"/>
      <c r="AV17" s="192"/>
      <c r="AW17" s="192"/>
      <c r="AX17" s="72">
        <v>3</v>
      </c>
      <c r="AY17" s="72">
        <v>0</v>
      </c>
      <c r="AZ17" s="80">
        <f t="shared" si="2"/>
        <v>3</v>
      </c>
      <c r="BA17" s="72">
        <v>1</v>
      </c>
      <c r="BB17" s="72">
        <f>0</f>
        <v>0</v>
      </c>
      <c r="BC17" s="72">
        <f t="shared" si="3"/>
        <v>1</v>
      </c>
      <c r="BD17" s="72">
        <f>0</f>
        <v>0</v>
      </c>
      <c r="BE17" s="72">
        <f t="shared" si="4"/>
        <v>1</v>
      </c>
      <c r="BF17" s="72">
        <v>0</v>
      </c>
      <c r="BG17" s="72">
        <v>0</v>
      </c>
      <c r="BH17" s="72"/>
      <c r="BI17" s="72"/>
      <c r="BJ17" s="142"/>
      <c r="BK17" s="139"/>
    </row>
    <row r="18" spans="1:63" ht="40.5" customHeight="1">
      <c r="A18" s="205" t="s">
        <v>5493</v>
      </c>
      <c r="B18" s="232" t="s">
        <v>6030</v>
      </c>
      <c r="C18" s="205" t="s">
        <v>217</v>
      </c>
      <c r="D18" s="236" t="s">
        <v>6256</v>
      </c>
      <c r="E18" s="238" t="str">
        <f>INDEX([3]项目信息统计表!$E:$E,MATCH(B18,[3]项目信息统计表!$B:$B,0))</f>
        <v>基础研究</v>
      </c>
      <c r="F18" s="238" t="s">
        <v>1568</v>
      </c>
      <c r="G18" s="72" t="str">
        <f>INDEX(辅助数据!$F$3:$F$98,MATCH(项目信息统计表!F18,辅助数据!$E$3:$E$98,0))</f>
        <v>N77</v>
      </c>
      <c r="H18" s="238" t="s">
        <v>210</v>
      </c>
      <c r="I18" s="72">
        <f>INDEX(辅助数据!$B$3:$B$64,MATCH(项目信息统计表!H18,辅助数据!$A$3:$A$64,0))</f>
        <v>420</v>
      </c>
      <c r="J18" s="141" t="str">
        <f t="shared" si="0"/>
        <v>2022-01</v>
      </c>
      <c r="K18" s="237">
        <v>45261</v>
      </c>
      <c r="L18" s="72" t="str">
        <f t="shared" si="1"/>
        <v>2022</v>
      </c>
      <c r="M18" s="238" t="s">
        <v>54</v>
      </c>
      <c r="N18" s="201" t="s">
        <v>2063</v>
      </c>
      <c r="O18" s="201" t="s">
        <v>7768</v>
      </c>
      <c r="P18" s="231" t="s">
        <v>6888</v>
      </c>
      <c r="Q18" s="215" t="s">
        <v>6889</v>
      </c>
      <c r="R18" s="206" t="s">
        <v>7771</v>
      </c>
      <c r="S18" s="72" t="s">
        <v>65</v>
      </c>
      <c r="T18" s="141" t="s">
        <v>2214</v>
      </c>
      <c r="U18" s="72" t="s">
        <v>4496</v>
      </c>
      <c r="V18" s="72" t="s">
        <v>73</v>
      </c>
      <c r="W18" s="72" t="s">
        <v>90</v>
      </c>
      <c r="X18" s="180" t="s">
        <v>5233</v>
      </c>
      <c r="Y18" s="180" t="s">
        <v>160</v>
      </c>
      <c r="Z18" s="181" t="s">
        <v>209</v>
      </c>
      <c r="AA18" s="180" t="s">
        <v>7582</v>
      </c>
      <c r="AB18" s="190" t="s">
        <v>4224</v>
      </c>
      <c r="AC18" s="180" t="s">
        <v>90</v>
      </c>
      <c r="AD18" s="180" t="s">
        <v>5233</v>
      </c>
      <c r="AE18" s="191"/>
      <c r="AF18" s="191"/>
      <c r="AG18" s="191"/>
      <c r="AH18" s="191"/>
      <c r="AI18" s="191"/>
      <c r="AJ18" s="191"/>
      <c r="AK18" s="191"/>
      <c r="AL18" s="191"/>
      <c r="AM18" s="191"/>
      <c r="AN18" s="191"/>
      <c r="AO18" s="192"/>
      <c r="AP18" s="192"/>
      <c r="AQ18" s="192"/>
      <c r="AR18" s="192"/>
      <c r="AS18" s="192"/>
      <c r="AT18" s="192"/>
      <c r="AU18" s="192"/>
      <c r="AV18" s="192"/>
      <c r="AW18" s="192"/>
      <c r="AX18" s="72">
        <v>3</v>
      </c>
      <c r="AY18" s="72">
        <v>0</v>
      </c>
      <c r="AZ18" s="80">
        <f t="shared" si="2"/>
        <v>3</v>
      </c>
      <c r="BA18" s="72">
        <v>1</v>
      </c>
      <c r="BB18" s="72">
        <f>0</f>
        <v>0</v>
      </c>
      <c r="BC18" s="72">
        <f t="shared" si="3"/>
        <v>1</v>
      </c>
      <c r="BD18" s="72">
        <f>0</f>
        <v>0</v>
      </c>
      <c r="BE18" s="72">
        <f t="shared" si="4"/>
        <v>1</v>
      </c>
      <c r="BF18" s="72">
        <v>0</v>
      </c>
      <c r="BG18" s="72">
        <v>0</v>
      </c>
      <c r="BH18" s="72"/>
      <c r="BI18" s="72"/>
      <c r="BJ18" s="142"/>
      <c r="BK18" s="139"/>
    </row>
    <row r="19" spans="1:63" ht="40.5" customHeight="1">
      <c r="A19" s="205" t="s">
        <v>5494</v>
      </c>
      <c r="B19" s="232" t="s">
        <v>6031</v>
      </c>
      <c r="C19" s="205" t="s">
        <v>217</v>
      </c>
      <c r="D19" s="236" t="s">
        <v>6256</v>
      </c>
      <c r="E19" s="238" t="str">
        <f>INDEX([3]项目信息统计表!$E:$E,MATCH(B19,[3]项目信息统计表!$B:$B,0))</f>
        <v>应用研究</v>
      </c>
      <c r="F19" s="238" t="s">
        <v>1568</v>
      </c>
      <c r="G19" s="72" t="str">
        <f>INDEX(辅助数据!$F$3:$F$98,MATCH(项目信息统计表!F19,辅助数据!$E$3:$E$98,0))</f>
        <v>N77</v>
      </c>
      <c r="H19" s="238" t="s">
        <v>212</v>
      </c>
      <c r="I19" s="72">
        <f>INDEX(辅助数据!$B$3:$B$64,MATCH(项目信息统计表!H19,辅助数据!$A$3:$A$64,0))</f>
        <v>170</v>
      </c>
      <c r="J19" s="141" t="str">
        <f t="shared" si="0"/>
        <v>2022-01</v>
      </c>
      <c r="K19" s="237">
        <v>45261</v>
      </c>
      <c r="L19" s="72" t="str">
        <f t="shared" si="1"/>
        <v>2022</v>
      </c>
      <c r="M19" s="238" t="s">
        <v>54</v>
      </c>
      <c r="N19" s="201" t="s">
        <v>2063</v>
      </c>
      <c r="O19" s="201" t="s">
        <v>7768</v>
      </c>
      <c r="P19" s="231" t="s">
        <v>6890</v>
      </c>
      <c r="Q19" s="215" t="s">
        <v>6891</v>
      </c>
      <c r="R19" s="206" t="s">
        <v>7771</v>
      </c>
      <c r="S19" s="72" t="s">
        <v>5231</v>
      </c>
      <c r="T19" s="141" t="s">
        <v>3809</v>
      </c>
      <c r="U19" s="72" t="s">
        <v>4496</v>
      </c>
      <c r="V19" s="72" t="s">
        <v>5232</v>
      </c>
      <c r="W19" s="72" t="s">
        <v>4497</v>
      </c>
      <c r="X19" s="180" t="s">
        <v>5233</v>
      </c>
      <c r="Y19" s="180" t="s">
        <v>160</v>
      </c>
      <c r="Z19" s="181" t="s">
        <v>209</v>
      </c>
      <c r="AA19" s="180" t="s">
        <v>7583</v>
      </c>
      <c r="AB19" s="190" t="s">
        <v>4225</v>
      </c>
      <c r="AC19" s="180" t="s">
        <v>90</v>
      </c>
      <c r="AD19" s="180" t="s">
        <v>5233</v>
      </c>
      <c r="AE19" s="191"/>
      <c r="AF19" s="191"/>
      <c r="AG19" s="191"/>
      <c r="AH19" s="191"/>
      <c r="AI19" s="191"/>
      <c r="AJ19" s="191"/>
      <c r="AK19" s="191"/>
      <c r="AL19" s="191"/>
      <c r="AM19" s="191"/>
      <c r="AN19" s="191"/>
      <c r="AO19" s="192"/>
      <c r="AP19" s="192"/>
      <c r="AQ19" s="192"/>
      <c r="AR19" s="192"/>
      <c r="AS19" s="192"/>
      <c r="AT19" s="192"/>
      <c r="AU19" s="192"/>
      <c r="AV19" s="192"/>
      <c r="AW19" s="192"/>
      <c r="AX19" s="72">
        <v>3</v>
      </c>
      <c r="AY19" s="72">
        <v>0</v>
      </c>
      <c r="AZ19" s="80">
        <f t="shared" si="2"/>
        <v>3</v>
      </c>
      <c r="BA19" s="72">
        <v>1</v>
      </c>
      <c r="BB19" s="72">
        <f>0</f>
        <v>0</v>
      </c>
      <c r="BC19" s="72">
        <f t="shared" si="3"/>
        <v>1</v>
      </c>
      <c r="BD19" s="72">
        <f>0</f>
        <v>0</v>
      </c>
      <c r="BE19" s="72">
        <f t="shared" si="4"/>
        <v>1</v>
      </c>
      <c r="BF19" s="72">
        <v>0</v>
      </c>
      <c r="BG19" s="72">
        <v>0</v>
      </c>
      <c r="BH19" s="72"/>
      <c r="BI19" s="72"/>
      <c r="BJ19" s="142"/>
      <c r="BK19" s="139"/>
    </row>
    <row r="20" spans="1:63" ht="40.5" customHeight="1">
      <c r="A20" s="205" t="s">
        <v>5495</v>
      </c>
      <c r="B20" s="232" t="s">
        <v>6032</v>
      </c>
      <c r="C20" s="205" t="s">
        <v>217</v>
      </c>
      <c r="D20" s="236" t="s">
        <v>6256</v>
      </c>
      <c r="E20" s="238" t="str">
        <f>INDEX([3]项目信息统计表!$E:$E,MATCH(B20,[3]项目信息统计表!$B:$B,0))</f>
        <v>应用研究</v>
      </c>
      <c r="F20" s="238" t="s">
        <v>1568</v>
      </c>
      <c r="G20" s="72" t="str">
        <f>INDEX(辅助数据!$F$3:$F$98,MATCH(项目信息统计表!F20,辅助数据!$E$3:$E$98,0))</f>
        <v>N77</v>
      </c>
      <c r="H20" s="238" t="s">
        <v>212</v>
      </c>
      <c r="I20" s="72">
        <f>INDEX(辅助数据!$B$3:$B$64,MATCH(项目信息统计表!H20,辅助数据!$A$3:$A$64,0))</f>
        <v>170</v>
      </c>
      <c r="J20" s="141" t="str">
        <f t="shared" si="0"/>
        <v>2022-01</v>
      </c>
      <c r="K20" s="237">
        <v>45261</v>
      </c>
      <c r="L20" s="72" t="str">
        <f t="shared" si="1"/>
        <v>2022</v>
      </c>
      <c r="M20" s="238" t="s">
        <v>54</v>
      </c>
      <c r="N20" s="201" t="s">
        <v>2063</v>
      </c>
      <c r="O20" s="201" t="s">
        <v>7768</v>
      </c>
      <c r="P20" s="231" t="s">
        <v>6892</v>
      </c>
      <c r="Q20" s="215" t="s">
        <v>6893</v>
      </c>
      <c r="R20" s="206" t="s">
        <v>7771</v>
      </c>
      <c r="S20" s="72" t="s">
        <v>65</v>
      </c>
      <c r="T20" s="141" t="s">
        <v>2163</v>
      </c>
      <c r="U20" s="72" t="s">
        <v>4496</v>
      </c>
      <c r="V20" s="72" t="s">
        <v>73</v>
      </c>
      <c r="W20" s="72" t="s">
        <v>4497</v>
      </c>
      <c r="X20" s="180" t="s">
        <v>5233</v>
      </c>
      <c r="Y20" s="180" t="s">
        <v>160</v>
      </c>
      <c r="Z20" s="181" t="s">
        <v>209</v>
      </c>
      <c r="AA20" s="180" t="s">
        <v>7584</v>
      </c>
      <c r="AB20" s="190" t="s">
        <v>4221</v>
      </c>
      <c r="AC20" s="180" t="s">
        <v>90</v>
      </c>
      <c r="AD20" s="180" t="s">
        <v>5233</v>
      </c>
      <c r="AE20" s="191"/>
      <c r="AF20" s="191"/>
      <c r="AG20" s="191"/>
      <c r="AH20" s="191"/>
      <c r="AI20" s="191"/>
      <c r="AJ20" s="191"/>
      <c r="AK20" s="191"/>
      <c r="AL20" s="191"/>
      <c r="AM20" s="191"/>
      <c r="AN20" s="191"/>
      <c r="AO20" s="192"/>
      <c r="AP20" s="192"/>
      <c r="AQ20" s="192"/>
      <c r="AR20" s="192"/>
      <c r="AS20" s="192"/>
      <c r="AT20" s="192"/>
      <c r="AU20" s="192"/>
      <c r="AV20" s="192"/>
      <c r="AW20" s="192"/>
      <c r="AX20" s="72">
        <v>3</v>
      </c>
      <c r="AY20" s="72">
        <v>0</v>
      </c>
      <c r="AZ20" s="80">
        <f t="shared" si="2"/>
        <v>3</v>
      </c>
      <c r="BA20" s="72">
        <v>1</v>
      </c>
      <c r="BB20" s="72">
        <f>0</f>
        <v>0</v>
      </c>
      <c r="BC20" s="72">
        <f t="shared" si="3"/>
        <v>1</v>
      </c>
      <c r="BD20" s="72">
        <f>0</f>
        <v>0</v>
      </c>
      <c r="BE20" s="72">
        <f t="shared" si="4"/>
        <v>1</v>
      </c>
      <c r="BF20" s="72">
        <v>0</v>
      </c>
      <c r="BG20" s="72">
        <v>0</v>
      </c>
      <c r="BH20" s="72"/>
      <c r="BI20" s="72"/>
      <c r="BJ20" s="142"/>
      <c r="BK20" s="139"/>
    </row>
    <row r="21" spans="1:63" s="203" customFormat="1" ht="40.5" customHeight="1">
      <c r="A21" s="205" t="s">
        <v>5761</v>
      </c>
      <c r="B21" s="232" t="s">
        <v>6244</v>
      </c>
      <c r="C21" s="205" t="s">
        <v>217</v>
      </c>
      <c r="D21" s="236" t="s">
        <v>6256</v>
      </c>
      <c r="E21" s="238" t="str">
        <f>INDEX([3]项目信息统计表!$E:$E,MATCH(B21,[3]项目信息统计表!$B:$B,0))</f>
        <v>基础研究</v>
      </c>
      <c r="F21" s="238" t="s">
        <v>1539</v>
      </c>
      <c r="G21" s="72" t="str">
        <f>INDEX(辅助数据!$F$3:$F$98,MATCH(项目信息统计表!F21,辅助数据!$E$3:$E$98,0))</f>
        <v>E48</v>
      </c>
      <c r="H21" s="238" t="s">
        <v>228</v>
      </c>
      <c r="I21" s="72">
        <f>INDEX(辅助数据!$B$3:$B$64,MATCH(项目信息统计表!H21,辅助数据!$A$3:$A$64,0))</f>
        <v>560</v>
      </c>
      <c r="J21" s="141" t="str">
        <f t="shared" si="0"/>
        <v>2020-01</v>
      </c>
      <c r="K21" s="237">
        <v>44531</v>
      </c>
      <c r="L21" s="72" t="str">
        <f t="shared" si="1"/>
        <v>2020</v>
      </c>
      <c r="M21" s="193"/>
      <c r="N21" s="201" t="s">
        <v>2063</v>
      </c>
      <c r="O21" s="201" t="s">
        <v>7768</v>
      </c>
      <c r="P21" s="231" t="s">
        <v>7410</v>
      </c>
      <c r="Q21" s="215" t="s">
        <v>7411</v>
      </c>
      <c r="R21" s="206" t="s">
        <v>7771</v>
      </c>
      <c r="S21" s="72" t="s">
        <v>5231</v>
      </c>
      <c r="T21" s="141" t="s">
        <v>3757</v>
      </c>
      <c r="U21" s="72" t="s">
        <v>4496</v>
      </c>
      <c r="V21" s="72" t="s">
        <v>73</v>
      </c>
      <c r="W21" s="72" t="s">
        <v>4497</v>
      </c>
      <c r="X21" s="180" t="s">
        <v>5233</v>
      </c>
      <c r="Y21" s="180" t="s">
        <v>5233</v>
      </c>
      <c r="Z21" s="181" t="s">
        <v>5233</v>
      </c>
      <c r="AA21" s="180" t="s">
        <v>4975</v>
      </c>
      <c r="AB21" s="190" t="s">
        <v>4222</v>
      </c>
      <c r="AC21" s="180" t="s">
        <v>4497</v>
      </c>
      <c r="AD21" s="180" t="s">
        <v>5233</v>
      </c>
      <c r="AE21" s="191"/>
      <c r="AF21" s="191"/>
      <c r="AG21" s="191"/>
      <c r="AH21" s="191"/>
      <c r="AI21" s="191"/>
      <c r="AJ21" s="191"/>
      <c r="AK21" s="191"/>
      <c r="AL21" s="191"/>
      <c r="AM21" s="191"/>
      <c r="AN21" s="191"/>
      <c r="AO21" s="192"/>
      <c r="AP21" s="192"/>
      <c r="AQ21" s="192"/>
      <c r="AR21" s="192"/>
      <c r="AS21" s="192"/>
      <c r="AT21" s="192"/>
      <c r="AU21" s="192"/>
      <c r="AV21" s="192"/>
      <c r="AW21" s="192"/>
      <c r="AX21" s="72">
        <v>3</v>
      </c>
      <c r="AY21" s="72">
        <v>0</v>
      </c>
      <c r="AZ21" s="80">
        <f t="shared" si="2"/>
        <v>3</v>
      </c>
      <c r="BA21" s="72">
        <v>2</v>
      </c>
      <c r="BB21" s="72">
        <f>0</f>
        <v>0</v>
      </c>
      <c r="BC21" s="72">
        <f t="shared" si="3"/>
        <v>2</v>
      </c>
      <c r="BD21" s="72">
        <f>0</f>
        <v>0</v>
      </c>
      <c r="BE21" s="72">
        <f t="shared" si="4"/>
        <v>2</v>
      </c>
      <c r="BF21" s="72">
        <v>0</v>
      </c>
      <c r="BG21" s="72">
        <v>0</v>
      </c>
      <c r="BH21" s="221"/>
      <c r="BI21" s="219"/>
      <c r="BJ21" s="221"/>
      <c r="BK21" s="222"/>
    </row>
    <row r="22" spans="1:63" ht="40.5" customHeight="1">
      <c r="A22" s="205" t="s">
        <v>5762</v>
      </c>
      <c r="B22" s="232" t="s">
        <v>6245</v>
      </c>
      <c r="C22" s="205" t="s">
        <v>217</v>
      </c>
      <c r="D22" s="236" t="s">
        <v>6256</v>
      </c>
      <c r="E22" s="238" t="str">
        <f>INDEX([3]项目信息统计表!$E:$E,MATCH(B22,[3]项目信息统计表!$B:$B,0))</f>
        <v>基础研究</v>
      </c>
      <c r="F22" s="238" t="s">
        <v>1565</v>
      </c>
      <c r="G22" s="72" t="str">
        <f>INDEX(辅助数据!$F$3:$F$98,MATCH(项目信息统计表!F22,辅助数据!$E$3:$E$98,0))</f>
        <v>M74</v>
      </c>
      <c r="H22" s="238" t="s">
        <v>212</v>
      </c>
      <c r="I22" s="72">
        <f>INDEX(辅助数据!$B$3:$B$64,MATCH(项目信息统计表!H22,辅助数据!$A$3:$A$64,0))</f>
        <v>170</v>
      </c>
      <c r="J22" s="141" t="str">
        <f t="shared" si="0"/>
        <v>2020-01</v>
      </c>
      <c r="K22" s="237">
        <v>44531</v>
      </c>
      <c r="L22" s="72" t="str">
        <f t="shared" si="1"/>
        <v>2020</v>
      </c>
      <c r="M22" s="193"/>
      <c r="N22" s="201" t="s">
        <v>2063</v>
      </c>
      <c r="O22" s="201" t="s">
        <v>7768</v>
      </c>
      <c r="P22" s="231" t="s">
        <v>7412</v>
      </c>
      <c r="Q22" s="215" t="s">
        <v>7413</v>
      </c>
      <c r="R22" s="206" t="s">
        <v>7771</v>
      </c>
      <c r="S22" s="72" t="s">
        <v>65</v>
      </c>
      <c r="T22" s="141" t="s">
        <v>2198</v>
      </c>
      <c r="U22" s="72" t="s">
        <v>4496</v>
      </c>
      <c r="V22" s="72" t="s">
        <v>73</v>
      </c>
      <c r="W22" s="72" t="s">
        <v>76</v>
      </c>
      <c r="X22" s="180" t="s">
        <v>5234</v>
      </c>
      <c r="Y22" s="180" t="s">
        <v>160</v>
      </c>
      <c r="Z22" s="181" t="s">
        <v>209</v>
      </c>
      <c r="AA22" s="180" t="s">
        <v>1875</v>
      </c>
      <c r="AB22" s="190" t="s">
        <v>4210</v>
      </c>
      <c r="AC22" s="180" t="s">
        <v>76</v>
      </c>
      <c r="AD22" s="180" t="s">
        <v>5234</v>
      </c>
      <c r="AE22" s="191"/>
      <c r="AF22" s="191"/>
      <c r="AG22" s="191"/>
      <c r="AH22" s="191"/>
      <c r="AI22" s="191"/>
      <c r="AJ22" s="191"/>
      <c r="AK22" s="191"/>
      <c r="AL22" s="191"/>
      <c r="AM22" s="191"/>
      <c r="AN22" s="191"/>
      <c r="AO22" s="192"/>
      <c r="AP22" s="192"/>
      <c r="AQ22" s="192"/>
      <c r="AR22" s="192"/>
      <c r="AS22" s="192"/>
      <c r="AT22" s="192"/>
      <c r="AU22" s="192"/>
      <c r="AV22" s="192"/>
      <c r="AW22" s="192"/>
      <c r="AX22" s="72">
        <v>3</v>
      </c>
      <c r="AY22" s="72">
        <v>0</v>
      </c>
      <c r="AZ22" s="80">
        <f t="shared" si="2"/>
        <v>3</v>
      </c>
      <c r="BA22" s="72">
        <v>2</v>
      </c>
      <c r="BB22" s="72">
        <f>0</f>
        <v>0</v>
      </c>
      <c r="BC22" s="72">
        <f t="shared" si="3"/>
        <v>2</v>
      </c>
      <c r="BD22" s="72">
        <f>0</f>
        <v>0</v>
      </c>
      <c r="BE22" s="72">
        <f t="shared" si="4"/>
        <v>2</v>
      </c>
      <c r="BF22" s="72">
        <v>0</v>
      </c>
      <c r="BG22" s="72">
        <v>0</v>
      </c>
      <c r="BH22" s="72"/>
      <c r="BI22" s="72"/>
      <c r="BJ22" s="142"/>
      <c r="BK22" s="139"/>
    </row>
    <row r="23" spans="1:63" ht="40.5" customHeight="1">
      <c r="A23" s="205" t="s">
        <v>5763</v>
      </c>
      <c r="B23" s="232" t="s">
        <v>6246</v>
      </c>
      <c r="C23" s="205" t="s">
        <v>217</v>
      </c>
      <c r="D23" s="236" t="s">
        <v>6256</v>
      </c>
      <c r="E23" s="238" t="str">
        <f>INDEX([3]项目信息统计表!$E:$E,MATCH(B23,[3]项目信息统计表!$B:$B,0))</f>
        <v>基础研究</v>
      </c>
      <c r="F23" s="238" t="s">
        <v>1539</v>
      </c>
      <c r="G23" s="72" t="str">
        <f>INDEX(辅助数据!$F$3:$F$98,MATCH(项目信息统计表!F23,辅助数据!$E$3:$E$98,0))</f>
        <v>E48</v>
      </c>
      <c r="H23" s="238" t="s">
        <v>212</v>
      </c>
      <c r="I23" s="72">
        <f>INDEX(辅助数据!$B$3:$B$64,MATCH(项目信息统计表!H23,辅助数据!$A$3:$A$64,0))</f>
        <v>170</v>
      </c>
      <c r="J23" s="141" t="str">
        <f t="shared" si="0"/>
        <v>2020-01</v>
      </c>
      <c r="K23" s="237">
        <v>44531</v>
      </c>
      <c r="L23" s="72" t="str">
        <f t="shared" si="1"/>
        <v>2020</v>
      </c>
      <c r="M23" s="193"/>
      <c r="N23" s="201" t="s">
        <v>2063</v>
      </c>
      <c r="O23" s="201" t="s">
        <v>7768</v>
      </c>
      <c r="P23" s="231" t="s">
        <v>7414</v>
      </c>
      <c r="Q23" s="215" t="s">
        <v>7415</v>
      </c>
      <c r="R23" s="206" t="s">
        <v>7771</v>
      </c>
      <c r="S23" s="72" t="s">
        <v>5231</v>
      </c>
      <c r="T23" s="141" t="s">
        <v>2194</v>
      </c>
      <c r="U23" s="72" t="s">
        <v>4496</v>
      </c>
      <c r="V23" s="72" t="s">
        <v>73</v>
      </c>
      <c r="W23" s="72" t="s">
        <v>4497</v>
      </c>
      <c r="X23" s="180" t="s">
        <v>5233</v>
      </c>
      <c r="Y23" s="180" t="s">
        <v>160</v>
      </c>
      <c r="Z23" s="181" t="s">
        <v>209</v>
      </c>
      <c r="AA23" s="180" t="s">
        <v>7744</v>
      </c>
      <c r="AB23" s="190" t="s">
        <v>4223</v>
      </c>
      <c r="AC23" s="180" t="s">
        <v>4497</v>
      </c>
      <c r="AD23" s="180" t="s">
        <v>5233</v>
      </c>
      <c r="AE23" s="191"/>
      <c r="AF23" s="191"/>
      <c r="AG23" s="191"/>
      <c r="AH23" s="191"/>
      <c r="AI23" s="191"/>
      <c r="AJ23" s="191"/>
      <c r="AK23" s="191"/>
      <c r="AL23" s="191"/>
      <c r="AM23" s="191"/>
      <c r="AN23" s="191"/>
      <c r="AO23" s="192"/>
      <c r="AP23" s="192"/>
      <c r="AQ23" s="192"/>
      <c r="AR23" s="192"/>
      <c r="AS23" s="192"/>
      <c r="AT23" s="192"/>
      <c r="AU23" s="192"/>
      <c r="AV23" s="192"/>
      <c r="AW23" s="192"/>
      <c r="AX23" s="72">
        <v>3</v>
      </c>
      <c r="AY23" s="72">
        <v>0</v>
      </c>
      <c r="AZ23" s="80">
        <f t="shared" si="2"/>
        <v>3</v>
      </c>
      <c r="BA23" s="72">
        <v>2</v>
      </c>
      <c r="BB23" s="72">
        <f>0</f>
        <v>0</v>
      </c>
      <c r="BC23" s="72">
        <f t="shared" si="3"/>
        <v>2</v>
      </c>
      <c r="BD23" s="72">
        <f>0</f>
        <v>0</v>
      </c>
      <c r="BE23" s="72">
        <f t="shared" si="4"/>
        <v>2</v>
      </c>
      <c r="BF23" s="72">
        <v>0</v>
      </c>
      <c r="BG23" s="72">
        <v>0</v>
      </c>
      <c r="BH23" s="72"/>
      <c r="BI23" s="72"/>
      <c r="BJ23" s="142"/>
      <c r="BK23" s="139"/>
    </row>
    <row r="24" spans="1:63" ht="40.5" customHeight="1">
      <c r="A24" s="205" t="s">
        <v>5764</v>
      </c>
      <c r="B24" s="232" t="s">
        <v>4772</v>
      </c>
      <c r="C24" s="205" t="s">
        <v>217</v>
      </c>
      <c r="D24" s="236" t="s">
        <v>6256</v>
      </c>
      <c r="E24" s="238" t="str">
        <f>INDEX([3]项目信息统计表!$E:$E,MATCH(B24,[3]项目信息统计表!$B:$B,0))</f>
        <v>基础研究</v>
      </c>
      <c r="F24" s="238" t="s">
        <v>1565</v>
      </c>
      <c r="G24" s="72" t="str">
        <f>INDEX(辅助数据!$F$3:$F$98,MATCH(项目信息统计表!F24,辅助数据!$E$3:$E$98,0))</f>
        <v>M74</v>
      </c>
      <c r="H24" s="238" t="s">
        <v>212</v>
      </c>
      <c r="I24" s="72">
        <f>INDEX(辅助数据!$B$3:$B$64,MATCH(项目信息统计表!H24,辅助数据!$A$3:$A$64,0))</f>
        <v>170</v>
      </c>
      <c r="J24" s="141" t="str">
        <f t="shared" si="0"/>
        <v>2021-01</v>
      </c>
      <c r="K24" s="237">
        <v>44896</v>
      </c>
      <c r="L24" s="72" t="str">
        <f t="shared" si="1"/>
        <v>2021</v>
      </c>
      <c r="M24" s="193"/>
      <c r="N24" s="201" t="s">
        <v>2063</v>
      </c>
      <c r="O24" s="201" t="s">
        <v>7768</v>
      </c>
      <c r="P24" s="231" t="s">
        <v>7416</v>
      </c>
      <c r="Q24" s="215" t="s">
        <v>5077</v>
      </c>
      <c r="R24" s="206" t="s">
        <v>7771</v>
      </c>
      <c r="S24" s="72" t="s">
        <v>65</v>
      </c>
      <c r="T24" s="141" t="s">
        <v>3726</v>
      </c>
      <c r="U24" s="72" t="s">
        <v>4496</v>
      </c>
      <c r="V24" s="72" t="s">
        <v>73</v>
      </c>
      <c r="W24" s="72" t="s">
        <v>4497</v>
      </c>
      <c r="X24" s="180" t="s">
        <v>5233</v>
      </c>
      <c r="Y24" s="180" t="s">
        <v>160</v>
      </c>
      <c r="Z24" s="181" t="s">
        <v>209</v>
      </c>
      <c r="AA24" s="180" t="s">
        <v>2044</v>
      </c>
      <c r="AB24" s="190">
        <v>1984</v>
      </c>
      <c r="AC24" s="180" t="s">
        <v>4497</v>
      </c>
      <c r="AD24" s="180" t="s">
        <v>5233</v>
      </c>
      <c r="AE24" s="191"/>
      <c r="AF24" s="191"/>
      <c r="AG24" s="191"/>
      <c r="AH24" s="191"/>
      <c r="AI24" s="191"/>
      <c r="AJ24" s="191"/>
      <c r="AK24" s="191"/>
      <c r="AL24" s="191"/>
      <c r="AM24" s="191"/>
      <c r="AN24" s="191"/>
      <c r="AO24" s="192"/>
      <c r="AP24" s="192"/>
      <c r="AQ24" s="192"/>
      <c r="AR24" s="192"/>
      <c r="AS24" s="192"/>
      <c r="AT24" s="192"/>
      <c r="AU24" s="192"/>
      <c r="AV24" s="192"/>
      <c r="AW24" s="192"/>
      <c r="AX24" s="72">
        <v>3</v>
      </c>
      <c r="AY24" s="72">
        <v>0</v>
      </c>
      <c r="AZ24" s="80">
        <f t="shared" si="2"/>
        <v>3</v>
      </c>
      <c r="BA24" s="72">
        <v>2</v>
      </c>
      <c r="BB24" s="72">
        <f>0</f>
        <v>0</v>
      </c>
      <c r="BC24" s="72">
        <f t="shared" si="3"/>
        <v>2</v>
      </c>
      <c r="BD24" s="72">
        <f>0</f>
        <v>0</v>
      </c>
      <c r="BE24" s="72">
        <f t="shared" si="4"/>
        <v>2</v>
      </c>
      <c r="BF24" s="72">
        <v>0</v>
      </c>
      <c r="BG24" s="72">
        <v>0</v>
      </c>
      <c r="BH24" s="72"/>
      <c r="BI24" s="72"/>
      <c r="BJ24" s="142"/>
      <c r="BK24" s="139"/>
    </row>
    <row r="25" spans="1:63" ht="40.5" customHeight="1">
      <c r="A25" s="205" t="s">
        <v>5414</v>
      </c>
      <c r="B25" s="232" t="s">
        <v>5951</v>
      </c>
      <c r="C25" s="205" t="s">
        <v>2091</v>
      </c>
      <c r="D25" s="236" t="s">
        <v>6256</v>
      </c>
      <c r="E25" s="238" t="str">
        <f>INDEX([3]项目信息统计表!$E:$E,MATCH(B25,[3]项目信息统计表!$B:$B,0))</f>
        <v>基础研究</v>
      </c>
      <c r="F25" s="238" t="s">
        <v>1545</v>
      </c>
      <c r="G25" s="72" t="str">
        <f>INDEX(辅助数据!$F$3:$F$98,MATCH(项目信息统计表!F25,辅助数据!$E$3:$E$98,0))</f>
        <v>G54</v>
      </c>
      <c r="H25" s="238" t="s">
        <v>122</v>
      </c>
      <c r="I25" s="72">
        <f>INDEX(辅助数据!$B$3:$B$64,MATCH(项目信息统计表!H25,辅助数据!$A$3:$A$64,0))</f>
        <v>580</v>
      </c>
      <c r="J25" s="141" t="str">
        <f t="shared" si="0"/>
        <v>2022-01</v>
      </c>
      <c r="K25" s="237">
        <v>45261</v>
      </c>
      <c r="L25" s="72" t="str">
        <f t="shared" si="1"/>
        <v>2022</v>
      </c>
      <c r="M25" s="238" t="s">
        <v>54</v>
      </c>
      <c r="N25" s="201" t="s">
        <v>6263</v>
      </c>
      <c r="O25" s="201" t="s">
        <v>7768</v>
      </c>
      <c r="P25" s="231" t="s">
        <v>6738</v>
      </c>
      <c r="Q25" s="215" t="s">
        <v>6739</v>
      </c>
      <c r="R25" s="206" t="s">
        <v>6391</v>
      </c>
      <c r="S25" s="72" t="s">
        <v>65</v>
      </c>
      <c r="T25" s="141" t="s">
        <v>3713</v>
      </c>
      <c r="U25" s="72" t="s">
        <v>70</v>
      </c>
      <c r="V25" s="72" t="s">
        <v>73</v>
      </c>
      <c r="W25" s="72" t="s">
        <v>76</v>
      </c>
      <c r="X25" s="180" t="s">
        <v>5233</v>
      </c>
      <c r="Y25" s="180" t="s">
        <v>5233</v>
      </c>
      <c r="Z25" s="181" t="s">
        <v>5233</v>
      </c>
      <c r="AA25" s="180"/>
      <c r="AB25" s="190"/>
      <c r="AC25" s="180"/>
      <c r="AD25" s="180"/>
      <c r="AE25" s="191"/>
      <c r="AF25" s="191"/>
      <c r="AG25" s="191"/>
      <c r="AH25" s="191"/>
      <c r="AI25" s="191"/>
      <c r="AJ25" s="191"/>
      <c r="AK25" s="191"/>
      <c r="AL25" s="191"/>
      <c r="AM25" s="191"/>
      <c r="AN25" s="191"/>
      <c r="AO25" s="192"/>
      <c r="AP25" s="192"/>
      <c r="AQ25" s="192"/>
      <c r="AR25" s="192"/>
      <c r="AS25" s="192"/>
      <c r="AT25" s="192"/>
      <c r="AU25" s="192"/>
      <c r="AV25" s="192"/>
      <c r="AW25" s="192"/>
      <c r="AX25" s="72">
        <v>3</v>
      </c>
      <c r="AY25" s="72">
        <v>0</v>
      </c>
      <c r="AZ25" s="80">
        <f t="shared" si="2"/>
        <v>3</v>
      </c>
      <c r="BA25" s="72">
        <v>3</v>
      </c>
      <c r="BB25" s="72">
        <f>0</f>
        <v>0</v>
      </c>
      <c r="BC25" s="72">
        <f t="shared" si="3"/>
        <v>3</v>
      </c>
      <c r="BD25" s="72">
        <f>0</f>
        <v>0</v>
      </c>
      <c r="BE25" s="72">
        <f t="shared" si="4"/>
        <v>3</v>
      </c>
      <c r="BF25" s="72">
        <v>0</v>
      </c>
      <c r="BG25" s="72">
        <v>0</v>
      </c>
      <c r="BH25" s="142"/>
      <c r="BI25" s="72"/>
      <c r="BJ25" s="142"/>
      <c r="BK25" s="139"/>
    </row>
    <row r="26" spans="1:63" ht="40.5" customHeight="1">
      <c r="A26" s="205" t="s">
        <v>5499</v>
      </c>
      <c r="B26" s="232" t="s">
        <v>6036</v>
      </c>
      <c r="C26" s="205" t="s">
        <v>2091</v>
      </c>
      <c r="D26" s="236" t="s">
        <v>6256</v>
      </c>
      <c r="E26" s="238" t="str">
        <f>INDEX([3]项目信息统计表!$E:$E,MATCH(B26,[3]项目信息统计表!$B:$B,0))</f>
        <v>应用研究</v>
      </c>
      <c r="F26" s="238" t="s">
        <v>1545</v>
      </c>
      <c r="G26" s="72" t="str">
        <f>INDEX(辅助数据!$F$3:$F$98,MATCH(项目信息统计表!F26,辅助数据!$E$3:$E$98,0))</f>
        <v>G54</v>
      </c>
      <c r="H26" s="238" t="s">
        <v>253</v>
      </c>
      <c r="I26" s="72">
        <f>INDEX(辅助数据!$B$3:$B$64,MATCH(项目信息统计表!H26,辅助数据!$A$3:$A$64,0))</f>
        <v>470</v>
      </c>
      <c r="J26" s="141" t="str">
        <f t="shared" si="0"/>
        <v>2022-01</v>
      </c>
      <c r="K26" s="237">
        <v>45261</v>
      </c>
      <c r="L26" s="72" t="str">
        <f t="shared" si="1"/>
        <v>2022</v>
      </c>
      <c r="M26" s="238" t="s">
        <v>54</v>
      </c>
      <c r="N26" s="201" t="s">
        <v>2063</v>
      </c>
      <c r="O26" s="201" t="s">
        <v>7768</v>
      </c>
      <c r="P26" s="231" t="s">
        <v>6899</v>
      </c>
      <c r="Q26" s="215" t="s">
        <v>6900</v>
      </c>
      <c r="R26" s="206" t="s">
        <v>7771</v>
      </c>
      <c r="S26" s="72" t="s">
        <v>65</v>
      </c>
      <c r="T26" s="141" t="s">
        <v>2222</v>
      </c>
      <c r="U26" s="72" t="s">
        <v>4496</v>
      </c>
      <c r="V26" s="72" t="s">
        <v>73</v>
      </c>
      <c r="W26" s="72" t="s">
        <v>90</v>
      </c>
      <c r="X26" s="180" t="s">
        <v>5233</v>
      </c>
      <c r="Y26" s="180" t="s">
        <v>116</v>
      </c>
      <c r="Z26" s="181" t="s">
        <v>4170</v>
      </c>
      <c r="AA26" s="180" t="s">
        <v>7588</v>
      </c>
      <c r="AB26" s="190" t="s">
        <v>4220</v>
      </c>
      <c r="AC26" s="180" t="s">
        <v>90</v>
      </c>
      <c r="AD26" s="180" t="s">
        <v>5233</v>
      </c>
      <c r="AE26" s="191"/>
      <c r="AF26" s="191"/>
      <c r="AG26" s="191"/>
      <c r="AH26" s="191"/>
      <c r="AI26" s="191"/>
      <c r="AJ26" s="191"/>
      <c r="AK26" s="191"/>
      <c r="AL26" s="191"/>
      <c r="AM26" s="191"/>
      <c r="AN26" s="191"/>
      <c r="AO26" s="192"/>
      <c r="AP26" s="192"/>
      <c r="AQ26" s="192"/>
      <c r="AR26" s="192"/>
      <c r="AS26" s="192"/>
      <c r="AT26" s="192"/>
      <c r="AU26" s="192"/>
      <c r="AV26" s="192"/>
      <c r="AW26" s="192"/>
      <c r="AX26" s="72">
        <v>3</v>
      </c>
      <c r="AY26" s="72">
        <v>0</v>
      </c>
      <c r="AZ26" s="80">
        <f t="shared" si="2"/>
        <v>3</v>
      </c>
      <c r="BA26" s="72">
        <v>1</v>
      </c>
      <c r="BB26" s="72">
        <f>0</f>
        <v>0</v>
      </c>
      <c r="BC26" s="72">
        <f t="shared" si="3"/>
        <v>1</v>
      </c>
      <c r="BD26" s="72">
        <f>0</f>
        <v>0</v>
      </c>
      <c r="BE26" s="72">
        <f t="shared" si="4"/>
        <v>1</v>
      </c>
      <c r="BF26" s="72">
        <v>0</v>
      </c>
      <c r="BG26" s="72">
        <v>0</v>
      </c>
      <c r="BH26" s="72"/>
      <c r="BI26" s="72"/>
      <c r="BJ26" s="142"/>
      <c r="BK26" s="139"/>
    </row>
    <row r="27" spans="1:63" ht="40.5" customHeight="1">
      <c r="A27" s="205" t="s">
        <v>5500</v>
      </c>
      <c r="B27" s="232" t="s">
        <v>6037</v>
      </c>
      <c r="C27" s="205" t="s">
        <v>2091</v>
      </c>
      <c r="D27" s="236" t="s">
        <v>6256</v>
      </c>
      <c r="E27" s="238" t="str">
        <f>INDEX([3]项目信息统计表!$E:$E,MATCH(B27,[3]项目信息统计表!$B:$B,0))</f>
        <v>基础研究</v>
      </c>
      <c r="F27" s="238" t="s">
        <v>1556</v>
      </c>
      <c r="G27" s="72" t="str">
        <f>INDEX(辅助数据!$F$3:$F$98,MATCH(项目信息统计表!F27,辅助数据!$E$3:$E$98,0))</f>
        <v>I65</v>
      </c>
      <c r="H27" s="238" t="s">
        <v>198</v>
      </c>
      <c r="I27" s="72">
        <f>INDEX(辅助数据!$B$3:$B$64,MATCH(项目信息统计表!H27,辅助数据!$A$3:$A$64,0))</f>
        <v>510</v>
      </c>
      <c r="J27" s="141" t="str">
        <f t="shared" si="0"/>
        <v>2022-01</v>
      </c>
      <c r="K27" s="237">
        <v>45261</v>
      </c>
      <c r="L27" s="72" t="str">
        <f t="shared" si="1"/>
        <v>2022</v>
      </c>
      <c r="M27" s="238" t="s">
        <v>54</v>
      </c>
      <c r="N27" s="201" t="s">
        <v>2063</v>
      </c>
      <c r="O27" s="201" t="s">
        <v>7768</v>
      </c>
      <c r="P27" s="231" t="s">
        <v>6901</v>
      </c>
      <c r="Q27" s="215" t="s">
        <v>6902</v>
      </c>
      <c r="R27" s="206" t="s">
        <v>7771</v>
      </c>
      <c r="S27" s="72" t="s">
        <v>65</v>
      </c>
      <c r="T27" s="141" t="s">
        <v>2214</v>
      </c>
      <c r="U27" s="72" t="s">
        <v>4496</v>
      </c>
      <c r="V27" s="72" t="s">
        <v>73</v>
      </c>
      <c r="W27" s="72" t="s">
        <v>4497</v>
      </c>
      <c r="X27" s="180" t="s">
        <v>5233</v>
      </c>
      <c r="Y27" s="180" t="s">
        <v>116</v>
      </c>
      <c r="Z27" s="181" t="s">
        <v>4170</v>
      </c>
      <c r="AA27" s="180" t="s">
        <v>7589</v>
      </c>
      <c r="AB27" s="190" t="s">
        <v>4232</v>
      </c>
      <c r="AC27" s="180" t="s">
        <v>4496</v>
      </c>
      <c r="AD27" s="180" t="s">
        <v>5233</v>
      </c>
      <c r="AE27" s="191"/>
      <c r="AF27" s="191"/>
      <c r="AG27" s="191"/>
      <c r="AH27" s="191"/>
      <c r="AI27" s="191"/>
      <c r="AJ27" s="191"/>
      <c r="AK27" s="191"/>
      <c r="AL27" s="191"/>
      <c r="AM27" s="191"/>
      <c r="AN27" s="191"/>
      <c r="AO27" s="192"/>
      <c r="AP27" s="192"/>
      <c r="AQ27" s="192"/>
      <c r="AR27" s="192"/>
      <c r="AS27" s="192"/>
      <c r="AT27" s="192"/>
      <c r="AU27" s="192"/>
      <c r="AV27" s="192"/>
      <c r="AW27" s="192"/>
      <c r="AX27" s="72">
        <v>3</v>
      </c>
      <c r="AY27" s="72">
        <v>0</v>
      </c>
      <c r="AZ27" s="80">
        <f t="shared" si="2"/>
        <v>3</v>
      </c>
      <c r="BA27" s="72">
        <v>1</v>
      </c>
      <c r="BB27" s="72">
        <f>0</f>
        <v>0</v>
      </c>
      <c r="BC27" s="72">
        <f t="shared" si="3"/>
        <v>1</v>
      </c>
      <c r="BD27" s="72">
        <f>0</f>
        <v>0</v>
      </c>
      <c r="BE27" s="72">
        <f t="shared" si="4"/>
        <v>1</v>
      </c>
      <c r="BF27" s="72">
        <v>0</v>
      </c>
      <c r="BG27" s="72">
        <v>0</v>
      </c>
      <c r="BH27" s="72"/>
      <c r="BI27" s="72"/>
      <c r="BJ27" s="142"/>
      <c r="BK27" s="139"/>
    </row>
    <row r="28" spans="1:63" ht="40.5" customHeight="1">
      <c r="A28" s="205" t="s">
        <v>5501</v>
      </c>
      <c r="B28" s="232" t="s">
        <v>6038</v>
      </c>
      <c r="C28" s="205" t="s">
        <v>2091</v>
      </c>
      <c r="D28" s="236" t="s">
        <v>6256</v>
      </c>
      <c r="E28" s="238" t="str">
        <f>INDEX([3]项目信息统计表!$E:$E,MATCH(B28,[3]项目信息统计表!$B:$B,0))</f>
        <v>基础研究</v>
      </c>
      <c r="F28" s="238" t="s">
        <v>1530</v>
      </c>
      <c r="G28" s="72" t="str">
        <f>INDEX(辅助数据!$F$3:$F$98,MATCH(项目信息统计表!F28,辅助数据!$E$3:$E$98,0))</f>
        <v>C38</v>
      </c>
      <c r="H28" s="238" t="s">
        <v>253</v>
      </c>
      <c r="I28" s="72">
        <f>INDEX(辅助数据!$B$3:$B$64,MATCH(项目信息统计表!H28,辅助数据!$A$3:$A$64,0))</f>
        <v>470</v>
      </c>
      <c r="J28" s="141" t="str">
        <f t="shared" si="0"/>
        <v>2022-01</v>
      </c>
      <c r="K28" s="237">
        <v>45261</v>
      </c>
      <c r="L28" s="72" t="str">
        <f t="shared" si="1"/>
        <v>2022</v>
      </c>
      <c r="M28" s="238" t="s">
        <v>54</v>
      </c>
      <c r="N28" s="201" t="s">
        <v>2063</v>
      </c>
      <c r="O28" s="201" t="s">
        <v>7768</v>
      </c>
      <c r="P28" s="231" t="s">
        <v>6903</v>
      </c>
      <c r="Q28" s="215" t="s">
        <v>6904</v>
      </c>
      <c r="R28" s="206" t="s">
        <v>7771</v>
      </c>
      <c r="S28" s="72" t="s">
        <v>65</v>
      </c>
      <c r="T28" s="141" t="s">
        <v>3757</v>
      </c>
      <c r="U28" s="72" t="s">
        <v>4496</v>
      </c>
      <c r="V28" s="72" t="s">
        <v>73</v>
      </c>
      <c r="W28" s="72" t="s">
        <v>4497</v>
      </c>
      <c r="X28" s="180" t="s">
        <v>5233</v>
      </c>
      <c r="Y28" s="180" t="s">
        <v>116</v>
      </c>
      <c r="Z28" s="181" t="s">
        <v>4170</v>
      </c>
      <c r="AA28" s="180" t="s">
        <v>3232</v>
      </c>
      <c r="AB28" s="190" t="s">
        <v>4217</v>
      </c>
      <c r="AC28" s="180" t="s">
        <v>4497</v>
      </c>
      <c r="AD28" s="180" t="s">
        <v>5233</v>
      </c>
      <c r="AE28" s="191"/>
      <c r="AF28" s="191"/>
      <c r="AG28" s="191"/>
      <c r="AH28" s="191"/>
      <c r="AI28" s="191"/>
      <c r="AJ28" s="191"/>
      <c r="AK28" s="191"/>
      <c r="AL28" s="191"/>
      <c r="AM28" s="191"/>
      <c r="AN28" s="191"/>
      <c r="AO28" s="192"/>
      <c r="AP28" s="192"/>
      <c r="AQ28" s="192"/>
      <c r="AR28" s="192"/>
      <c r="AS28" s="192"/>
      <c r="AT28" s="192"/>
      <c r="AU28" s="192"/>
      <c r="AV28" s="192"/>
      <c r="AW28" s="192"/>
      <c r="AX28" s="72">
        <v>3</v>
      </c>
      <c r="AY28" s="72">
        <v>0</v>
      </c>
      <c r="AZ28" s="80">
        <f t="shared" si="2"/>
        <v>3</v>
      </c>
      <c r="BA28" s="72">
        <v>1</v>
      </c>
      <c r="BB28" s="72">
        <f>0</f>
        <v>0</v>
      </c>
      <c r="BC28" s="72">
        <f t="shared" si="3"/>
        <v>1</v>
      </c>
      <c r="BD28" s="72">
        <f>0</f>
        <v>0</v>
      </c>
      <c r="BE28" s="72">
        <f t="shared" si="4"/>
        <v>1</v>
      </c>
      <c r="BF28" s="72">
        <v>0</v>
      </c>
      <c r="BG28" s="72">
        <v>0</v>
      </c>
      <c r="BH28" s="72"/>
      <c r="BI28" s="72"/>
      <c r="BJ28" s="142"/>
      <c r="BK28" s="139"/>
    </row>
    <row r="29" spans="1:63" ht="40.5" customHeight="1">
      <c r="A29" s="205" t="s">
        <v>5397</v>
      </c>
      <c r="B29" s="232" t="s">
        <v>5934</v>
      </c>
      <c r="C29" s="205" t="s">
        <v>2082</v>
      </c>
      <c r="D29" s="236" t="s">
        <v>6256</v>
      </c>
      <c r="E29" s="238" t="str">
        <f>INDEX([3]项目信息统计表!$E:$E,MATCH(B29,[3]项目信息统计表!$B:$B,0))</f>
        <v>基础研究</v>
      </c>
      <c r="F29" s="238" t="s">
        <v>1545</v>
      </c>
      <c r="G29" s="72" t="str">
        <f>INDEX(辅助数据!$F$3:$F$98,MATCH(项目信息统计表!F29,辅助数据!$E$3:$E$98,0))</f>
        <v>G54</v>
      </c>
      <c r="H29" s="238" t="s">
        <v>122</v>
      </c>
      <c r="I29" s="72">
        <f>INDEX(辅助数据!$B$3:$B$64,MATCH(项目信息统计表!H29,辅助数据!$A$3:$A$64,0))</f>
        <v>580</v>
      </c>
      <c r="J29" s="141" t="str">
        <f t="shared" si="0"/>
        <v>2022-01</v>
      </c>
      <c r="K29" s="237">
        <v>44896</v>
      </c>
      <c r="L29" s="72" t="str">
        <f t="shared" si="1"/>
        <v>2022</v>
      </c>
      <c r="M29" s="193"/>
      <c r="N29" s="201" t="s">
        <v>6263</v>
      </c>
      <c r="O29" s="201" t="s">
        <v>7768</v>
      </c>
      <c r="P29" s="231" t="s">
        <v>6716</v>
      </c>
      <c r="Q29" s="215" t="s">
        <v>4926</v>
      </c>
      <c r="R29" s="218">
        <v>110062</v>
      </c>
      <c r="S29" s="72" t="s">
        <v>5231</v>
      </c>
      <c r="T29" s="141" t="s">
        <v>3734</v>
      </c>
      <c r="U29" s="72" t="s">
        <v>70</v>
      </c>
      <c r="V29" s="72" t="s">
        <v>73</v>
      </c>
      <c r="W29" s="72" t="s">
        <v>90</v>
      </c>
      <c r="X29" s="180" t="s">
        <v>5233</v>
      </c>
      <c r="Y29" s="180" t="s">
        <v>160</v>
      </c>
      <c r="Z29" s="181" t="s">
        <v>161</v>
      </c>
      <c r="AA29" s="180" t="s">
        <v>7523</v>
      </c>
      <c r="AB29" s="190" t="s">
        <v>4207</v>
      </c>
      <c r="AC29" s="180" t="s">
        <v>76</v>
      </c>
      <c r="AD29" s="180" t="s">
        <v>5233</v>
      </c>
      <c r="AE29" s="191"/>
      <c r="AF29" s="191"/>
      <c r="AG29" s="191"/>
      <c r="AH29" s="191"/>
      <c r="AI29" s="191"/>
      <c r="AJ29" s="191"/>
      <c r="AK29" s="191"/>
      <c r="AL29" s="191"/>
      <c r="AM29" s="191"/>
      <c r="AN29" s="191"/>
      <c r="AO29" s="192"/>
      <c r="AP29" s="192"/>
      <c r="AQ29" s="192"/>
      <c r="AR29" s="192"/>
      <c r="AS29" s="192"/>
      <c r="AT29" s="192"/>
      <c r="AU29" s="192"/>
      <c r="AV29" s="192"/>
      <c r="AW29" s="192"/>
      <c r="AX29" s="72">
        <v>21</v>
      </c>
      <c r="AY29" s="72">
        <v>0</v>
      </c>
      <c r="AZ29" s="80">
        <f t="shared" si="2"/>
        <v>21</v>
      </c>
      <c r="BA29" s="72">
        <v>21</v>
      </c>
      <c r="BB29" s="72">
        <f>0</f>
        <v>0</v>
      </c>
      <c r="BC29" s="72">
        <f t="shared" si="3"/>
        <v>21</v>
      </c>
      <c r="BD29" s="72">
        <f>0</f>
        <v>0</v>
      </c>
      <c r="BE29" s="72">
        <f t="shared" si="4"/>
        <v>21</v>
      </c>
      <c r="BF29" s="72">
        <v>0</v>
      </c>
      <c r="BG29" s="72">
        <v>0</v>
      </c>
      <c r="BH29" s="72"/>
      <c r="BI29" s="72"/>
      <c r="BJ29" s="142"/>
      <c r="BK29" s="139"/>
    </row>
    <row r="30" spans="1:63" ht="40.5" customHeight="1">
      <c r="A30" s="205" t="s">
        <v>5398</v>
      </c>
      <c r="B30" s="232" t="s">
        <v>5935</v>
      </c>
      <c r="C30" s="205" t="s">
        <v>2082</v>
      </c>
      <c r="D30" s="236" t="s">
        <v>6256</v>
      </c>
      <c r="E30" s="238" t="str">
        <f>INDEX([3]项目信息统计表!$E:$E,MATCH(B30,[3]项目信息统计表!$B:$B,0))</f>
        <v>科技服务</v>
      </c>
      <c r="F30" s="238" t="s">
        <v>1539</v>
      </c>
      <c r="G30" s="72" t="str">
        <f>INDEX(辅助数据!$F$3:$F$98,MATCH(项目信息统计表!F30,辅助数据!$E$3:$E$98,0))</f>
        <v>E48</v>
      </c>
      <c r="H30" s="238" t="s">
        <v>228</v>
      </c>
      <c r="I30" s="72">
        <f>INDEX(辅助数据!$B$3:$B$64,MATCH(项目信息统计表!H30,辅助数据!$A$3:$A$64,0))</f>
        <v>560</v>
      </c>
      <c r="J30" s="141" t="str">
        <f t="shared" si="0"/>
        <v>2022-01</v>
      </c>
      <c r="K30" s="237">
        <v>44896</v>
      </c>
      <c r="L30" s="72" t="str">
        <f t="shared" si="1"/>
        <v>2022</v>
      </c>
      <c r="M30" s="193"/>
      <c r="N30" s="201" t="s">
        <v>6263</v>
      </c>
      <c r="O30" s="201" t="s">
        <v>7768</v>
      </c>
      <c r="P30" s="231" t="s">
        <v>6717</v>
      </c>
      <c r="Q30" s="215" t="s">
        <v>6718</v>
      </c>
      <c r="R30" s="218" t="s">
        <v>6389</v>
      </c>
      <c r="S30" s="72" t="s">
        <v>65</v>
      </c>
      <c r="T30" s="141" t="s">
        <v>2158</v>
      </c>
      <c r="U30" s="72" t="s">
        <v>70</v>
      </c>
      <c r="V30" s="72" t="s">
        <v>73</v>
      </c>
      <c r="W30" s="72" t="s">
        <v>76</v>
      </c>
      <c r="X30" s="180" t="s">
        <v>5233</v>
      </c>
      <c r="Y30" s="180" t="s">
        <v>81</v>
      </c>
      <c r="Z30" s="181" t="s">
        <v>206</v>
      </c>
      <c r="AA30" s="180" t="s">
        <v>7524</v>
      </c>
      <c r="AB30" s="190" t="s">
        <v>4211</v>
      </c>
      <c r="AC30" s="180" t="s">
        <v>4497</v>
      </c>
      <c r="AD30" s="180" t="s">
        <v>5233</v>
      </c>
      <c r="AE30" s="191"/>
      <c r="AF30" s="191"/>
      <c r="AG30" s="191"/>
      <c r="AH30" s="191"/>
      <c r="AI30" s="191"/>
      <c r="AJ30" s="191"/>
      <c r="AK30" s="191"/>
      <c r="AL30" s="191"/>
      <c r="AM30" s="191"/>
      <c r="AN30" s="191"/>
      <c r="AO30" s="202"/>
      <c r="AP30" s="202"/>
      <c r="AQ30" s="202"/>
      <c r="AR30" s="202"/>
      <c r="AS30" s="192"/>
      <c r="AT30" s="192"/>
      <c r="AU30" s="192"/>
      <c r="AV30" s="202"/>
      <c r="AW30" s="202"/>
      <c r="AX30" s="72">
        <v>16.8</v>
      </c>
      <c r="AY30" s="72">
        <v>0</v>
      </c>
      <c r="AZ30" s="80">
        <f t="shared" si="2"/>
        <v>16.8</v>
      </c>
      <c r="BA30" s="72">
        <v>16.8</v>
      </c>
      <c r="BB30" s="72">
        <f>0</f>
        <v>0</v>
      </c>
      <c r="BC30" s="72">
        <f t="shared" si="3"/>
        <v>16.8</v>
      </c>
      <c r="BD30" s="72">
        <f>0</f>
        <v>0</v>
      </c>
      <c r="BE30" s="72">
        <f t="shared" si="4"/>
        <v>16.8</v>
      </c>
      <c r="BF30" s="72">
        <v>0</v>
      </c>
      <c r="BG30" s="72">
        <v>0</v>
      </c>
      <c r="BH30" s="142"/>
      <c r="BI30" s="72"/>
      <c r="BJ30" s="142"/>
      <c r="BK30" s="139"/>
    </row>
    <row r="31" spans="1:63" ht="40.5" customHeight="1">
      <c r="A31" s="205" t="s">
        <v>5399</v>
      </c>
      <c r="B31" s="232" t="s">
        <v>5936</v>
      </c>
      <c r="C31" s="205" t="s">
        <v>2082</v>
      </c>
      <c r="D31" s="236" t="s">
        <v>6256</v>
      </c>
      <c r="E31" s="238" t="str">
        <f>INDEX([3]项目信息统计表!$E:$E,MATCH(B31,[3]项目信息统计表!$B:$B,0))</f>
        <v>基础研究</v>
      </c>
      <c r="F31" s="238" t="s">
        <v>1539</v>
      </c>
      <c r="G31" s="72" t="str">
        <f>INDEX(辅助数据!$F$3:$F$98,MATCH(项目信息统计表!F31,辅助数据!$E$3:$E$98,0))</f>
        <v>E48</v>
      </c>
      <c r="H31" s="238" t="s">
        <v>122</v>
      </c>
      <c r="I31" s="72">
        <f>INDEX(辅助数据!$B$3:$B$64,MATCH(项目信息统计表!H31,辅助数据!$A$3:$A$64,0))</f>
        <v>580</v>
      </c>
      <c r="J31" s="141" t="str">
        <f t="shared" si="0"/>
        <v>2022-01</v>
      </c>
      <c r="K31" s="237">
        <v>45261</v>
      </c>
      <c r="L31" s="72" t="str">
        <f t="shared" si="1"/>
        <v>2022</v>
      </c>
      <c r="M31" s="238" t="s">
        <v>54</v>
      </c>
      <c r="N31" s="201" t="s">
        <v>6263</v>
      </c>
      <c r="O31" s="201" t="s">
        <v>7768</v>
      </c>
      <c r="P31" s="231" t="s">
        <v>6719</v>
      </c>
      <c r="Q31" s="215" t="s">
        <v>4961</v>
      </c>
      <c r="R31" s="218">
        <v>190062</v>
      </c>
      <c r="S31" s="72" t="s">
        <v>65</v>
      </c>
      <c r="T31" s="141" t="s">
        <v>2237</v>
      </c>
      <c r="U31" s="72" t="s">
        <v>70</v>
      </c>
      <c r="V31" s="72" t="s">
        <v>73</v>
      </c>
      <c r="W31" s="72" t="s">
        <v>90</v>
      </c>
      <c r="X31" s="180" t="s">
        <v>5233</v>
      </c>
      <c r="Y31" s="180" t="s">
        <v>116</v>
      </c>
      <c r="Z31" s="181" t="s">
        <v>175</v>
      </c>
      <c r="AA31" s="180" t="s">
        <v>4967</v>
      </c>
      <c r="AB31" s="190" t="s">
        <v>4224</v>
      </c>
      <c r="AC31" s="180" t="s">
        <v>4497</v>
      </c>
      <c r="AD31" s="180" t="s">
        <v>5234</v>
      </c>
      <c r="AE31" s="191"/>
      <c r="AF31" s="191"/>
      <c r="AG31" s="191"/>
      <c r="AH31" s="191"/>
      <c r="AI31" s="191"/>
      <c r="AJ31" s="191"/>
      <c r="AK31" s="191"/>
      <c r="AL31" s="191"/>
      <c r="AM31" s="191"/>
      <c r="AN31" s="191"/>
      <c r="AO31" s="192"/>
      <c r="AP31" s="192"/>
      <c r="AQ31" s="192"/>
      <c r="AR31" s="192"/>
      <c r="AS31" s="192"/>
      <c r="AT31" s="192"/>
      <c r="AU31" s="192"/>
      <c r="AV31" s="192"/>
      <c r="AW31" s="192"/>
      <c r="AX31" s="72">
        <v>18.2</v>
      </c>
      <c r="AY31" s="72">
        <v>0</v>
      </c>
      <c r="AZ31" s="80">
        <f t="shared" si="2"/>
        <v>18.2</v>
      </c>
      <c r="BA31" s="72">
        <v>18.2</v>
      </c>
      <c r="BB31" s="72">
        <f>0</f>
        <v>0</v>
      </c>
      <c r="BC31" s="72">
        <f t="shared" si="3"/>
        <v>18.2</v>
      </c>
      <c r="BD31" s="72">
        <f>0</f>
        <v>0</v>
      </c>
      <c r="BE31" s="72">
        <f t="shared" si="4"/>
        <v>18.2</v>
      </c>
      <c r="BF31" s="72">
        <v>0</v>
      </c>
      <c r="BG31" s="72">
        <v>0</v>
      </c>
      <c r="BH31" s="72"/>
      <c r="BI31" s="72"/>
      <c r="BJ31" s="142"/>
      <c r="BK31" s="139"/>
    </row>
    <row r="32" spans="1:63" ht="40.5" customHeight="1">
      <c r="A32" s="205" t="s">
        <v>5416</v>
      </c>
      <c r="B32" s="232" t="s">
        <v>5953</v>
      </c>
      <c r="C32" s="205" t="s">
        <v>2082</v>
      </c>
      <c r="D32" s="236" t="s">
        <v>6256</v>
      </c>
      <c r="E32" s="238" t="str">
        <f>INDEX([3]项目信息统计表!$E:$E,MATCH(B32,[3]项目信息统计表!$B:$B,0))</f>
        <v>基础研究</v>
      </c>
      <c r="F32" s="238" t="s">
        <v>1545</v>
      </c>
      <c r="G32" s="72" t="str">
        <f>INDEX(辅助数据!$F$3:$F$98,MATCH(项目信息统计表!F32,辅助数据!$E$3:$E$98,0))</f>
        <v>G54</v>
      </c>
      <c r="H32" s="238" t="s">
        <v>122</v>
      </c>
      <c r="I32" s="72">
        <f>INDEX(辅助数据!$B$3:$B$64,MATCH(项目信息统计表!H32,辅助数据!$A$3:$A$64,0))</f>
        <v>580</v>
      </c>
      <c r="J32" s="141" t="str">
        <f t="shared" si="0"/>
        <v>2022-01</v>
      </c>
      <c r="K32" s="237">
        <v>45261</v>
      </c>
      <c r="L32" s="72" t="str">
        <f t="shared" si="1"/>
        <v>2022</v>
      </c>
      <c r="M32" s="238" t="s">
        <v>54</v>
      </c>
      <c r="N32" s="201" t="s">
        <v>2063</v>
      </c>
      <c r="O32" s="201" t="s">
        <v>7768</v>
      </c>
      <c r="P32" s="231" t="s">
        <v>6741</v>
      </c>
      <c r="Q32" s="215" t="s">
        <v>6742</v>
      </c>
      <c r="R32" s="206" t="s">
        <v>7771</v>
      </c>
      <c r="S32" s="72" t="s">
        <v>65</v>
      </c>
      <c r="T32" s="141" t="s">
        <v>2191</v>
      </c>
      <c r="U32" s="72" t="s">
        <v>4496</v>
      </c>
      <c r="V32" s="72" t="s">
        <v>73</v>
      </c>
      <c r="W32" s="72" t="s">
        <v>4497</v>
      </c>
      <c r="X32" s="180" t="s">
        <v>5233</v>
      </c>
      <c r="Y32" s="180" t="s">
        <v>116</v>
      </c>
      <c r="Z32" s="181" t="s">
        <v>4156</v>
      </c>
      <c r="AA32" s="180" t="s">
        <v>4980</v>
      </c>
      <c r="AB32" s="190" t="s">
        <v>4221</v>
      </c>
      <c r="AC32" s="180" t="s">
        <v>4497</v>
      </c>
      <c r="AD32" s="180" t="s">
        <v>5233</v>
      </c>
      <c r="AE32" s="191"/>
      <c r="AF32" s="191"/>
      <c r="AG32" s="191"/>
      <c r="AH32" s="191"/>
      <c r="AI32" s="191"/>
      <c r="AJ32" s="191"/>
      <c r="AK32" s="191"/>
      <c r="AL32" s="191"/>
      <c r="AM32" s="191"/>
      <c r="AN32" s="191"/>
      <c r="AO32" s="192"/>
      <c r="AP32" s="192"/>
      <c r="AQ32" s="192"/>
      <c r="AR32" s="192"/>
      <c r="AS32" s="192"/>
      <c r="AT32" s="192"/>
      <c r="AU32" s="192"/>
      <c r="AV32" s="192"/>
      <c r="AW32" s="192"/>
      <c r="AX32" s="72">
        <v>3</v>
      </c>
      <c r="AY32" s="72">
        <v>0</v>
      </c>
      <c r="AZ32" s="212">
        <f t="shared" si="2"/>
        <v>3</v>
      </c>
      <c r="BA32" s="72">
        <v>1</v>
      </c>
      <c r="BB32" s="72">
        <f>0</f>
        <v>0</v>
      </c>
      <c r="BC32" s="72">
        <f t="shared" si="3"/>
        <v>1</v>
      </c>
      <c r="BD32" s="72">
        <f>0</f>
        <v>0</v>
      </c>
      <c r="BE32" s="72">
        <f t="shared" si="4"/>
        <v>1</v>
      </c>
      <c r="BF32" s="72">
        <v>0</v>
      </c>
      <c r="BG32" s="72">
        <v>0</v>
      </c>
      <c r="BH32" s="72"/>
      <c r="BI32" s="72"/>
      <c r="BJ32" s="142"/>
      <c r="BK32" s="139"/>
    </row>
    <row r="33" spans="1:63" ht="40.5" customHeight="1">
      <c r="A33" s="205" t="s">
        <v>5417</v>
      </c>
      <c r="B33" s="232" t="s">
        <v>5954</v>
      </c>
      <c r="C33" s="205" t="s">
        <v>2082</v>
      </c>
      <c r="D33" s="236" t="s">
        <v>6256</v>
      </c>
      <c r="E33" s="238" t="str">
        <f>INDEX([3]项目信息统计表!$E:$E,MATCH(B33,[3]项目信息统计表!$B:$B,0))</f>
        <v>基础研究</v>
      </c>
      <c r="F33" s="238" t="s">
        <v>1539</v>
      </c>
      <c r="G33" s="72" t="str">
        <f>INDEX(辅助数据!$F$3:$F$98,MATCH(项目信息统计表!F33,辅助数据!$E$3:$E$98,0))</f>
        <v>E48</v>
      </c>
      <c r="H33" s="238" t="s">
        <v>228</v>
      </c>
      <c r="I33" s="72">
        <f>INDEX(辅助数据!$B$3:$B$64,MATCH(项目信息统计表!H33,辅助数据!$A$3:$A$64,0))</f>
        <v>560</v>
      </c>
      <c r="J33" s="141" t="str">
        <f t="shared" si="0"/>
        <v>2022-01</v>
      </c>
      <c r="K33" s="237">
        <v>45261</v>
      </c>
      <c r="L33" s="72" t="str">
        <f t="shared" si="1"/>
        <v>2022</v>
      </c>
      <c r="M33" s="238" t="s">
        <v>54</v>
      </c>
      <c r="N33" s="135" t="s">
        <v>2063</v>
      </c>
      <c r="O33" s="201" t="s">
        <v>7768</v>
      </c>
      <c r="P33" s="231" t="s">
        <v>6743</v>
      </c>
      <c r="Q33" s="215" t="s">
        <v>6744</v>
      </c>
      <c r="R33" s="206" t="s">
        <v>7771</v>
      </c>
      <c r="S33" s="72" t="s">
        <v>65</v>
      </c>
      <c r="T33" s="141" t="s">
        <v>3778</v>
      </c>
      <c r="U33" s="72" t="s">
        <v>4496</v>
      </c>
      <c r="V33" s="72" t="s">
        <v>73</v>
      </c>
      <c r="W33" s="72" t="s">
        <v>76</v>
      </c>
      <c r="X33" s="180" t="s">
        <v>5233</v>
      </c>
      <c r="Y33" s="180" t="s">
        <v>116</v>
      </c>
      <c r="Z33" s="181" t="s">
        <v>4158</v>
      </c>
      <c r="AA33" s="180" t="s">
        <v>6771</v>
      </c>
      <c r="AB33" s="190" t="s">
        <v>4226</v>
      </c>
      <c r="AC33" s="180" t="s">
        <v>90</v>
      </c>
      <c r="AD33" s="180" t="s">
        <v>5233</v>
      </c>
      <c r="AE33" s="191"/>
      <c r="AF33" s="191"/>
      <c r="AG33" s="191"/>
      <c r="AH33" s="191"/>
      <c r="AI33" s="191"/>
      <c r="AJ33" s="191"/>
      <c r="AK33" s="191"/>
      <c r="AL33" s="191"/>
      <c r="AM33" s="191"/>
      <c r="AN33" s="191"/>
      <c r="AO33" s="202"/>
      <c r="AP33" s="202"/>
      <c r="AQ33" s="202"/>
      <c r="AR33" s="202"/>
      <c r="AS33" s="192"/>
      <c r="AT33" s="192"/>
      <c r="AU33" s="192"/>
      <c r="AV33" s="202"/>
      <c r="AW33" s="202"/>
      <c r="AX33" s="72">
        <v>3</v>
      </c>
      <c r="AY33" s="72">
        <v>0</v>
      </c>
      <c r="AZ33" s="212">
        <f t="shared" si="2"/>
        <v>3</v>
      </c>
      <c r="BA33" s="72">
        <v>1</v>
      </c>
      <c r="BB33" s="72">
        <f>0</f>
        <v>0</v>
      </c>
      <c r="BC33" s="72">
        <f t="shared" si="3"/>
        <v>1</v>
      </c>
      <c r="BD33" s="72">
        <f>0</f>
        <v>0</v>
      </c>
      <c r="BE33" s="72">
        <f t="shared" si="4"/>
        <v>1</v>
      </c>
      <c r="BF33" s="72">
        <v>0</v>
      </c>
      <c r="BG33" s="72">
        <v>0</v>
      </c>
      <c r="BH33" s="72"/>
      <c r="BI33" s="72"/>
      <c r="BJ33" s="142"/>
      <c r="BK33" s="139"/>
    </row>
    <row r="34" spans="1:63" ht="40.5" customHeight="1">
      <c r="A34" s="205" t="s">
        <v>5418</v>
      </c>
      <c r="B34" s="232" t="s">
        <v>5955</v>
      </c>
      <c r="C34" s="205" t="s">
        <v>2082</v>
      </c>
      <c r="D34" s="236" t="s">
        <v>6256</v>
      </c>
      <c r="E34" s="238" t="str">
        <f>INDEX([3]项目信息统计表!$E:$E,MATCH(B34,[3]项目信息统计表!$B:$B,0))</f>
        <v>应用研究</v>
      </c>
      <c r="F34" s="238" t="s">
        <v>1539</v>
      </c>
      <c r="G34" s="72" t="str">
        <f>INDEX(辅助数据!$F$3:$F$98,MATCH(项目信息统计表!F34,辅助数据!$E$3:$E$98,0))</f>
        <v>E48</v>
      </c>
      <c r="H34" s="238" t="s">
        <v>228</v>
      </c>
      <c r="I34" s="72">
        <f>INDEX(辅助数据!$B$3:$B$64,MATCH(项目信息统计表!H34,辅助数据!$A$3:$A$64,0))</f>
        <v>560</v>
      </c>
      <c r="J34" s="141" t="str">
        <f t="shared" si="0"/>
        <v>2022-01</v>
      </c>
      <c r="K34" s="237">
        <v>45261</v>
      </c>
      <c r="L34" s="72" t="str">
        <f t="shared" si="1"/>
        <v>2022</v>
      </c>
      <c r="M34" s="238" t="s">
        <v>54</v>
      </c>
      <c r="N34" s="135" t="s">
        <v>2063</v>
      </c>
      <c r="O34" s="201" t="s">
        <v>7768</v>
      </c>
      <c r="P34" s="231" t="s">
        <v>6745</v>
      </c>
      <c r="Q34" s="215" t="s">
        <v>6746</v>
      </c>
      <c r="R34" s="206" t="s">
        <v>7771</v>
      </c>
      <c r="S34" s="72" t="s">
        <v>65</v>
      </c>
      <c r="T34" s="141" t="s">
        <v>3736</v>
      </c>
      <c r="U34" s="72" t="s">
        <v>4496</v>
      </c>
      <c r="V34" s="72" t="s">
        <v>73</v>
      </c>
      <c r="W34" s="72" t="s">
        <v>4497</v>
      </c>
      <c r="X34" s="180" t="s">
        <v>5233</v>
      </c>
      <c r="Y34" s="180" t="s">
        <v>160</v>
      </c>
      <c r="Z34" s="181" t="s">
        <v>174</v>
      </c>
      <c r="AA34" s="180" t="s">
        <v>1951</v>
      </c>
      <c r="AB34" s="190" t="s">
        <v>4216</v>
      </c>
      <c r="AC34" s="180" t="s">
        <v>4497</v>
      </c>
      <c r="AD34" s="180" t="s">
        <v>5233</v>
      </c>
      <c r="AE34" s="191"/>
      <c r="AF34" s="191"/>
      <c r="AG34" s="191"/>
      <c r="AH34" s="191"/>
      <c r="AI34" s="191"/>
      <c r="AJ34" s="191"/>
      <c r="AK34" s="191"/>
      <c r="AL34" s="191"/>
      <c r="AM34" s="191"/>
      <c r="AN34" s="191"/>
      <c r="AO34" s="192"/>
      <c r="AP34" s="192"/>
      <c r="AQ34" s="192"/>
      <c r="AR34" s="192"/>
      <c r="AS34" s="192"/>
      <c r="AT34" s="192"/>
      <c r="AU34" s="192"/>
      <c r="AV34" s="192"/>
      <c r="AW34" s="192"/>
      <c r="AX34" s="72">
        <v>3</v>
      </c>
      <c r="AY34" s="72">
        <v>0</v>
      </c>
      <c r="AZ34" s="80">
        <f t="shared" si="2"/>
        <v>3</v>
      </c>
      <c r="BA34" s="72">
        <v>1</v>
      </c>
      <c r="BB34" s="72">
        <f>0</f>
        <v>0</v>
      </c>
      <c r="BC34" s="72">
        <f t="shared" si="3"/>
        <v>1</v>
      </c>
      <c r="BD34" s="72">
        <f>0</f>
        <v>0</v>
      </c>
      <c r="BE34" s="72">
        <f t="shared" si="4"/>
        <v>1</v>
      </c>
      <c r="BF34" s="72">
        <v>0</v>
      </c>
      <c r="BG34" s="72">
        <v>0</v>
      </c>
      <c r="BH34" s="72"/>
      <c r="BI34" s="72"/>
      <c r="BJ34" s="142"/>
      <c r="BK34" s="139"/>
    </row>
    <row r="35" spans="1:63" ht="40.5" customHeight="1">
      <c r="A35" s="205" t="s">
        <v>5419</v>
      </c>
      <c r="B35" s="232" t="s">
        <v>5956</v>
      </c>
      <c r="C35" s="205" t="s">
        <v>2082</v>
      </c>
      <c r="D35" s="236" t="s">
        <v>6256</v>
      </c>
      <c r="E35" s="238" t="str">
        <f>INDEX([3]项目信息统计表!$E:$E,MATCH(B35,[3]项目信息统计表!$B:$B,0))</f>
        <v>基础研究</v>
      </c>
      <c r="F35" s="238" t="s">
        <v>1545</v>
      </c>
      <c r="G35" s="72" t="str">
        <f>INDEX(辅助数据!$F$3:$F$98,MATCH(项目信息统计表!F35,辅助数据!$E$3:$E$98,0))</f>
        <v>G54</v>
      </c>
      <c r="H35" s="238" t="s">
        <v>122</v>
      </c>
      <c r="I35" s="72">
        <f>INDEX(辅助数据!$B$3:$B$64,MATCH(项目信息统计表!H35,辅助数据!$A$3:$A$64,0))</f>
        <v>580</v>
      </c>
      <c r="J35" s="141" t="str">
        <f t="shared" si="0"/>
        <v>2022-01</v>
      </c>
      <c r="K35" s="237">
        <v>45261</v>
      </c>
      <c r="L35" s="72" t="str">
        <f t="shared" ref="L35:L56" si="5">"202"&amp;MID(B35,9,1)</f>
        <v>2022</v>
      </c>
      <c r="M35" s="238" t="s">
        <v>54</v>
      </c>
      <c r="N35" s="135" t="s">
        <v>2063</v>
      </c>
      <c r="O35" s="201" t="s">
        <v>7768</v>
      </c>
      <c r="P35" s="231" t="s">
        <v>6747</v>
      </c>
      <c r="Q35" s="215" t="s">
        <v>4141</v>
      </c>
      <c r="R35" s="206" t="s">
        <v>7771</v>
      </c>
      <c r="S35" s="72" t="s">
        <v>65</v>
      </c>
      <c r="T35" s="141" t="s">
        <v>3756</v>
      </c>
      <c r="U35" s="72" t="s">
        <v>4496</v>
      </c>
      <c r="V35" s="72" t="s">
        <v>73</v>
      </c>
      <c r="W35" s="72" t="s">
        <v>90</v>
      </c>
      <c r="X35" s="180" t="s">
        <v>5233</v>
      </c>
      <c r="Y35" s="180" t="s">
        <v>160</v>
      </c>
      <c r="Z35" s="181" t="s">
        <v>161</v>
      </c>
      <c r="AA35" s="180" t="s">
        <v>7529</v>
      </c>
      <c r="AB35" s="190" t="s">
        <v>4231</v>
      </c>
      <c r="AC35" s="180" t="s">
        <v>4496</v>
      </c>
      <c r="AD35" s="180" t="s">
        <v>5233</v>
      </c>
      <c r="AE35" s="191"/>
      <c r="AF35" s="191"/>
      <c r="AG35" s="191"/>
      <c r="AH35" s="191"/>
      <c r="AI35" s="191"/>
      <c r="AJ35" s="191"/>
      <c r="AK35" s="191"/>
      <c r="AL35" s="191"/>
      <c r="AM35" s="191"/>
      <c r="AN35" s="191"/>
      <c r="AO35" s="192"/>
      <c r="AP35" s="192"/>
      <c r="AQ35" s="192"/>
      <c r="AR35" s="192"/>
      <c r="AS35" s="192"/>
      <c r="AT35" s="192"/>
      <c r="AU35" s="192"/>
      <c r="AV35" s="192"/>
      <c r="AW35" s="192"/>
      <c r="AX35" s="72">
        <v>3</v>
      </c>
      <c r="AY35" s="72">
        <v>0</v>
      </c>
      <c r="AZ35" s="80">
        <f t="shared" si="2"/>
        <v>3</v>
      </c>
      <c r="BA35" s="72">
        <v>1</v>
      </c>
      <c r="BB35" s="72">
        <f>0</f>
        <v>0</v>
      </c>
      <c r="BC35" s="72">
        <f t="shared" si="3"/>
        <v>1</v>
      </c>
      <c r="BD35" s="72">
        <f>0</f>
        <v>0</v>
      </c>
      <c r="BE35" s="72">
        <f t="shared" si="4"/>
        <v>1</v>
      </c>
      <c r="BF35" s="72">
        <v>0</v>
      </c>
      <c r="BG35" s="72">
        <v>0</v>
      </c>
      <c r="BH35" s="72"/>
      <c r="BI35" s="72"/>
      <c r="BJ35" s="142"/>
      <c r="BK35" s="139"/>
    </row>
    <row r="36" spans="1:63" ht="40.5" customHeight="1">
      <c r="A36" s="205" t="s">
        <v>5420</v>
      </c>
      <c r="B36" s="232" t="s">
        <v>5957</v>
      </c>
      <c r="C36" s="205" t="s">
        <v>2082</v>
      </c>
      <c r="D36" s="236" t="s">
        <v>6256</v>
      </c>
      <c r="E36" s="238" t="str">
        <f>INDEX([3]项目信息统计表!$E:$E,MATCH(B36,[3]项目信息统计表!$B:$B,0))</f>
        <v>基础研究</v>
      </c>
      <c r="F36" s="238" t="s">
        <v>1545</v>
      </c>
      <c r="G36" s="72" t="str">
        <f>INDEX(辅助数据!$F$3:$F$98,MATCH(项目信息统计表!F36,辅助数据!$E$3:$E$98,0))</f>
        <v>G54</v>
      </c>
      <c r="H36" s="238" t="s">
        <v>122</v>
      </c>
      <c r="I36" s="72">
        <f>INDEX(辅助数据!$B$3:$B$64,MATCH(项目信息统计表!H36,辅助数据!$A$3:$A$64,0))</f>
        <v>580</v>
      </c>
      <c r="J36" s="141" t="str">
        <f t="shared" si="0"/>
        <v>2022-01</v>
      </c>
      <c r="K36" s="237">
        <v>45261</v>
      </c>
      <c r="L36" s="72" t="str">
        <f t="shared" si="5"/>
        <v>2022</v>
      </c>
      <c r="M36" s="238" t="s">
        <v>54</v>
      </c>
      <c r="N36" s="201" t="s">
        <v>2063</v>
      </c>
      <c r="O36" s="201" t="s">
        <v>7768</v>
      </c>
      <c r="P36" s="231" t="s">
        <v>6748</v>
      </c>
      <c r="Q36" s="215" t="s">
        <v>6749</v>
      </c>
      <c r="R36" s="206" t="s">
        <v>7771</v>
      </c>
      <c r="S36" s="72" t="s">
        <v>65</v>
      </c>
      <c r="T36" s="141" t="s">
        <v>3756</v>
      </c>
      <c r="U36" s="72" t="s">
        <v>4496</v>
      </c>
      <c r="V36" s="72" t="s">
        <v>73</v>
      </c>
      <c r="W36" s="72" t="s">
        <v>90</v>
      </c>
      <c r="X36" s="180" t="s">
        <v>5233</v>
      </c>
      <c r="Y36" s="180" t="s">
        <v>5233</v>
      </c>
      <c r="Z36" s="181" t="s">
        <v>5233</v>
      </c>
      <c r="AA36" s="180"/>
      <c r="AB36" s="190"/>
      <c r="AC36" s="180"/>
      <c r="AD36" s="180"/>
      <c r="AE36" s="191"/>
      <c r="AF36" s="191"/>
      <c r="AG36" s="191"/>
      <c r="AH36" s="191"/>
      <c r="AI36" s="191"/>
      <c r="AJ36" s="191"/>
      <c r="AK36" s="191"/>
      <c r="AL36" s="191"/>
      <c r="AM36" s="191"/>
      <c r="AN36" s="191"/>
      <c r="AO36" s="192"/>
      <c r="AP36" s="192"/>
      <c r="AQ36" s="192"/>
      <c r="AR36" s="192"/>
      <c r="AS36" s="192"/>
      <c r="AT36" s="192"/>
      <c r="AU36" s="192"/>
      <c r="AV36" s="192"/>
      <c r="AW36" s="192"/>
      <c r="AX36" s="72">
        <v>3</v>
      </c>
      <c r="AY36" s="72">
        <v>0</v>
      </c>
      <c r="AZ36" s="80">
        <f t="shared" si="2"/>
        <v>3</v>
      </c>
      <c r="BA36" s="72">
        <v>1</v>
      </c>
      <c r="BB36" s="72">
        <f>0</f>
        <v>0</v>
      </c>
      <c r="BC36" s="72">
        <f t="shared" si="3"/>
        <v>1</v>
      </c>
      <c r="BD36" s="72">
        <f>0</f>
        <v>0</v>
      </c>
      <c r="BE36" s="72">
        <f t="shared" si="4"/>
        <v>1</v>
      </c>
      <c r="BF36" s="72">
        <v>0</v>
      </c>
      <c r="BG36" s="72">
        <v>0</v>
      </c>
      <c r="BH36" s="72"/>
      <c r="BI36" s="72"/>
      <c r="BJ36" s="142"/>
      <c r="BK36" s="139"/>
    </row>
    <row r="37" spans="1:63" ht="40.5" customHeight="1">
      <c r="A37" s="205" t="s">
        <v>5421</v>
      </c>
      <c r="B37" s="232" t="s">
        <v>5958</v>
      </c>
      <c r="C37" s="205" t="s">
        <v>2082</v>
      </c>
      <c r="D37" s="236" t="s">
        <v>6256</v>
      </c>
      <c r="E37" s="238" t="str">
        <f>INDEX([3]项目信息统计表!$E:$E,MATCH(B37,[3]项目信息统计表!$B:$B,0))</f>
        <v>基础研究</v>
      </c>
      <c r="F37" s="238" t="s">
        <v>1539</v>
      </c>
      <c r="G37" s="72" t="str">
        <f>INDEX(辅助数据!$F$3:$F$98,MATCH(项目信息统计表!F37,辅助数据!$E$3:$E$98,0))</f>
        <v>E48</v>
      </c>
      <c r="H37" s="238" t="s">
        <v>228</v>
      </c>
      <c r="I37" s="72">
        <f>INDEX(辅助数据!$B$3:$B$64,MATCH(项目信息统计表!H37,辅助数据!$A$3:$A$64,0))</f>
        <v>560</v>
      </c>
      <c r="J37" s="141" t="str">
        <f t="shared" si="0"/>
        <v>2022-01</v>
      </c>
      <c r="K37" s="237">
        <v>45261</v>
      </c>
      <c r="L37" s="72" t="str">
        <f t="shared" si="5"/>
        <v>2022</v>
      </c>
      <c r="M37" s="238" t="s">
        <v>54</v>
      </c>
      <c r="N37" s="201" t="s">
        <v>2063</v>
      </c>
      <c r="O37" s="201" t="s">
        <v>7768</v>
      </c>
      <c r="P37" s="231" t="s">
        <v>6750</v>
      </c>
      <c r="Q37" s="215" t="s">
        <v>6751</v>
      </c>
      <c r="R37" s="206" t="s">
        <v>7771</v>
      </c>
      <c r="S37" s="72" t="s">
        <v>65</v>
      </c>
      <c r="T37" s="141" t="s">
        <v>2233</v>
      </c>
      <c r="U37" s="72" t="s">
        <v>4496</v>
      </c>
      <c r="V37" s="72" t="s">
        <v>73</v>
      </c>
      <c r="W37" s="72" t="s">
        <v>4496</v>
      </c>
      <c r="X37" s="180" t="s">
        <v>5233</v>
      </c>
      <c r="Y37" s="180" t="s">
        <v>116</v>
      </c>
      <c r="Z37" s="181" t="s">
        <v>175</v>
      </c>
      <c r="AA37" s="180" t="s">
        <v>7530</v>
      </c>
      <c r="AB37" s="190" t="s">
        <v>4201</v>
      </c>
      <c r="AC37" s="180" t="s">
        <v>76</v>
      </c>
      <c r="AD37" s="180" t="s">
        <v>5233</v>
      </c>
      <c r="AE37" s="191"/>
      <c r="AF37" s="191"/>
      <c r="AG37" s="191"/>
      <c r="AH37" s="191"/>
      <c r="AI37" s="191"/>
      <c r="AJ37" s="191"/>
      <c r="AK37" s="191"/>
      <c r="AL37" s="191"/>
      <c r="AM37" s="191"/>
      <c r="AN37" s="191"/>
      <c r="AO37" s="192"/>
      <c r="AP37" s="192"/>
      <c r="AQ37" s="192"/>
      <c r="AR37" s="192"/>
      <c r="AS37" s="192"/>
      <c r="AT37" s="192"/>
      <c r="AU37" s="192"/>
      <c r="AV37" s="192"/>
      <c r="AW37" s="192"/>
      <c r="AX37" s="72">
        <v>3</v>
      </c>
      <c r="AY37" s="72">
        <v>0</v>
      </c>
      <c r="AZ37" s="80">
        <f t="shared" si="2"/>
        <v>3</v>
      </c>
      <c r="BA37" s="72">
        <v>1</v>
      </c>
      <c r="BB37" s="72">
        <f>0</f>
        <v>0</v>
      </c>
      <c r="BC37" s="72">
        <f t="shared" si="3"/>
        <v>1</v>
      </c>
      <c r="BD37" s="72">
        <f>0</f>
        <v>0</v>
      </c>
      <c r="BE37" s="72">
        <f t="shared" si="4"/>
        <v>1</v>
      </c>
      <c r="BF37" s="72">
        <v>0</v>
      </c>
      <c r="BG37" s="72">
        <v>0</v>
      </c>
      <c r="BH37" s="72"/>
      <c r="BI37" s="72"/>
      <c r="BJ37" s="142"/>
      <c r="BK37" s="139"/>
    </row>
    <row r="38" spans="1:63" ht="40.5" customHeight="1">
      <c r="A38" s="205" t="s">
        <v>5422</v>
      </c>
      <c r="B38" s="232" t="s">
        <v>5959</v>
      </c>
      <c r="C38" s="205" t="s">
        <v>2082</v>
      </c>
      <c r="D38" s="236" t="s">
        <v>6256</v>
      </c>
      <c r="E38" s="238" t="str">
        <f>INDEX([3]项目信息统计表!$E:$E,MATCH(B38,[3]项目信息统计表!$B:$B,0))</f>
        <v>应用研究</v>
      </c>
      <c r="F38" s="238" t="s">
        <v>1534</v>
      </c>
      <c r="G38" s="72" t="str">
        <f>INDEX(辅助数据!$F$3:$F$98,MATCH(项目信息统计表!F38,辅助数据!$E$3:$E$98,0))</f>
        <v>C42</v>
      </c>
      <c r="H38" s="238" t="s">
        <v>228</v>
      </c>
      <c r="I38" s="72">
        <f>INDEX(辅助数据!$B$3:$B$64,MATCH(项目信息统计表!H38,辅助数据!$A$3:$A$64,0))</f>
        <v>560</v>
      </c>
      <c r="J38" s="141" t="str">
        <f t="shared" si="0"/>
        <v>2022-01</v>
      </c>
      <c r="K38" s="237">
        <v>45261</v>
      </c>
      <c r="L38" s="72" t="str">
        <f t="shared" si="5"/>
        <v>2022</v>
      </c>
      <c r="M38" s="238" t="s">
        <v>54</v>
      </c>
      <c r="N38" s="201" t="s">
        <v>2063</v>
      </c>
      <c r="O38" s="201" t="s">
        <v>7768</v>
      </c>
      <c r="P38" s="231" t="s">
        <v>6752</v>
      </c>
      <c r="Q38" s="215" t="s">
        <v>6753</v>
      </c>
      <c r="R38" s="206" t="s">
        <v>7771</v>
      </c>
      <c r="S38" s="72" t="s">
        <v>65</v>
      </c>
      <c r="T38" s="141" t="s">
        <v>3773</v>
      </c>
      <c r="U38" s="72" t="s">
        <v>4496</v>
      </c>
      <c r="V38" s="72" t="s">
        <v>73</v>
      </c>
      <c r="W38" s="72" t="s">
        <v>90</v>
      </c>
      <c r="X38" s="180" t="s">
        <v>5233</v>
      </c>
      <c r="Y38" s="180" t="s">
        <v>160</v>
      </c>
      <c r="Z38" s="181" t="s">
        <v>161</v>
      </c>
      <c r="AA38" s="180" t="s">
        <v>7531</v>
      </c>
      <c r="AB38" s="190" t="s">
        <v>4207</v>
      </c>
      <c r="AC38" s="180" t="s">
        <v>4497</v>
      </c>
      <c r="AD38" s="180" t="s">
        <v>5233</v>
      </c>
      <c r="AE38" s="191"/>
      <c r="AF38" s="191"/>
      <c r="AG38" s="191"/>
      <c r="AH38" s="191"/>
      <c r="AI38" s="191"/>
      <c r="AJ38" s="191"/>
      <c r="AK38" s="191"/>
      <c r="AL38" s="191"/>
      <c r="AM38" s="191"/>
      <c r="AN38" s="191"/>
      <c r="AO38" s="192"/>
      <c r="AP38" s="192"/>
      <c r="AQ38" s="192"/>
      <c r="AR38" s="192"/>
      <c r="AS38" s="192"/>
      <c r="AT38" s="192"/>
      <c r="AU38" s="192"/>
      <c r="AV38" s="192"/>
      <c r="AW38" s="192"/>
      <c r="AX38" s="72">
        <v>3</v>
      </c>
      <c r="AY38" s="72">
        <v>0</v>
      </c>
      <c r="AZ38" s="80">
        <f t="shared" si="2"/>
        <v>3</v>
      </c>
      <c r="BA38" s="72">
        <v>1</v>
      </c>
      <c r="BB38" s="72">
        <f>0</f>
        <v>0</v>
      </c>
      <c r="BC38" s="72">
        <f t="shared" si="3"/>
        <v>1</v>
      </c>
      <c r="BD38" s="72">
        <f>0</f>
        <v>0</v>
      </c>
      <c r="BE38" s="72">
        <f t="shared" si="4"/>
        <v>1</v>
      </c>
      <c r="BF38" s="72">
        <v>0</v>
      </c>
      <c r="BG38" s="72">
        <v>0</v>
      </c>
      <c r="BH38" s="72"/>
      <c r="BI38" s="72"/>
      <c r="BJ38" s="142"/>
      <c r="BK38" s="139"/>
    </row>
    <row r="39" spans="1:63" ht="40.5" customHeight="1">
      <c r="A39" s="205" t="s">
        <v>5423</v>
      </c>
      <c r="B39" s="232" t="s">
        <v>5960</v>
      </c>
      <c r="C39" s="205" t="s">
        <v>2082</v>
      </c>
      <c r="D39" s="236" t="s">
        <v>6256</v>
      </c>
      <c r="E39" s="238" t="str">
        <f>INDEX([3]项目信息统计表!$E:$E,MATCH(B39,[3]项目信息统计表!$B:$B,0))</f>
        <v>应用研究</v>
      </c>
      <c r="F39" s="238" t="s">
        <v>1539</v>
      </c>
      <c r="G39" s="72" t="str">
        <f>INDEX(辅助数据!$F$3:$F$98,MATCH(项目信息统计表!F39,辅助数据!$E$3:$E$98,0))</f>
        <v>E48</v>
      </c>
      <c r="H39" s="238" t="s">
        <v>122</v>
      </c>
      <c r="I39" s="72">
        <f>INDEX(辅助数据!$B$3:$B$64,MATCH(项目信息统计表!H39,辅助数据!$A$3:$A$64,0))</f>
        <v>580</v>
      </c>
      <c r="J39" s="141" t="str">
        <f t="shared" si="0"/>
        <v>2022-01</v>
      </c>
      <c r="K39" s="237">
        <v>45261</v>
      </c>
      <c r="L39" s="72" t="str">
        <f t="shared" si="5"/>
        <v>2022</v>
      </c>
      <c r="M39" s="238" t="s">
        <v>54</v>
      </c>
      <c r="N39" s="201" t="s">
        <v>2063</v>
      </c>
      <c r="O39" s="201" t="s">
        <v>7768</v>
      </c>
      <c r="P39" s="231" t="s">
        <v>6754</v>
      </c>
      <c r="Q39" s="215" t="s">
        <v>6755</v>
      </c>
      <c r="R39" s="206" t="s">
        <v>7771</v>
      </c>
      <c r="S39" s="72" t="s">
        <v>65</v>
      </c>
      <c r="T39" s="141" t="s">
        <v>2197</v>
      </c>
      <c r="U39" s="72" t="s">
        <v>4496</v>
      </c>
      <c r="V39" s="72" t="s">
        <v>73</v>
      </c>
      <c r="W39" s="72" t="s">
        <v>4497</v>
      </c>
      <c r="X39" s="180" t="s">
        <v>5233</v>
      </c>
      <c r="Y39" s="180" t="s">
        <v>160</v>
      </c>
      <c r="Z39" s="181" t="s">
        <v>161</v>
      </c>
      <c r="AA39" s="180" t="s">
        <v>7532</v>
      </c>
      <c r="AB39" s="190" t="s">
        <v>4225</v>
      </c>
      <c r="AC39" s="180" t="s">
        <v>4497</v>
      </c>
      <c r="AD39" s="180" t="s">
        <v>5233</v>
      </c>
      <c r="AE39" s="191"/>
      <c r="AF39" s="191"/>
      <c r="AG39" s="191"/>
      <c r="AH39" s="191"/>
      <c r="AI39" s="191"/>
      <c r="AJ39" s="191"/>
      <c r="AK39" s="191"/>
      <c r="AL39" s="191"/>
      <c r="AM39" s="191"/>
      <c r="AN39" s="191"/>
      <c r="AO39" s="192"/>
      <c r="AP39" s="192"/>
      <c r="AQ39" s="192"/>
      <c r="AR39" s="192"/>
      <c r="AS39" s="192"/>
      <c r="AT39" s="192"/>
      <c r="AU39" s="192"/>
      <c r="AV39" s="192"/>
      <c r="AW39" s="192"/>
      <c r="AX39" s="72">
        <v>3</v>
      </c>
      <c r="AY39" s="72">
        <v>0</v>
      </c>
      <c r="AZ39" s="80">
        <f t="shared" si="2"/>
        <v>3</v>
      </c>
      <c r="BA39" s="72">
        <v>1</v>
      </c>
      <c r="BB39" s="72">
        <f>0</f>
        <v>0</v>
      </c>
      <c r="BC39" s="72">
        <f t="shared" si="3"/>
        <v>1</v>
      </c>
      <c r="BD39" s="72">
        <f>0</f>
        <v>0</v>
      </c>
      <c r="BE39" s="72">
        <f t="shared" si="4"/>
        <v>1</v>
      </c>
      <c r="BF39" s="72">
        <v>0</v>
      </c>
      <c r="BG39" s="72">
        <v>0</v>
      </c>
      <c r="BH39" s="72"/>
      <c r="BI39" s="72"/>
      <c r="BJ39" s="142"/>
      <c r="BK39" s="139"/>
    </row>
    <row r="40" spans="1:63" ht="40.5" customHeight="1">
      <c r="A40" s="205" t="s">
        <v>5424</v>
      </c>
      <c r="B40" s="232" t="s">
        <v>5961</v>
      </c>
      <c r="C40" s="205" t="s">
        <v>2082</v>
      </c>
      <c r="D40" s="236" t="s">
        <v>6256</v>
      </c>
      <c r="E40" s="238" t="str">
        <f>INDEX([3]项目信息统计表!$E:$E,MATCH(B40,[3]项目信息统计表!$B:$B,0))</f>
        <v>基础研究</v>
      </c>
      <c r="F40" s="238" t="s">
        <v>1534</v>
      </c>
      <c r="G40" s="72" t="str">
        <f>INDEX(辅助数据!$F$3:$F$98,MATCH(项目信息统计表!F40,辅助数据!$E$3:$E$98,0))</f>
        <v>C42</v>
      </c>
      <c r="H40" s="238" t="s">
        <v>122</v>
      </c>
      <c r="I40" s="72">
        <f>INDEX(辅助数据!$B$3:$B$64,MATCH(项目信息统计表!H40,辅助数据!$A$3:$A$64,0))</f>
        <v>580</v>
      </c>
      <c r="J40" s="141" t="str">
        <f t="shared" si="0"/>
        <v>2022-01</v>
      </c>
      <c r="K40" s="237">
        <v>45261</v>
      </c>
      <c r="L40" s="72" t="str">
        <f t="shared" si="5"/>
        <v>2022</v>
      </c>
      <c r="M40" s="238" t="s">
        <v>54</v>
      </c>
      <c r="N40" s="201" t="s">
        <v>2063</v>
      </c>
      <c r="O40" s="201" t="s">
        <v>7768</v>
      </c>
      <c r="P40" s="231" t="s">
        <v>6756</v>
      </c>
      <c r="Q40" s="215" t="s">
        <v>6757</v>
      </c>
      <c r="R40" s="206" t="s">
        <v>7771</v>
      </c>
      <c r="S40" s="72" t="s">
        <v>65</v>
      </c>
      <c r="T40" s="141" t="s">
        <v>2214</v>
      </c>
      <c r="U40" s="72" t="s">
        <v>4496</v>
      </c>
      <c r="V40" s="72" t="s">
        <v>73</v>
      </c>
      <c r="W40" s="72" t="s">
        <v>4497</v>
      </c>
      <c r="X40" s="180" t="s">
        <v>5233</v>
      </c>
      <c r="Y40" s="180" t="s">
        <v>160</v>
      </c>
      <c r="Z40" s="181" t="s">
        <v>161</v>
      </c>
      <c r="AA40" s="180" t="s">
        <v>7533</v>
      </c>
      <c r="AB40" s="190" t="s">
        <v>4224</v>
      </c>
      <c r="AC40" s="180" t="s">
        <v>76</v>
      </c>
      <c r="AD40" s="180" t="s">
        <v>5234</v>
      </c>
      <c r="AE40" s="191"/>
      <c r="AF40" s="191"/>
      <c r="AG40" s="191"/>
      <c r="AH40" s="191"/>
      <c r="AI40" s="191"/>
      <c r="AJ40" s="191"/>
      <c r="AK40" s="191"/>
      <c r="AL40" s="191"/>
      <c r="AM40" s="191"/>
      <c r="AN40" s="191"/>
      <c r="AO40" s="192"/>
      <c r="AP40" s="192"/>
      <c r="AQ40" s="192"/>
      <c r="AR40" s="192"/>
      <c r="AS40" s="192"/>
      <c r="AT40" s="192"/>
      <c r="AU40" s="192"/>
      <c r="AV40" s="192"/>
      <c r="AW40" s="192"/>
      <c r="AX40" s="72">
        <v>3</v>
      </c>
      <c r="AY40" s="72">
        <v>0</v>
      </c>
      <c r="AZ40" s="80">
        <f t="shared" si="2"/>
        <v>3</v>
      </c>
      <c r="BA40" s="72">
        <v>1</v>
      </c>
      <c r="BB40" s="72">
        <f>0</f>
        <v>0</v>
      </c>
      <c r="BC40" s="72">
        <f t="shared" si="3"/>
        <v>1</v>
      </c>
      <c r="BD40" s="72">
        <f>0</f>
        <v>0</v>
      </c>
      <c r="BE40" s="72">
        <f t="shared" si="4"/>
        <v>1</v>
      </c>
      <c r="BF40" s="72">
        <v>0</v>
      </c>
      <c r="BG40" s="72">
        <v>0</v>
      </c>
      <c r="BH40" s="72"/>
      <c r="BI40" s="72"/>
      <c r="BJ40" s="142"/>
      <c r="BK40" s="139"/>
    </row>
    <row r="41" spans="1:63" ht="40.5" customHeight="1">
      <c r="A41" s="205" t="s">
        <v>5425</v>
      </c>
      <c r="B41" s="232" t="s">
        <v>5962</v>
      </c>
      <c r="C41" s="205" t="s">
        <v>2082</v>
      </c>
      <c r="D41" s="236" t="s">
        <v>6256</v>
      </c>
      <c r="E41" s="238" t="str">
        <f>INDEX([3]项目信息统计表!$E:$E,MATCH(B41,[3]项目信息统计表!$B:$B,0))</f>
        <v>基础研究</v>
      </c>
      <c r="F41" s="238" t="s">
        <v>1539</v>
      </c>
      <c r="G41" s="72" t="str">
        <f>INDEX(辅助数据!$F$3:$F$98,MATCH(项目信息统计表!F41,辅助数据!$E$3:$E$98,0))</f>
        <v>E48</v>
      </c>
      <c r="H41" s="238" t="s">
        <v>122</v>
      </c>
      <c r="I41" s="72">
        <f>INDEX(辅助数据!$B$3:$B$64,MATCH(项目信息统计表!H41,辅助数据!$A$3:$A$64,0))</f>
        <v>580</v>
      </c>
      <c r="J41" s="141" t="str">
        <f t="shared" si="0"/>
        <v>2022-01</v>
      </c>
      <c r="K41" s="237">
        <v>45261</v>
      </c>
      <c r="L41" s="72" t="str">
        <f t="shared" si="5"/>
        <v>2022</v>
      </c>
      <c r="M41" s="238" t="s">
        <v>54</v>
      </c>
      <c r="N41" s="201" t="s">
        <v>2063</v>
      </c>
      <c r="O41" s="201" t="s">
        <v>7768</v>
      </c>
      <c r="P41" s="231" t="s">
        <v>6758</v>
      </c>
      <c r="Q41" s="215" t="s">
        <v>4943</v>
      </c>
      <c r="R41" s="206" t="s">
        <v>7771</v>
      </c>
      <c r="S41" s="72" t="s">
        <v>5231</v>
      </c>
      <c r="T41" s="141" t="s">
        <v>2272</v>
      </c>
      <c r="U41" s="72" t="s">
        <v>4496</v>
      </c>
      <c r="V41" s="72" t="s">
        <v>73</v>
      </c>
      <c r="W41" s="72" t="s">
        <v>76</v>
      </c>
      <c r="X41" s="180" t="s">
        <v>5233</v>
      </c>
      <c r="Y41" s="180" t="s">
        <v>160</v>
      </c>
      <c r="Z41" s="181" t="s">
        <v>161</v>
      </c>
      <c r="AA41" s="180" t="s">
        <v>7534</v>
      </c>
      <c r="AB41" s="190" t="s">
        <v>4221</v>
      </c>
      <c r="AC41" s="180" t="s">
        <v>4497</v>
      </c>
      <c r="AD41" s="180" t="s">
        <v>5233</v>
      </c>
      <c r="AE41" s="191"/>
      <c r="AF41" s="191"/>
      <c r="AG41" s="191"/>
      <c r="AH41" s="191"/>
      <c r="AI41" s="191"/>
      <c r="AJ41" s="191"/>
      <c r="AK41" s="191"/>
      <c r="AL41" s="191"/>
      <c r="AM41" s="191"/>
      <c r="AN41" s="191"/>
      <c r="AO41" s="192"/>
      <c r="AP41" s="192"/>
      <c r="AQ41" s="192"/>
      <c r="AR41" s="192"/>
      <c r="AS41" s="192"/>
      <c r="AT41" s="192"/>
      <c r="AU41" s="192"/>
      <c r="AV41" s="192"/>
      <c r="AW41" s="192"/>
      <c r="AX41" s="72">
        <v>3</v>
      </c>
      <c r="AY41" s="72">
        <v>0</v>
      </c>
      <c r="AZ41" s="80">
        <f t="shared" si="2"/>
        <v>3</v>
      </c>
      <c r="BA41" s="72">
        <v>1</v>
      </c>
      <c r="BB41" s="72">
        <f>0</f>
        <v>0</v>
      </c>
      <c r="BC41" s="72">
        <f t="shared" si="3"/>
        <v>1</v>
      </c>
      <c r="BD41" s="72">
        <f>0</f>
        <v>0</v>
      </c>
      <c r="BE41" s="72">
        <f t="shared" si="4"/>
        <v>1</v>
      </c>
      <c r="BF41" s="72">
        <v>0</v>
      </c>
      <c r="BG41" s="72">
        <v>0</v>
      </c>
      <c r="BH41" s="72"/>
      <c r="BI41" s="72"/>
      <c r="BJ41" s="142"/>
      <c r="BK41" s="139"/>
    </row>
    <row r="42" spans="1:63" ht="40.5" customHeight="1">
      <c r="A42" s="205" t="s">
        <v>5426</v>
      </c>
      <c r="B42" s="232" t="s">
        <v>5963</v>
      </c>
      <c r="C42" s="205" t="s">
        <v>2082</v>
      </c>
      <c r="D42" s="236" t="s">
        <v>6256</v>
      </c>
      <c r="E42" s="238" t="str">
        <f>INDEX([3]项目信息统计表!$E:$E,MATCH(B42,[3]项目信息统计表!$B:$B,0))</f>
        <v>基础研究</v>
      </c>
      <c r="F42" s="238" t="s">
        <v>1539</v>
      </c>
      <c r="G42" s="72" t="str">
        <f>INDEX(辅助数据!$F$3:$F$98,MATCH(项目信息统计表!F42,辅助数据!$E$3:$E$98,0))</f>
        <v>E48</v>
      </c>
      <c r="H42" s="238" t="s">
        <v>122</v>
      </c>
      <c r="I42" s="72">
        <f>INDEX(辅助数据!$B$3:$B$64,MATCH(项目信息统计表!H42,辅助数据!$A$3:$A$64,0))</f>
        <v>580</v>
      </c>
      <c r="J42" s="141" t="str">
        <f t="shared" si="0"/>
        <v>2022-01</v>
      </c>
      <c r="K42" s="237">
        <v>45261</v>
      </c>
      <c r="L42" s="72" t="str">
        <f t="shared" si="5"/>
        <v>2022</v>
      </c>
      <c r="M42" s="238" t="s">
        <v>54</v>
      </c>
      <c r="N42" s="201" t="s">
        <v>2063</v>
      </c>
      <c r="O42" s="201" t="s">
        <v>7768</v>
      </c>
      <c r="P42" s="231" t="s">
        <v>6759</v>
      </c>
      <c r="Q42" s="215" t="s">
        <v>6760</v>
      </c>
      <c r="R42" s="206" t="s">
        <v>7771</v>
      </c>
      <c r="S42" s="72" t="s">
        <v>65</v>
      </c>
      <c r="T42" s="141" t="s">
        <v>3787</v>
      </c>
      <c r="U42" s="72" t="s">
        <v>4496</v>
      </c>
      <c r="V42" s="72" t="s">
        <v>73</v>
      </c>
      <c r="W42" s="72" t="s">
        <v>90</v>
      </c>
      <c r="X42" s="180" t="s">
        <v>5233</v>
      </c>
      <c r="Y42" s="180" t="s">
        <v>116</v>
      </c>
      <c r="Z42" s="181" t="s">
        <v>4156</v>
      </c>
      <c r="AA42" s="180" t="s">
        <v>7535</v>
      </c>
      <c r="AB42" s="190" t="s">
        <v>4213</v>
      </c>
      <c r="AC42" s="180" t="s">
        <v>4497</v>
      </c>
      <c r="AD42" s="180" t="s">
        <v>5233</v>
      </c>
      <c r="AE42" s="191"/>
      <c r="AF42" s="191"/>
      <c r="AG42" s="191"/>
      <c r="AH42" s="191"/>
      <c r="AI42" s="191"/>
      <c r="AJ42" s="191"/>
      <c r="AK42" s="191"/>
      <c r="AL42" s="191"/>
      <c r="AM42" s="191"/>
      <c r="AN42" s="191"/>
      <c r="AO42" s="192"/>
      <c r="AP42" s="192"/>
      <c r="AQ42" s="192"/>
      <c r="AR42" s="192"/>
      <c r="AS42" s="192"/>
      <c r="AT42" s="192"/>
      <c r="AU42" s="192"/>
      <c r="AV42" s="192"/>
      <c r="AW42" s="192"/>
      <c r="AX42" s="72">
        <v>3</v>
      </c>
      <c r="AY42" s="72">
        <v>0</v>
      </c>
      <c r="AZ42" s="80">
        <f t="shared" si="2"/>
        <v>3</v>
      </c>
      <c r="BA42" s="72">
        <v>1</v>
      </c>
      <c r="BB42" s="72">
        <f>0</f>
        <v>0</v>
      </c>
      <c r="BC42" s="72">
        <f t="shared" si="3"/>
        <v>1</v>
      </c>
      <c r="BD42" s="72">
        <f>0</f>
        <v>0</v>
      </c>
      <c r="BE42" s="72">
        <f t="shared" si="4"/>
        <v>1</v>
      </c>
      <c r="BF42" s="72">
        <v>0</v>
      </c>
      <c r="BG42" s="72">
        <v>0</v>
      </c>
      <c r="BH42" s="72"/>
      <c r="BI42" s="72"/>
      <c r="BJ42" s="142"/>
      <c r="BK42" s="139"/>
    </row>
    <row r="43" spans="1:63" ht="40.5" customHeight="1">
      <c r="A43" s="205" t="s">
        <v>5427</v>
      </c>
      <c r="B43" s="232" t="s">
        <v>5964</v>
      </c>
      <c r="C43" s="205" t="s">
        <v>2082</v>
      </c>
      <c r="D43" s="236" t="s">
        <v>6256</v>
      </c>
      <c r="E43" s="238" t="str">
        <f>INDEX([3]项目信息统计表!$E:$E,MATCH(B43,[3]项目信息统计表!$B:$B,0))</f>
        <v>基础研究</v>
      </c>
      <c r="F43" s="238" t="s">
        <v>1539</v>
      </c>
      <c r="G43" s="72" t="str">
        <f>INDEX(辅助数据!$F$3:$F$98,MATCH(项目信息统计表!F43,辅助数据!$E$3:$E$98,0))</f>
        <v>E48</v>
      </c>
      <c r="H43" s="238" t="s">
        <v>122</v>
      </c>
      <c r="I43" s="72">
        <f>INDEX(辅助数据!$B$3:$B$64,MATCH(项目信息统计表!H43,辅助数据!$A$3:$A$64,0))</f>
        <v>580</v>
      </c>
      <c r="J43" s="141" t="str">
        <f t="shared" si="0"/>
        <v>2022-01</v>
      </c>
      <c r="K43" s="237">
        <v>45261</v>
      </c>
      <c r="L43" s="72" t="str">
        <f t="shared" si="5"/>
        <v>2022</v>
      </c>
      <c r="M43" s="238" t="s">
        <v>54</v>
      </c>
      <c r="N43" s="201" t="s">
        <v>2063</v>
      </c>
      <c r="O43" s="201" t="s">
        <v>7768</v>
      </c>
      <c r="P43" s="231" t="s">
        <v>6761</v>
      </c>
      <c r="Q43" s="215" t="s">
        <v>6762</v>
      </c>
      <c r="R43" s="206" t="s">
        <v>7771</v>
      </c>
      <c r="S43" s="72" t="s">
        <v>65</v>
      </c>
      <c r="T43" s="141" t="s">
        <v>2125</v>
      </c>
      <c r="U43" s="72" t="s">
        <v>4496</v>
      </c>
      <c r="V43" s="72" t="s">
        <v>5232</v>
      </c>
      <c r="W43" s="72" t="s">
        <v>4497</v>
      </c>
      <c r="X43" s="180" t="s">
        <v>5233</v>
      </c>
      <c r="Y43" s="180" t="s">
        <v>116</v>
      </c>
      <c r="Z43" s="181" t="s">
        <v>4156</v>
      </c>
      <c r="AA43" s="180" t="s">
        <v>1879</v>
      </c>
      <c r="AB43" s="190" t="s">
        <v>4215</v>
      </c>
      <c r="AC43" s="180" t="s">
        <v>76</v>
      </c>
      <c r="AD43" s="180" t="s">
        <v>5233</v>
      </c>
      <c r="AE43" s="191"/>
      <c r="AF43" s="191"/>
      <c r="AG43" s="191"/>
      <c r="AH43" s="191"/>
      <c r="AI43" s="191"/>
      <c r="AJ43" s="191"/>
      <c r="AK43" s="191"/>
      <c r="AL43" s="191"/>
      <c r="AM43" s="191"/>
      <c r="AN43" s="191"/>
      <c r="AO43" s="192"/>
      <c r="AP43" s="192"/>
      <c r="AQ43" s="192"/>
      <c r="AR43" s="192"/>
      <c r="AS43" s="192"/>
      <c r="AT43" s="192"/>
      <c r="AU43" s="192"/>
      <c r="AV43" s="192"/>
      <c r="AW43" s="192"/>
      <c r="AX43" s="72">
        <v>3</v>
      </c>
      <c r="AY43" s="72">
        <v>0</v>
      </c>
      <c r="AZ43" s="80">
        <f t="shared" si="2"/>
        <v>3</v>
      </c>
      <c r="BA43" s="72">
        <v>1</v>
      </c>
      <c r="BB43" s="72">
        <f>0</f>
        <v>0</v>
      </c>
      <c r="BC43" s="72">
        <f t="shared" si="3"/>
        <v>1</v>
      </c>
      <c r="BD43" s="72">
        <f>0</f>
        <v>0</v>
      </c>
      <c r="BE43" s="72">
        <f t="shared" si="4"/>
        <v>1</v>
      </c>
      <c r="BF43" s="72">
        <v>0</v>
      </c>
      <c r="BG43" s="72">
        <v>0</v>
      </c>
      <c r="BH43" s="72"/>
      <c r="BI43" s="72"/>
      <c r="BJ43" s="142"/>
      <c r="BK43" s="139"/>
    </row>
    <row r="44" spans="1:63" ht="40.5" customHeight="1">
      <c r="A44" s="205" t="s">
        <v>5428</v>
      </c>
      <c r="B44" s="232" t="s">
        <v>5965</v>
      </c>
      <c r="C44" s="205" t="s">
        <v>2082</v>
      </c>
      <c r="D44" s="236" t="s">
        <v>6256</v>
      </c>
      <c r="E44" s="238" t="str">
        <f>INDEX([3]项目信息统计表!$E:$E,MATCH(B44,[3]项目信息统计表!$B:$B,0))</f>
        <v>应用研究</v>
      </c>
      <c r="F44" s="238" t="s">
        <v>1539</v>
      </c>
      <c r="G44" s="72" t="str">
        <f>INDEX(辅助数据!$F$3:$F$98,MATCH(项目信息统计表!F44,辅助数据!$E$3:$E$98,0))</f>
        <v>E48</v>
      </c>
      <c r="H44" s="238" t="s">
        <v>122</v>
      </c>
      <c r="I44" s="72">
        <f>INDEX(辅助数据!$B$3:$B$64,MATCH(项目信息统计表!H44,辅助数据!$A$3:$A$64,0))</f>
        <v>580</v>
      </c>
      <c r="J44" s="141" t="str">
        <f t="shared" si="0"/>
        <v>2022-01</v>
      </c>
      <c r="K44" s="237">
        <v>45261</v>
      </c>
      <c r="L44" s="72" t="str">
        <f t="shared" si="5"/>
        <v>2022</v>
      </c>
      <c r="M44" s="238" t="s">
        <v>54</v>
      </c>
      <c r="N44" s="201" t="s">
        <v>2063</v>
      </c>
      <c r="O44" s="201" t="s">
        <v>7768</v>
      </c>
      <c r="P44" s="231" t="s">
        <v>6763</v>
      </c>
      <c r="Q44" s="215" t="s">
        <v>6764</v>
      </c>
      <c r="R44" s="206" t="s">
        <v>7771</v>
      </c>
      <c r="S44" s="72" t="s">
        <v>5231</v>
      </c>
      <c r="T44" s="141" t="s">
        <v>2167</v>
      </c>
      <c r="U44" s="72" t="s">
        <v>4496</v>
      </c>
      <c r="V44" s="72" t="s">
        <v>73</v>
      </c>
      <c r="W44" s="72" t="s">
        <v>90</v>
      </c>
      <c r="X44" s="180" t="s">
        <v>5233</v>
      </c>
      <c r="Y44" s="180" t="s">
        <v>116</v>
      </c>
      <c r="Z44" s="181" t="s">
        <v>4156</v>
      </c>
      <c r="AA44" s="180" t="s">
        <v>7536</v>
      </c>
      <c r="AB44" s="190" t="s">
        <v>89</v>
      </c>
      <c r="AC44" s="180" t="s">
        <v>76</v>
      </c>
      <c r="AD44" s="180" t="s">
        <v>5233</v>
      </c>
      <c r="AE44" s="191"/>
      <c r="AF44" s="191"/>
      <c r="AG44" s="191"/>
      <c r="AH44" s="191"/>
      <c r="AI44" s="191"/>
      <c r="AJ44" s="191"/>
      <c r="AK44" s="191"/>
      <c r="AL44" s="191"/>
      <c r="AM44" s="191"/>
      <c r="AN44" s="191"/>
      <c r="AO44" s="192"/>
      <c r="AP44" s="192"/>
      <c r="AQ44" s="192"/>
      <c r="AR44" s="192"/>
      <c r="AS44" s="192"/>
      <c r="AT44" s="192"/>
      <c r="AU44" s="192"/>
      <c r="AV44" s="192"/>
      <c r="AW44" s="192"/>
      <c r="AX44" s="72">
        <v>3</v>
      </c>
      <c r="AY44" s="72">
        <v>0</v>
      </c>
      <c r="AZ44" s="80">
        <f t="shared" si="2"/>
        <v>3</v>
      </c>
      <c r="BA44" s="72">
        <v>1</v>
      </c>
      <c r="BB44" s="72">
        <f>0</f>
        <v>0</v>
      </c>
      <c r="BC44" s="72">
        <f t="shared" si="3"/>
        <v>1</v>
      </c>
      <c r="BD44" s="72">
        <f>0</f>
        <v>0</v>
      </c>
      <c r="BE44" s="72">
        <f t="shared" si="4"/>
        <v>1</v>
      </c>
      <c r="BF44" s="72">
        <v>0</v>
      </c>
      <c r="BG44" s="72">
        <v>0</v>
      </c>
      <c r="BH44" s="142"/>
      <c r="BI44" s="72"/>
      <c r="BJ44" s="142"/>
      <c r="BK44" s="139"/>
    </row>
    <row r="45" spans="1:63" ht="40.5" customHeight="1">
      <c r="A45" s="205" t="s">
        <v>5429</v>
      </c>
      <c r="B45" s="232" t="s">
        <v>5966</v>
      </c>
      <c r="C45" s="205" t="s">
        <v>2082</v>
      </c>
      <c r="D45" s="236" t="s">
        <v>6256</v>
      </c>
      <c r="E45" s="238" t="str">
        <f>INDEX([3]项目信息统计表!$E:$E,MATCH(B45,[3]项目信息统计表!$B:$B,0))</f>
        <v>应用研究</v>
      </c>
      <c r="F45" s="238" t="s">
        <v>1539</v>
      </c>
      <c r="G45" s="72" t="str">
        <f>INDEX(辅助数据!$F$3:$F$98,MATCH(项目信息统计表!F45,辅助数据!$E$3:$E$98,0))</f>
        <v>E48</v>
      </c>
      <c r="H45" s="238" t="s">
        <v>122</v>
      </c>
      <c r="I45" s="72">
        <f>INDEX(辅助数据!$B$3:$B$64,MATCH(项目信息统计表!H45,辅助数据!$A$3:$A$64,0))</f>
        <v>580</v>
      </c>
      <c r="J45" s="141" t="str">
        <f t="shared" si="0"/>
        <v>2022-01</v>
      </c>
      <c r="K45" s="237">
        <v>45261</v>
      </c>
      <c r="L45" s="72" t="str">
        <f t="shared" si="5"/>
        <v>2022</v>
      </c>
      <c r="M45" s="238" t="s">
        <v>54</v>
      </c>
      <c r="N45" s="201" t="s">
        <v>2063</v>
      </c>
      <c r="O45" s="201" t="s">
        <v>7768</v>
      </c>
      <c r="P45" s="231" t="s">
        <v>6765</v>
      </c>
      <c r="Q45" s="215" t="s">
        <v>2532</v>
      </c>
      <c r="R45" s="206" t="s">
        <v>7771</v>
      </c>
      <c r="S45" s="72" t="s">
        <v>5231</v>
      </c>
      <c r="T45" s="141" t="s">
        <v>3737</v>
      </c>
      <c r="U45" s="72" t="s">
        <v>4496</v>
      </c>
      <c r="V45" s="72" t="s">
        <v>73</v>
      </c>
      <c r="W45" s="72" t="s">
        <v>4497</v>
      </c>
      <c r="X45" s="180" t="s">
        <v>5233</v>
      </c>
      <c r="Y45" s="180" t="s">
        <v>116</v>
      </c>
      <c r="Z45" s="181" t="s">
        <v>4156</v>
      </c>
      <c r="AA45" s="180" t="s">
        <v>7537</v>
      </c>
      <c r="AB45" s="190" t="s">
        <v>4200</v>
      </c>
      <c r="AC45" s="180" t="s">
        <v>76</v>
      </c>
      <c r="AD45" s="180" t="s">
        <v>7455</v>
      </c>
      <c r="AE45" s="191"/>
      <c r="AF45" s="191"/>
      <c r="AG45" s="191"/>
      <c r="AH45" s="191"/>
      <c r="AI45" s="191"/>
      <c r="AJ45" s="191"/>
      <c r="AK45" s="191"/>
      <c r="AL45" s="191"/>
      <c r="AM45" s="191"/>
      <c r="AN45" s="191"/>
      <c r="AO45" s="192"/>
      <c r="AP45" s="192"/>
      <c r="AQ45" s="192"/>
      <c r="AR45" s="192"/>
      <c r="AS45" s="192"/>
      <c r="AT45" s="192"/>
      <c r="AU45" s="192"/>
      <c r="AV45" s="192"/>
      <c r="AW45" s="192"/>
      <c r="AX45" s="72">
        <v>3</v>
      </c>
      <c r="AY45" s="72">
        <v>0</v>
      </c>
      <c r="AZ45" s="80">
        <f t="shared" si="2"/>
        <v>3</v>
      </c>
      <c r="BA45" s="72">
        <v>1</v>
      </c>
      <c r="BB45" s="72">
        <f>0</f>
        <v>0</v>
      </c>
      <c r="BC45" s="72">
        <f t="shared" si="3"/>
        <v>1</v>
      </c>
      <c r="BD45" s="72">
        <f>0</f>
        <v>0</v>
      </c>
      <c r="BE45" s="72">
        <f t="shared" si="4"/>
        <v>1</v>
      </c>
      <c r="BF45" s="72">
        <v>0</v>
      </c>
      <c r="BG45" s="72">
        <v>0</v>
      </c>
      <c r="BH45" s="72"/>
      <c r="BI45" s="72"/>
      <c r="BJ45" s="142"/>
      <c r="BK45" s="139"/>
    </row>
    <row r="46" spans="1:63" ht="40.5" customHeight="1">
      <c r="A46" s="205" t="s">
        <v>5430</v>
      </c>
      <c r="B46" s="232" t="s">
        <v>5967</v>
      </c>
      <c r="C46" s="205" t="s">
        <v>2082</v>
      </c>
      <c r="D46" s="236" t="s">
        <v>6256</v>
      </c>
      <c r="E46" s="238" t="str">
        <f>INDEX([3]项目信息统计表!$E:$E,MATCH(B46,[3]项目信息统计表!$B:$B,0))</f>
        <v>应用研究</v>
      </c>
      <c r="F46" s="238" t="s">
        <v>1539</v>
      </c>
      <c r="G46" s="72" t="str">
        <f>INDEX(辅助数据!$F$3:$F$98,MATCH(项目信息统计表!F46,辅助数据!$E$3:$E$98,0))</f>
        <v>E48</v>
      </c>
      <c r="H46" s="238" t="s">
        <v>228</v>
      </c>
      <c r="I46" s="72">
        <f>INDEX(辅助数据!$B$3:$B$64,MATCH(项目信息统计表!H46,辅助数据!$A$3:$A$64,0))</f>
        <v>560</v>
      </c>
      <c r="J46" s="141" t="str">
        <f t="shared" si="0"/>
        <v>2022-01</v>
      </c>
      <c r="K46" s="237">
        <v>45261</v>
      </c>
      <c r="L46" s="72" t="str">
        <f t="shared" si="5"/>
        <v>2022</v>
      </c>
      <c r="M46" s="238" t="s">
        <v>54</v>
      </c>
      <c r="N46" s="201" t="s">
        <v>2063</v>
      </c>
      <c r="O46" s="201" t="s">
        <v>7768</v>
      </c>
      <c r="P46" s="231" t="s">
        <v>6766</v>
      </c>
      <c r="Q46" s="215" t="s">
        <v>6767</v>
      </c>
      <c r="R46" s="206" t="s">
        <v>7771</v>
      </c>
      <c r="S46" s="72" t="s">
        <v>65</v>
      </c>
      <c r="T46" s="141" t="s">
        <v>3727</v>
      </c>
      <c r="U46" s="72" t="s">
        <v>4496</v>
      </c>
      <c r="V46" s="72" t="s">
        <v>73</v>
      </c>
      <c r="W46" s="72" t="s">
        <v>4497</v>
      </c>
      <c r="X46" s="180" t="s">
        <v>5233</v>
      </c>
      <c r="Y46" s="180" t="s">
        <v>5233</v>
      </c>
      <c r="Z46" s="181" t="s">
        <v>7458</v>
      </c>
      <c r="AA46" s="180" t="s">
        <v>7538</v>
      </c>
      <c r="AB46" s="190">
        <v>1980</v>
      </c>
      <c r="AC46" s="180" t="s">
        <v>4497</v>
      </c>
      <c r="AD46" s="180" t="s">
        <v>5234</v>
      </c>
      <c r="AE46" s="191"/>
      <c r="AF46" s="191"/>
      <c r="AG46" s="191"/>
      <c r="AH46" s="191"/>
      <c r="AI46" s="191"/>
      <c r="AJ46" s="191"/>
      <c r="AK46" s="191"/>
      <c r="AL46" s="191"/>
      <c r="AM46" s="191"/>
      <c r="AN46" s="191"/>
      <c r="AO46" s="192"/>
      <c r="AP46" s="192"/>
      <c r="AQ46" s="192"/>
      <c r="AR46" s="192"/>
      <c r="AS46" s="192"/>
      <c r="AT46" s="192"/>
      <c r="AU46" s="192"/>
      <c r="AV46" s="192"/>
      <c r="AW46" s="192"/>
      <c r="AX46" s="72">
        <v>3</v>
      </c>
      <c r="AY46" s="72">
        <v>0</v>
      </c>
      <c r="AZ46" s="80">
        <f t="shared" si="2"/>
        <v>3</v>
      </c>
      <c r="BA46" s="72">
        <v>1</v>
      </c>
      <c r="BB46" s="72">
        <f>0</f>
        <v>0</v>
      </c>
      <c r="BC46" s="72">
        <f t="shared" si="3"/>
        <v>1</v>
      </c>
      <c r="BD46" s="72">
        <f>0</f>
        <v>0</v>
      </c>
      <c r="BE46" s="72">
        <f t="shared" si="4"/>
        <v>1</v>
      </c>
      <c r="BF46" s="72">
        <v>0</v>
      </c>
      <c r="BG46" s="72">
        <v>0</v>
      </c>
      <c r="BH46" s="72"/>
      <c r="BI46" s="72"/>
      <c r="BJ46" s="142"/>
      <c r="BK46" s="139"/>
    </row>
    <row r="47" spans="1:63" ht="40.5" customHeight="1">
      <c r="A47" s="205" t="s">
        <v>5431</v>
      </c>
      <c r="B47" s="232" t="s">
        <v>5968</v>
      </c>
      <c r="C47" s="205" t="s">
        <v>2082</v>
      </c>
      <c r="D47" s="236" t="s">
        <v>6256</v>
      </c>
      <c r="E47" s="238" t="str">
        <f>INDEX([3]项目信息统计表!$E:$E,MATCH(B47,[3]项目信息统计表!$B:$B,0))</f>
        <v>基础研究</v>
      </c>
      <c r="F47" s="238" t="s">
        <v>1539</v>
      </c>
      <c r="G47" s="72" t="str">
        <f>INDEX(辅助数据!$F$3:$F$98,MATCH(项目信息统计表!F47,辅助数据!$E$3:$E$98,0))</f>
        <v>E48</v>
      </c>
      <c r="H47" s="238" t="s">
        <v>228</v>
      </c>
      <c r="I47" s="72">
        <f>INDEX(辅助数据!$B$3:$B$64,MATCH(项目信息统计表!H47,辅助数据!$A$3:$A$64,0))</f>
        <v>560</v>
      </c>
      <c r="J47" s="141" t="str">
        <f t="shared" si="0"/>
        <v>2022-01</v>
      </c>
      <c r="K47" s="237">
        <v>45261</v>
      </c>
      <c r="L47" s="72" t="str">
        <f t="shared" si="5"/>
        <v>2022</v>
      </c>
      <c r="M47" s="238" t="s">
        <v>54</v>
      </c>
      <c r="N47" s="201" t="s">
        <v>2063</v>
      </c>
      <c r="O47" s="201" t="s">
        <v>7768</v>
      </c>
      <c r="P47" s="231" t="s">
        <v>6768</v>
      </c>
      <c r="Q47" s="215" t="s">
        <v>6769</v>
      </c>
      <c r="R47" s="206" t="s">
        <v>7771</v>
      </c>
      <c r="S47" s="72" t="s">
        <v>5231</v>
      </c>
      <c r="T47" s="141" t="s">
        <v>2256</v>
      </c>
      <c r="U47" s="72" t="s">
        <v>4496</v>
      </c>
      <c r="V47" s="72" t="s">
        <v>73</v>
      </c>
      <c r="W47" s="72" t="s">
        <v>4497</v>
      </c>
      <c r="X47" s="180" t="s">
        <v>5233</v>
      </c>
      <c r="Y47" s="180" t="s">
        <v>5233</v>
      </c>
      <c r="Z47" s="181" t="s">
        <v>174</v>
      </c>
      <c r="AA47" s="180" t="s">
        <v>6779</v>
      </c>
      <c r="AB47" s="190" t="s">
        <v>4211</v>
      </c>
      <c r="AC47" s="180" t="s">
        <v>4497</v>
      </c>
      <c r="AD47" s="180" t="s">
        <v>5233</v>
      </c>
      <c r="AE47" s="191"/>
      <c r="AF47" s="191"/>
      <c r="AG47" s="191"/>
      <c r="AH47" s="191"/>
      <c r="AI47" s="191"/>
      <c r="AJ47" s="191"/>
      <c r="AK47" s="191"/>
      <c r="AL47" s="191"/>
      <c r="AM47" s="191"/>
      <c r="AN47" s="191"/>
      <c r="AO47" s="192"/>
      <c r="AP47" s="192"/>
      <c r="AQ47" s="192"/>
      <c r="AR47" s="192"/>
      <c r="AS47" s="192"/>
      <c r="AT47" s="192"/>
      <c r="AU47" s="192"/>
      <c r="AV47" s="192"/>
      <c r="AW47" s="192"/>
      <c r="AX47" s="72">
        <v>3</v>
      </c>
      <c r="AY47" s="72">
        <v>0</v>
      </c>
      <c r="AZ47" s="80">
        <f t="shared" si="2"/>
        <v>3</v>
      </c>
      <c r="BA47" s="72">
        <v>1</v>
      </c>
      <c r="BB47" s="72">
        <f>0</f>
        <v>0</v>
      </c>
      <c r="BC47" s="72">
        <f t="shared" si="3"/>
        <v>1</v>
      </c>
      <c r="BD47" s="72">
        <f>0</f>
        <v>0</v>
      </c>
      <c r="BE47" s="72">
        <f t="shared" si="4"/>
        <v>1</v>
      </c>
      <c r="BF47" s="72">
        <v>0</v>
      </c>
      <c r="BG47" s="72">
        <v>0</v>
      </c>
      <c r="BH47" s="72"/>
      <c r="BI47" s="72"/>
      <c r="BJ47" s="142"/>
      <c r="BK47" s="139"/>
    </row>
    <row r="48" spans="1:63" ht="40.5" customHeight="1">
      <c r="A48" s="205" t="s">
        <v>5432</v>
      </c>
      <c r="B48" s="232" t="s">
        <v>5969</v>
      </c>
      <c r="C48" s="205" t="s">
        <v>2082</v>
      </c>
      <c r="D48" s="236" t="s">
        <v>6256</v>
      </c>
      <c r="E48" s="238" t="str">
        <f>INDEX([3]项目信息统计表!$E:$E,MATCH(B48,[3]项目信息统计表!$B:$B,0))</f>
        <v>应用研究</v>
      </c>
      <c r="F48" s="238" t="s">
        <v>1539</v>
      </c>
      <c r="G48" s="72" t="str">
        <f>INDEX(辅助数据!$F$3:$F$98,MATCH(项目信息统计表!F48,辅助数据!$E$3:$E$98,0))</f>
        <v>E48</v>
      </c>
      <c r="H48" s="238" t="s">
        <v>228</v>
      </c>
      <c r="I48" s="72">
        <f>INDEX(辅助数据!$B$3:$B$64,MATCH(项目信息统计表!H48,辅助数据!$A$3:$A$64,0))</f>
        <v>560</v>
      </c>
      <c r="J48" s="141" t="str">
        <f t="shared" si="0"/>
        <v>2022-01</v>
      </c>
      <c r="K48" s="237">
        <v>45261</v>
      </c>
      <c r="L48" s="72" t="str">
        <f t="shared" si="5"/>
        <v>2022</v>
      </c>
      <c r="M48" s="238" t="s">
        <v>54</v>
      </c>
      <c r="N48" s="201" t="s">
        <v>2063</v>
      </c>
      <c r="O48" s="201" t="s">
        <v>7768</v>
      </c>
      <c r="P48" s="231" t="s">
        <v>6770</v>
      </c>
      <c r="Q48" s="215" t="s">
        <v>6771</v>
      </c>
      <c r="R48" s="206" t="s">
        <v>7771</v>
      </c>
      <c r="S48" s="72" t="s">
        <v>5231</v>
      </c>
      <c r="T48" s="141" t="s">
        <v>3781</v>
      </c>
      <c r="U48" s="72" t="s">
        <v>4496</v>
      </c>
      <c r="V48" s="72" t="s">
        <v>73</v>
      </c>
      <c r="W48" s="72" t="s">
        <v>90</v>
      </c>
      <c r="X48" s="180" t="s">
        <v>5233</v>
      </c>
      <c r="Y48" s="180" t="s">
        <v>116</v>
      </c>
      <c r="Z48" s="181" t="s">
        <v>4158</v>
      </c>
      <c r="AA48" s="180" t="s">
        <v>4912</v>
      </c>
      <c r="AB48" s="190" t="s">
        <v>4220</v>
      </c>
      <c r="AC48" s="180" t="s">
        <v>4497</v>
      </c>
      <c r="AD48" s="180" t="s">
        <v>5233</v>
      </c>
      <c r="AE48" s="191"/>
      <c r="AF48" s="191"/>
      <c r="AG48" s="191"/>
      <c r="AH48" s="191"/>
      <c r="AI48" s="191"/>
      <c r="AJ48" s="191"/>
      <c r="AK48" s="191"/>
      <c r="AL48" s="191"/>
      <c r="AM48" s="191"/>
      <c r="AN48" s="191"/>
      <c r="AO48" s="192"/>
      <c r="AP48" s="192"/>
      <c r="AQ48" s="192"/>
      <c r="AR48" s="192"/>
      <c r="AS48" s="192"/>
      <c r="AT48" s="192"/>
      <c r="AU48" s="192"/>
      <c r="AV48" s="192"/>
      <c r="AW48" s="192"/>
      <c r="AX48" s="72">
        <v>3</v>
      </c>
      <c r="AY48" s="72">
        <v>0</v>
      </c>
      <c r="AZ48" s="80">
        <f t="shared" si="2"/>
        <v>3</v>
      </c>
      <c r="BA48" s="72">
        <v>1</v>
      </c>
      <c r="BB48" s="72">
        <f>0</f>
        <v>0</v>
      </c>
      <c r="BC48" s="72">
        <f t="shared" si="3"/>
        <v>1</v>
      </c>
      <c r="BD48" s="72">
        <f>0</f>
        <v>0</v>
      </c>
      <c r="BE48" s="72">
        <f t="shared" si="4"/>
        <v>1</v>
      </c>
      <c r="BF48" s="72">
        <v>0</v>
      </c>
      <c r="BG48" s="72">
        <v>0</v>
      </c>
      <c r="BH48" s="72"/>
      <c r="BI48" s="72"/>
      <c r="BJ48" s="142"/>
      <c r="BK48" s="139"/>
    </row>
    <row r="49" spans="1:65" ht="40.5" customHeight="1">
      <c r="A49" s="205" t="s">
        <v>5433</v>
      </c>
      <c r="B49" s="232" t="s">
        <v>5970</v>
      </c>
      <c r="C49" s="205" t="s">
        <v>2082</v>
      </c>
      <c r="D49" s="236" t="s">
        <v>6256</v>
      </c>
      <c r="E49" s="238" t="str">
        <f>INDEX([3]项目信息统计表!$E:$E,MATCH(B49,[3]项目信息统计表!$B:$B,0))</f>
        <v>基础研究</v>
      </c>
      <c r="F49" s="238" t="s">
        <v>1539</v>
      </c>
      <c r="G49" s="72" t="str">
        <f>INDEX(辅助数据!$F$3:$F$98,MATCH(项目信息统计表!F49,辅助数据!$E$3:$E$98,0))</f>
        <v>E48</v>
      </c>
      <c r="H49" s="238" t="s">
        <v>228</v>
      </c>
      <c r="I49" s="72">
        <f>INDEX(辅助数据!$B$3:$B$64,MATCH(项目信息统计表!H49,辅助数据!$A$3:$A$64,0))</f>
        <v>560</v>
      </c>
      <c r="J49" s="141" t="str">
        <f t="shared" si="0"/>
        <v>2022-01</v>
      </c>
      <c r="K49" s="237">
        <v>45261</v>
      </c>
      <c r="L49" s="72" t="str">
        <f t="shared" si="5"/>
        <v>2022</v>
      </c>
      <c r="M49" s="238" t="s">
        <v>54</v>
      </c>
      <c r="N49" s="201" t="s">
        <v>2063</v>
      </c>
      <c r="O49" s="201" t="s">
        <v>7768</v>
      </c>
      <c r="P49" s="231" t="s">
        <v>6772</v>
      </c>
      <c r="Q49" s="215" t="s">
        <v>6773</v>
      </c>
      <c r="R49" s="206" t="s">
        <v>7771</v>
      </c>
      <c r="S49" s="72" t="s">
        <v>5231</v>
      </c>
      <c r="T49" s="141" t="s">
        <v>2127</v>
      </c>
      <c r="U49" s="72" t="s">
        <v>4496</v>
      </c>
      <c r="V49" s="72" t="s">
        <v>73</v>
      </c>
      <c r="W49" s="72" t="s">
        <v>90</v>
      </c>
      <c r="X49" s="180" t="s">
        <v>5233</v>
      </c>
      <c r="Y49" s="180" t="s">
        <v>116</v>
      </c>
      <c r="Z49" s="181" t="s">
        <v>175</v>
      </c>
      <c r="AA49" s="180" t="s">
        <v>1877</v>
      </c>
      <c r="AB49" s="190" t="s">
        <v>89</v>
      </c>
      <c r="AC49" s="180" t="s">
        <v>76</v>
      </c>
      <c r="AD49" s="180" t="s">
        <v>5234</v>
      </c>
      <c r="AE49" s="191"/>
      <c r="AF49" s="191"/>
      <c r="AG49" s="191"/>
      <c r="AH49" s="191"/>
      <c r="AI49" s="191"/>
      <c r="AJ49" s="191"/>
      <c r="AK49" s="191"/>
      <c r="AL49" s="191"/>
      <c r="AM49" s="191"/>
      <c r="AN49" s="191"/>
      <c r="AO49" s="192"/>
      <c r="AP49" s="192"/>
      <c r="AQ49" s="192"/>
      <c r="AR49" s="192"/>
      <c r="AS49" s="192"/>
      <c r="AT49" s="192"/>
      <c r="AU49" s="192"/>
      <c r="AV49" s="192"/>
      <c r="AW49" s="192"/>
      <c r="AX49" s="72">
        <v>3</v>
      </c>
      <c r="AY49" s="72">
        <v>0</v>
      </c>
      <c r="AZ49" s="80">
        <f t="shared" si="2"/>
        <v>3</v>
      </c>
      <c r="BA49" s="72">
        <v>1</v>
      </c>
      <c r="BB49" s="72">
        <f>0</f>
        <v>0</v>
      </c>
      <c r="BC49" s="72">
        <f t="shared" si="3"/>
        <v>1</v>
      </c>
      <c r="BD49" s="72">
        <f>0</f>
        <v>0</v>
      </c>
      <c r="BE49" s="72">
        <f t="shared" si="4"/>
        <v>1</v>
      </c>
      <c r="BF49" s="72">
        <v>0</v>
      </c>
      <c r="BG49" s="72">
        <v>0</v>
      </c>
      <c r="BH49" s="72"/>
      <c r="BI49" s="72"/>
      <c r="BJ49" s="142"/>
      <c r="BK49" s="139"/>
    </row>
    <row r="50" spans="1:65" ht="40.5" customHeight="1">
      <c r="A50" s="205" t="s">
        <v>5434</v>
      </c>
      <c r="B50" s="232" t="s">
        <v>5971</v>
      </c>
      <c r="C50" s="205" t="s">
        <v>2082</v>
      </c>
      <c r="D50" s="236" t="s">
        <v>6256</v>
      </c>
      <c r="E50" s="238" t="str">
        <f>INDEX([3]项目信息统计表!$E:$E,MATCH(B50,[3]项目信息统计表!$B:$B,0))</f>
        <v>应用研究</v>
      </c>
      <c r="F50" s="238" t="s">
        <v>1539</v>
      </c>
      <c r="G50" s="72" t="str">
        <f>INDEX(辅助数据!$F$3:$F$98,MATCH(项目信息统计表!F50,辅助数据!$E$3:$E$98,0))</f>
        <v>E48</v>
      </c>
      <c r="H50" s="238" t="s">
        <v>228</v>
      </c>
      <c r="I50" s="72">
        <f>INDEX(辅助数据!$B$3:$B$64,MATCH(项目信息统计表!H50,辅助数据!$A$3:$A$64,0))</f>
        <v>560</v>
      </c>
      <c r="J50" s="141" t="str">
        <f t="shared" si="0"/>
        <v>2022-01</v>
      </c>
      <c r="K50" s="237">
        <v>45261</v>
      </c>
      <c r="L50" s="72" t="str">
        <f t="shared" si="5"/>
        <v>2022</v>
      </c>
      <c r="M50" s="238" t="s">
        <v>54</v>
      </c>
      <c r="N50" s="201" t="s">
        <v>2063</v>
      </c>
      <c r="O50" s="201" t="s">
        <v>7768</v>
      </c>
      <c r="P50" s="231" t="s">
        <v>6774</v>
      </c>
      <c r="Q50" s="215" t="s">
        <v>6775</v>
      </c>
      <c r="R50" s="206" t="s">
        <v>7771</v>
      </c>
      <c r="S50" s="72" t="s">
        <v>65</v>
      </c>
      <c r="T50" s="141" t="s">
        <v>2115</v>
      </c>
      <c r="U50" s="72" t="s">
        <v>4496</v>
      </c>
      <c r="V50" s="72" t="s">
        <v>73</v>
      </c>
      <c r="W50" s="72" t="s">
        <v>90</v>
      </c>
      <c r="X50" s="180" t="s">
        <v>5233</v>
      </c>
      <c r="Y50" s="180" t="s">
        <v>116</v>
      </c>
      <c r="Z50" s="181" t="s">
        <v>175</v>
      </c>
      <c r="AA50" s="180" t="s">
        <v>7539</v>
      </c>
      <c r="AB50" s="190" t="s">
        <v>4221</v>
      </c>
      <c r="AC50" s="180" t="s">
        <v>4497</v>
      </c>
      <c r="AD50" s="180" t="s">
        <v>5233</v>
      </c>
      <c r="AE50" s="191"/>
      <c r="AF50" s="191"/>
      <c r="AG50" s="191"/>
      <c r="AH50" s="191"/>
      <c r="AI50" s="191"/>
      <c r="AJ50" s="191"/>
      <c r="AK50" s="191"/>
      <c r="AL50" s="191"/>
      <c r="AM50" s="191"/>
      <c r="AN50" s="191"/>
      <c r="AO50" s="192"/>
      <c r="AP50" s="192"/>
      <c r="AQ50" s="192"/>
      <c r="AR50" s="192"/>
      <c r="AS50" s="192"/>
      <c r="AT50" s="192"/>
      <c r="AU50" s="192"/>
      <c r="AV50" s="192"/>
      <c r="AW50" s="192"/>
      <c r="AX50" s="72">
        <v>3</v>
      </c>
      <c r="AY50" s="72">
        <v>0</v>
      </c>
      <c r="AZ50" s="80">
        <f t="shared" si="2"/>
        <v>3</v>
      </c>
      <c r="BA50" s="72">
        <v>1</v>
      </c>
      <c r="BB50" s="72">
        <f>0</f>
        <v>0</v>
      </c>
      <c r="BC50" s="72">
        <f t="shared" si="3"/>
        <v>1</v>
      </c>
      <c r="BD50" s="72">
        <f>0</f>
        <v>0</v>
      </c>
      <c r="BE50" s="72">
        <f t="shared" si="4"/>
        <v>1</v>
      </c>
      <c r="BF50" s="72">
        <v>0</v>
      </c>
      <c r="BG50" s="72">
        <v>0</v>
      </c>
      <c r="BH50" s="72"/>
      <c r="BI50" s="72"/>
      <c r="BJ50" s="142"/>
      <c r="BK50" s="139"/>
    </row>
    <row r="51" spans="1:65" ht="40.5" customHeight="1">
      <c r="A51" s="205" t="s">
        <v>5435</v>
      </c>
      <c r="B51" s="232" t="s">
        <v>5972</v>
      </c>
      <c r="C51" s="205" t="s">
        <v>2082</v>
      </c>
      <c r="D51" s="236" t="s">
        <v>6256</v>
      </c>
      <c r="E51" s="238" t="str">
        <f>INDEX([3]项目信息统计表!$E:$E,MATCH(B51,[3]项目信息统计表!$B:$B,0))</f>
        <v>应用研究</v>
      </c>
      <c r="F51" s="238" t="s">
        <v>1539</v>
      </c>
      <c r="G51" s="72" t="str">
        <f>INDEX(辅助数据!$F$3:$F$98,MATCH(项目信息统计表!F51,辅助数据!$E$3:$E$98,0))</f>
        <v>E48</v>
      </c>
      <c r="H51" s="238" t="s">
        <v>228</v>
      </c>
      <c r="I51" s="72">
        <f>INDEX(辅助数据!$B$3:$B$64,MATCH(项目信息统计表!H51,辅助数据!$A$3:$A$64,0))</f>
        <v>560</v>
      </c>
      <c r="J51" s="141" t="str">
        <f t="shared" si="0"/>
        <v>2022-01</v>
      </c>
      <c r="K51" s="237">
        <v>45261</v>
      </c>
      <c r="L51" s="72" t="str">
        <f t="shared" si="5"/>
        <v>2022</v>
      </c>
      <c r="M51" s="238" t="s">
        <v>54</v>
      </c>
      <c r="N51" s="201" t="s">
        <v>2063</v>
      </c>
      <c r="O51" s="201" t="s">
        <v>7768</v>
      </c>
      <c r="P51" s="231" t="s">
        <v>6776</v>
      </c>
      <c r="Q51" s="215" t="s">
        <v>6777</v>
      </c>
      <c r="R51" s="206" t="s">
        <v>7771</v>
      </c>
      <c r="S51" s="72" t="s">
        <v>65</v>
      </c>
      <c r="T51" s="141" t="s">
        <v>3797</v>
      </c>
      <c r="U51" s="72" t="s">
        <v>4496</v>
      </c>
      <c r="V51" s="72" t="s">
        <v>73</v>
      </c>
      <c r="W51" s="72" t="s">
        <v>4497</v>
      </c>
      <c r="X51" s="180" t="s">
        <v>5233</v>
      </c>
      <c r="Y51" s="180" t="s">
        <v>116</v>
      </c>
      <c r="Z51" s="181" t="s">
        <v>175</v>
      </c>
      <c r="AA51" s="180" t="s">
        <v>7540</v>
      </c>
      <c r="AB51" s="190" t="s">
        <v>4209</v>
      </c>
      <c r="AC51" s="180" t="s">
        <v>76</v>
      </c>
      <c r="AD51" s="180" t="s">
        <v>5233</v>
      </c>
      <c r="AE51" s="191"/>
      <c r="AF51" s="191"/>
      <c r="AG51" s="191"/>
      <c r="AH51" s="191"/>
      <c r="AI51" s="191"/>
      <c r="AJ51" s="191"/>
      <c r="AK51" s="191"/>
      <c r="AL51" s="191"/>
      <c r="AM51" s="191"/>
      <c r="AN51" s="191"/>
      <c r="AO51" s="192"/>
      <c r="AP51" s="192"/>
      <c r="AQ51" s="192"/>
      <c r="AR51" s="192"/>
      <c r="AS51" s="192"/>
      <c r="AT51" s="192"/>
      <c r="AU51" s="192"/>
      <c r="AV51" s="192"/>
      <c r="AW51" s="192"/>
      <c r="AX51" s="72">
        <v>3</v>
      </c>
      <c r="AY51" s="72">
        <v>0</v>
      </c>
      <c r="AZ51" s="80">
        <f t="shared" si="2"/>
        <v>3</v>
      </c>
      <c r="BA51" s="72">
        <v>1</v>
      </c>
      <c r="BB51" s="72">
        <f>0</f>
        <v>0</v>
      </c>
      <c r="BC51" s="72">
        <f t="shared" si="3"/>
        <v>1</v>
      </c>
      <c r="BD51" s="72">
        <f>0</f>
        <v>0</v>
      </c>
      <c r="BE51" s="72">
        <f t="shared" si="4"/>
        <v>1</v>
      </c>
      <c r="BF51" s="72">
        <v>0</v>
      </c>
      <c r="BG51" s="72">
        <v>0</v>
      </c>
      <c r="BH51" s="72"/>
      <c r="BI51" s="72"/>
      <c r="BJ51" s="142"/>
      <c r="BK51" s="139"/>
    </row>
    <row r="52" spans="1:65" ht="40.5" customHeight="1">
      <c r="A52" s="205" t="s">
        <v>5436</v>
      </c>
      <c r="B52" s="232" t="s">
        <v>5973</v>
      </c>
      <c r="C52" s="205" t="s">
        <v>2082</v>
      </c>
      <c r="D52" s="236" t="s">
        <v>6256</v>
      </c>
      <c r="E52" s="238" t="str">
        <f>INDEX([3]项目信息统计表!$E:$E,MATCH(B52,[3]项目信息统计表!$B:$B,0))</f>
        <v>基础研究</v>
      </c>
      <c r="F52" s="238" t="s">
        <v>1545</v>
      </c>
      <c r="G52" s="72" t="str">
        <f>INDEX(辅助数据!$F$3:$F$98,MATCH(项目信息统计表!F52,辅助数据!$E$3:$E$98,0))</f>
        <v>G54</v>
      </c>
      <c r="H52" s="238" t="s">
        <v>228</v>
      </c>
      <c r="I52" s="72">
        <f>INDEX(辅助数据!$B$3:$B$64,MATCH(项目信息统计表!H52,辅助数据!$A$3:$A$64,0))</f>
        <v>560</v>
      </c>
      <c r="J52" s="141" t="str">
        <f t="shared" si="0"/>
        <v>2022-01</v>
      </c>
      <c r="K52" s="237">
        <v>45261</v>
      </c>
      <c r="L52" s="72" t="str">
        <f t="shared" si="5"/>
        <v>2022</v>
      </c>
      <c r="M52" s="238" t="s">
        <v>54</v>
      </c>
      <c r="N52" s="201" t="s">
        <v>2063</v>
      </c>
      <c r="O52" s="201" t="s">
        <v>7768</v>
      </c>
      <c r="P52" s="231" t="s">
        <v>6778</v>
      </c>
      <c r="Q52" s="215" t="s">
        <v>6779</v>
      </c>
      <c r="R52" s="206" t="s">
        <v>7771</v>
      </c>
      <c r="S52" s="72" t="s">
        <v>5231</v>
      </c>
      <c r="T52" s="141" t="s">
        <v>2155</v>
      </c>
      <c r="U52" s="72" t="s">
        <v>4496</v>
      </c>
      <c r="V52" s="72" t="s">
        <v>73</v>
      </c>
      <c r="W52" s="72" t="s">
        <v>4497</v>
      </c>
      <c r="X52" s="180" t="s">
        <v>5233</v>
      </c>
      <c r="Y52" s="180" t="s">
        <v>160</v>
      </c>
      <c r="Z52" s="181" t="s">
        <v>174</v>
      </c>
      <c r="AA52" s="180" t="s">
        <v>7541</v>
      </c>
      <c r="AB52" s="190" t="s">
        <v>4227</v>
      </c>
      <c r="AC52" s="180" t="s">
        <v>4496</v>
      </c>
      <c r="AD52" s="180" t="s">
        <v>5233</v>
      </c>
      <c r="AE52" s="191"/>
      <c r="AF52" s="191"/>
      <c r="AG52" s="191"/>
      <c r="AH52" s="191"/>
      <c r="AI52" s="191"/>
      <c r="AJ52" s="191"/>
      <c r="AK52" s="191"/>
      <c r="AL52" s="191"/>
      <c r="AM52" s="191"/>
      <c r="AN52" s="191"/>
      <c r="AO52" s="192"/>
      <c r="AP52" s="192"/>
      <c r="AQ52" s="192"/>
      <c r="AR52" s="192"/>
      <c r="AS52" s="192"/>
      <c r="AT52" s="192"/>
      <c r="AU52" s="192"/>
      <c r="AV52" s="192"/>
      <c r="AW52" s="192"/>
      <c r="AX52" s="72">
        <v>3</v>
      </c>
      <c r="AY52" s="72">
        <v>0</v>
      </c>
      <c r="AZ52" s="80">
        <f t="shared" si="2"/>
        <v>3</v>
      </c>
      <c r="BA52" s="72">
        <v>1</v>
      </c>
      <c r="BB52" s="72">
        <f>0</f>
        <v>0</v>
      </c>
      <c r="BC52" s="72">
        <f t="shared" si="3"/>
        <v>1</v>
      </c>
      <c r="BD52" s="72">
        <f>0</f>
        <v>0</v>
      </c>
      <c r="BE52" s="72">
        <f t="shared" si="4"/>
        <v>1</v>
      </c>
      <c r="BF52" s="72">
        <v>0</v>
      </c>
      <c r="BG52" s="72">
        <v>0</v>
      </c>
      <c r="BH52" s="72"/>
      <c r="BI52" s="72"/>
      <c r="BJ52" s="142"/>
      <c r="BK52" s="139"/>
    </row>
    <row r="53" spans="1:65" ht="40.5" customHeight="1">
      <c r="A53" s="205" t="s">
        <v>5437</v>
      </c>
      <c r="B53" s="232" t="s">
        <v>5974</v>
      </c>
      <c r="C53" s="205" t="s">
        <v>2082</v>
      </c>
      <c r="D53" s="236" t="s">
        <v>6256</v>
      </c>
      <c r="E53" s="238" t="str">
        <f>INDEX([3]项目信息统计表!$E:$E,MATCH(B53,[3]项目信息统计表!$B:$B,0))</f>
        <v>基础研究</v>
      </c>
      <c r="F53" s="238" t="s">
        <v>1545</v>
      </c>
      <c r="G53" s="72" t="str">
        <f>INDEX(辅助数据!$F$3:$F$98,MATCH(项目信息统计表!F53,辅助数据!$E$3:$E$98,0))</f>
        <v>G54</v>
      </c>
      <c r="H53" s="238" t="s">
        <v>228</v>
      </c>
      <c r="I53" s="72">
        <f>INDEX(辅助数据!$B$3:$B$64,MATCH(项目信息统计表!H53,辅助数据!$A$3:$A$64,0))</f>
        <v>560</v>
      </c>
      <c r="J53" s="141" t="str">
        <f t="shared" si="0"/>
        <v>2022-01</v>
      </c>
      <c r="K53" s="237">
        <v>45261</v>
      </c>
      <c r="L53" s="72" t="str">
        <f t="shared" si="5"/>
        <v>2022</v>
      </c>
      <c r="M53" s="238" t="s">
        <v>54</v>
      </c>
      <c r="N53" s="201" t="s">
        <v>2063</v>
      </c>
      <c r="O53" s="201" t="s">
        <v>7768</v>
      </c>
      <c r="P53" s="231" t="s">
        <v>6780</v>
      </c>
      <c r="Q53" s="215" t="s">
        <v>6781</v>
      </c>
      <c r="R53" s="206" t="s">
        <v>7771</v>
      </c>
      <c r="S53" s="72" t="s">
        <v>65</v>
      </c>
      <c r="T53" s="141" t="s">
        <v>3737</v>
      </c>
      <c r="U53" s="72" t="s">
        <v>4496</v>
      </c>
      <c r="V53" s="72" t="s">
        <v>73</v>
      </c>
      <c r="W53" s="72" t="s">
        <v>4497</v>
      </c>
      <c r="X53" s="180" t="s">
        <v>5233</v>
      </c>
      <c r="Y53" s="180" t="s">
        <v>160</v>
      </c>
      <c r="Z53" s="181" t="s">
        <v>174</v>
      </c>
      <c r="AA53" s="180" t="s">
        <v>7542</v>
      </c>
      <c r="AB53" s="190" t="s">
        <v>4216</v>
      </c>
      <c r="AC53" s="180" t="s">
        <v>76</v>
      </c>
      <c r="AD53" s="180" t="s">
        <v>5233</v>
      </c>
      <c r="AE53" s="191"/>
      <c r="AF53" s="191"/>
      <c r="AG53" s="191"/>
      <c r="AH53" s="191"/>
      <c r="AI53" s="191"/>
      <c r="AJ53" s="191"/>
      <c r="AK53" s="191"/>
      <c r="AL53" s="191"/>
      <c r="AM53" s="191"/>
      <c r="AN53" s="191"/>
      <c r="AO53" s="192"/>
      <c r="AP53" s="192"/>
      <c r="AQ53" s="192"/>
      <c r="AR53" s="192"/>
      <c r="AS53" s="192"/>
      <c r="AT53" s="192"/>
      <c r="AU53" s="192"/>
      <c r="AV53" s="192"/>
      <c r="AW53" s="192"/>
      <c r="AX53" s="72">
        <v>3</v>
      </c>
      <c r="AY53" s="72">
        <v>0</v>
      </c>
      <c r="AZ53" s="80">
        <f t="shared" si="2"/>
        <v>3</v>
      </c>
      <c r="BA53" s="72">
        <v>1</v>
      </c>
      <c r="BB53" s="72">
        <f>0</f>
        <v>0</v>
      </c>
      <c r="BC53" s="72">
        <f t="shared" si="3"/>
        <v>1</v>
      </c>
      <c r="BD53" s="72">
        <f>0</f>
        <v>0</v>
      </c>
      <c r="BE53" s="72">
        <f t="shared" si="4"/>
        <v>1</v>
      </c>
      <c r="BF53" s="72">
        <v>0</v>
      </c>
      <c r="BG53" s="72">
        <v>0</v>
      </c>
      <c r="BH53" s="72"/>
      <c r="BI53" s="72"/>
      <c r="BJ53" s="142"/>
      <c r="BK53" s="139"/>
    </row>
    <row r="54" spans="1:65" ht="40.5" customHeight="1">
      <c r="A54" s="205" t="s">
        <v>5438</v>
      </c>
      <c r="B54" s="232" t="s">
        <v>5975</v>
      </c>
      <c r="C54" s="205" t="s">
        <v>2082</v>
      </c>
      <c r="D54" s="236" t="s">
        <v>6256</v>
      </c>
      <c r="E54" s="238" t="str">
        <f>INDEX([3]项目信息统计表!$E:$E,MATCH(B54,[3]项目信息统计表!$B:$B,0))</f>
        <v>基础研究</v>
      </c>
      <c r="F54" s="238" t="s">
        <v>1545</v>
      </c>
      <c r="G54" s="72" t="str">
        <f>INDEX(辅助数据!$F$3:$F$98,MATCH(项目信息统计表!F54,辅助数据!$E$3:$E$98,0))</f>
        <v>G54</v>
      </c>
      <c r="H54" s="238" t="s">
        <v>228</v>
      </c>
      <c r="I54" s="72">
        <f>INDEX(辅助数据!$B$3:$B$64,MATCH(项目信息统计表!H54,辅助数据!$A$3:$A$64,0))</f>
        <v>560</v>
      </c>
      <c r="J54" s="141" t="str">
        <f t="shared" si="0"/>
        <v>2022-01</v>
      </c>
      <c r="K54" s="237">
        <v>45261</v>
      </c>
      <c r="L54" s="72" t="str">
        <f t="shared" si="5"/>
        <v>2022</v>
      </c>
      <c r="M54" s="238" t="s">
        <v>54</v>
      </c>
      <c r="N54" s="201" t="s">
        <v>2063</v>
      </c>
      <c r="O54" s="201" t="s">
        <v>7768</v>
      </c>
      <c r="P54" s="231" t="s">
        <v>6782</v>
      </c>
      <c r="Q54" s="215" t="s">
        <v>2548</v>
      </c>
      <c r="R54" s="206" t="s">
        <v>7771</v>
      </c>
      <c r="S54" s="72" t="s">
        <v>5231</v>
      </c>
      <c r="T54" s="141" t="s">
        <v>2127</v>
      </c>
      <c r="U54" s="72" t="s">
        <v>4496</v>
      </c>
      <c r="V54" s="72" t="s">
        <v>73</v>
      </c>
      <c r="W54" s="72" t="s">
        <v>90</v>
      </c>
      <c r="X54" s="180" t="s">
        <v>5233</v>
      </c>
      <c r="Y54" s="180" t="s">
        <v>160</v>
      </c>
      <c r="Z54" s="181" t="s">
        <v>174</v>
      </c>
      <c r="AA54" s="180" t="s">
        <v>6580</v>
      </c>
      <c r="AB54" s="190" t="s">
        <v>4226</v>
      </c>
      <c r="AC54" s="180" t="s">
        <v>90</v>
      </c>
      <c r="AD54" s="180" t="s">
        <v>5233</v>
      </c>
      <c r="AE54" s="191"/>
      <c r="AF54" s="191"/>
      <c r="AG54" s="191"/>
      <c r="AH54" s="191"/>
      <c r="AI54" s="191"/>
      <c r="AJ54" s="191"/>
      <c r="AK54" s="191"/>
      <c r="AL54" s="191"/>
      <c r="AM54" s="191"/>
      <c r="AN54" s="191"/>
      <c r="AO54" s="192"/>
      <c r="AP54" s="192"/>
      <c r="AQ54" s="192"/>
      <c r="AR54" s="192"/>
      <c r="AS54" s="192"/>
      <c r="AT54" s="192"/>
      <c r="AU54" s="192"/>
      <c r="AV54" s="192"/>
      <c r="AW54" s="192"/>
      <c r="AX54" s="72">
        <v>3</v>
      </c>
      <c r="AY54" s="72">
        <v>0</v>
      </c>
      <c r="AZ54" s="80">
        <f t="shared" si="2"/>
        <v>3</v>
      </c>
      <c r="BA54" s="72">
        <v>1</v>
      </c>
      <c r="BB54" s="72">
        <f>0</f>
        <v>0</v>
      </c>
      <c r="BC54" s="72">
        <f t="shared" si="3"/>
        <v>1</v>
      </c>
      <c r="BD54" s="72">
        <f>0</f>
        <v>0</v>
      </c>
      <c r="BE54" s="72">
        <f t="shared" si="4"/>
        <v>1</v>
      </c>
      <c r="BF54" s="72">
        <v>0</v>
      </c>
      <c r="BG54" s="72">
        <v>0</v>
      </c>
      <c r="BH54" s="72"/>
      <c r="BI54" s="72"/>
      <c r="BJ54" s="142"/>
      <c r="BK54" s="139"/>
    </row>
    <row r="55" spans="1:65" s="171" customFormat="1" ht="40.5" customHeight="1">
      <c r="A55" s="205" t="s">
        <v>5756</v>
      </c>
      <c r="B55" s="232" t="s">
        <v>6239</v>
      </c>
      <c r="C55" s="205" t="s">
        <v>2082</v>
      </c>
      <c r="D55" s="236" t="s">
        <v>6256</v>
      </c>
      <c r="E55" s="238" t="str">
        <f>INDEX([3]项目信息统计表!$E:$E,MATCH(B55,[3]项目信息统计表!$B:$B,0))</f>
        <v>应用研究</v>
      </c>
      <c r="F55" s="238" t="s">
        <v>1539</v>
      </c>
      <c r="G55" s="72" t="str">
        <f>INDEX(辅助数据!$F$3:$F$98,MATCH(项目信息统计表!F55,辅助数据!$E$3:$E$98,0))</f>
        <v>E48</v>
      </c>
      <c r="H55" s="238" t="s">
        <v>214</v>
      </c>
      <c r="I55" s="72">
        <f>INDEX(辅助数据!$B$3:$B$64,MATCH(项目信息统计表!H55,辅助数据!$A$3:$A$64,0))</f>
        <v>410</v>
      </c>
      <c r="J55" s="141" t="str">
        <f t="shared" si="0"/>
        <v>2020-01</v>
      </c>
      <c r="K55" s="237">
        <v>44531</v>
      </c>
      <c r="L55" s="72" t="str">
        <f t="shared" si="5"/>
        <v>2020</v>
      </c>
      <c r="M55" s="193"/>
      <c r="N55" s="135" t="s">
        <v>2063</v>
      </c>
      <c r="O55" s="201" t="s">
        <v>7768</v>
      </c>
      <c r="P55" s="231" t="s">
        <v>7401</v>
      </c>
      <c r="Q55" s="215" t="s">
        <v>7402</v>
      </c>
      <c r="R55" s="206" t="s">
        <v>7771</v>
      </c>
      <c r="S55" s="72" t="s">
        <v>5231</v>
      </c>
      <c r="T55" s="141" t="s">
        <v>2228</v>
      </c>
      <c r="U55" s="72" t="s">
        <v>4496</v>
      </c>
      <c r="V55" s="72" t="s">
        <v>73</v>
      </c>
      <c r="W55" s="72" t="s">
        <v>4497</v>
      </c>
      <c r="X55" s="180" t="s">
        <v>5233</v>
      </c>
      <c r="Y55" s="180" t="s">
        <v>116</v>
      </c>
      <c r="Z55" s="181" t="s">
        <v>175</v>
      </c>
      <c r="AA55" s="180" t="s">
        <v>7741</v>
      </c>
      <c r="AB55" s="190" t="s">
        <v>4212</v>
      </c>
      <c r="AC55" s="180" t="s">
        <v>76</v>
      </c>
      <c r="AD55" s="180" t="s">
        <v>5234</v>
      </c>
      <c r="AE55" s="191"/>
      <c r="AF55" s="191"/>
      <c r="AG55" s="191"/>
      <c r="AH55" s="191"/>
      <c r="AI55" s="191"/>
      <c r="AJ55" s="191"/>
      <c r="AK55" s="191"/>
      <c r="AL55" s="191"/>
      <c r="AM55" s="191"/>
      <c r="AN55" s="191"/>
      <c r="AO55" s="192"/>
      <c r="AP55" s="192"/>
      <c r="AQ55" s="192"/>
      <c r="AR55" s="192"/>
      <c r="AS55" s="192"/>
      <c r="AT55" s="192"/>
      <c r="AU55" s="192"/>
      <c r="AV55" s="192"/>
      <c r="AW55" s="192"/>
      <c r="AX55" s="72">
        <v>3</v>
      </c>
      <c r="AY55" s="72">
        <v>0</v>
      </c>
      <c r="AZ55" s="80">
        <f t="shared" si="2"/>
        <v>3</v>
      </c>
      <c r="BA55" s="72">
        <v>2</v>
      </c>
      <c r="BB55" s="72">
        <f>0</f>
        <v>0</v>
      </c>
      <c r="BC55" s="72">
        <f t="shared" si="3"/>
        <v>2</v>
      </c>
      <c r="BD55" s="72">
        <f>0</f>
        <v>0</v>
      </c>
      <c r="BE55" s="72">
        <f t="shared" si="4"/>
        <v>2</v>
      </c>
      <c r="BF55" s="72">
        <v>0</v>
      </c>
      <c r="BG55" s="72">
        <v>0</v>
      </c>
      <c r="BH55" s="148"/>
      <c r="BI55" s="147"/>
      <c r="BJ55" s="185"/>
      <c r="BK55" s="139"/>
      <c r="BM55" s="138"/>
    </row>
    <row r="56" spans="1:65" ht="40.5" customHeight="1">
      <c r="A56" s="205" t="s">
        <v>5757</v>
      </c>
      <c r="B56" s="232" t="s">
        <v>6240</v>
      </c>
      <c r="C56" s="205" t="s">
        <v>2082</v>
      </c>
      <c r="D56" s="236" t="s">
        <v>6256</v>
      </c>
      <c r="E56" s="238" t="str">
        <f>INDEX([3]项目信息统计表!$E:$E,MATCH(B56,[3]项目信息统计表!$B:$B,0))</f>
        <v>应用研究</v>
      </c>
      <c r="F56" s="238" t="s">
        <v>1539</v>
      </c>
      <c r="G56" s="72" t="str">
        <f>INDEX(辅助数据!$F$3:$F$98,MATCH(项目信息统计表!F56,辅助数据!$E$3:$E$98,0))</f>
        <v>E48</v>
      </c>
      <c r="H56" s="238" t="s">
        <v>228</v>
      </c>
      <c r="I56" s="72">
        <f>INDEX(辅助数据!$B$3:$B$64,MATCH(项目信息统计表!H56,辅助数据!$A$3:$A$64,0))</f>
        <v>560</v>
      </c>
      <c r="J56" s="141" t="str">
        <f t="shared" si="0"/>
        <v>2020-01</v>
      </c>
      <c r="K56" s="237">
        <v>44531</v>
      </c>
      <c r="L56" s="72" t="str">
        <f t="shared" si="5"/>
        <v>2020</v>
      </c>
      <c r="M56" s="193"/>
      <c r="N56" s="201" t="s">
        <v>2063</v>
      </c>
      <c r="O56" s="201" t="s">
        <v>7768</v>
      </c>
      <c r="P56" s="231" t="s">
        <v>7403</v>
      </c>
      <c r="Q56" s="215" t="s">
        <v>7404</v>
      </c>
      <c r="R56" s="206" t="s">
        <v>7771</v>
      </c>
      <c r="S56" s="72" t="s">
        <v>65</v>
      </c>
      <c r="T56" s="141" t="s">
        <v>3773</v>
      </c>
      <c r="U56" s="72" t="s">
        <v>4496</v>
      </c>
      <c r="V56" s="72" t="s">
        <v>73</v>
      </c>
      <c r="W56" s="72" t="s">
        <v>4497</v>
      </c>
      <c r="X56" s="180" t="s">
        <v>5233</v>
      </c>
      <c r="Y56" s="180" t="s">
        <v>116</v>
      </c>
      <c r="Z56" s="181" t="s">
        <v>175</v>
      </c>
      <c r="AA56" s="180" t="s">
        <v>2722</v>
      </c>
      <c r="AB56" s="190" t="s">
        <v>4218</v>
      </c>
      <c r="AC56" s="180" t="s">
        <v>4497</v>
      </c>
      <c r="AD56" s="180" t="s">
        <v>5234</v>
      </c>
      <c r="AE56" s="191"/>
      <c r="AF56" s="191"/>
      <c r="AG56" s="191"/>
      <c r="AH56" s="191"/>
      <c r="AI56" s="191"/>
      <c r="AJ56" s="191"/>
      <c r="AK56" s="191"/>
      <c r="AL56" s="191"/>
      <c r="AM56" s="191"/>
      <c r="AN56" s="191"/>
      <c r="AO56" s="192"/>
      <c r="AP56" s="192"/>
      <c r="AQ56" s="192"/>
      <c r="AR56" s="192"/>
      <c r="AS56" s="192"/>
      <c r="AT56" s="192"/>
      <c r="AU56" s="192"/>
      <c r="AV56" s="192"/>
      <c r="AW56" s="192"/>
      <c r="AX56" s="72">
        <v>3</v>
      </c>
      <c r="AY56" s="72">
        <v>0</v>
      </c>
      <c r="AZ56" s="80">
        <f t="shared" si="2"/>
        <v>3</v>
      </c>
      <c r="BA56" s="72">
        <v>2</v>
      </c>
      <c r="BB56" s="72">
        <f>0</f>
        <v>0</v>
      </c>
      <c r="BC56" s="72">
        <f t="shared" si="3"/>
        <v>2</v>
      </c>
      <c r="BD56" s="72">
        <f>0</f>
        <v>0</v>
      </c>
      <c r="BE56" s="72">
        <f t="shared" si="4"/>
        <v>2</v>
      </c>
      <c r="BF56" s="72">
        <v>0</v>
      </c>
      <c r="BG56" s="72">
        <v>0</v>
      </c>
      <c r="BH56" s="72"/>
      <c r="BI56" s="72"/>
      <c r="BJ56" s="142"/>
      <c r="BK56" s="139"/>
    </row>
    <row r="57" spans="1:65" ht="40.5" customHeight="1">
      <c r="A57" s="205" t="s">
        <v>5758</v>
      </c>
      <c r="B57" s="232" t="s">
        <v>6241</v>
      </c>
      <c r="C57" s="205" t="s">
        <v>2082</v>
      </c>
      <c r="D57" s="236" t="s">
        <v>6256</v>
      </c>
      <c r="E57" s="238" t="str">
        <f>INDEX([3]项目信息统计表!$E:$E,MATCH(B57,[3]项目信息统计表!$B:$B,0))</f>
        <v>应用研究</v>
      </c>
      <c r="F57" s="238" t="s">
        <v>1539</v>
      </c>
      <c r="G57" s="72" t="str">
        <f>INDEX(辅助数据!$F$3:$F$98,MATCH(项目信息统计表!F57,辅助数据!$E$3:$E$98,0))</f>
        <v>E48</v>
      </c>
      <c r="H57" s="238" t="s">
        <v>228</v>
      </c>
      <c r="I57" s="72">
        <f>INDEX(辅助数据!$B$3:$B$64,MATCH(项目信息统计表!H57,辅助数据!$A$3:$A$64,0))</f>
        <v>560</v>
      </c>
      <c r="J57" s="141" t="str">
        <f t="shared" si="0"/>
        <v>2019-01</v>
      </c>
      <c r="K57" s="237">
        <v>44166</v>
      </c>
      <c r="L57" s="72" t="str">
        <f>"201"&amp;MID(B57,9,1)</f>
        <v>2019</v>
      </c>
      <c r="M57" s="193"/>
      <c r="N57" s="135" t="s">
        <v>2063</v>
      </c>
      <c r="O57" s="201" t="s">
        <v>7768</v>
      </c>
      <c r="P57" s="231" t="s">
        <v>7405</v>
      </c>
      <c r="Q57" s="215" t="s">
        <v>7406</v>
      </c>
      <c r="R57" s="206" t="s">
        <v>7771</v>
      </c>
      <c r="S57" s="72" t="s">
        <v>5231</v>
      </c>
      <c r="T57" s="141" t="s">
        <v>7451</v>
      </c>
      <c r="U57" s="72" t="s">
        <v>4496</v>
      </c>
      <c r="V57" s="72" t="s">
        <v>73</v>
      </c>
      <c r="W57" s="72" t="s">
        <v>90</v>
      </c>
      <c r="X57" s="180" t="s">
        <v>5233</v>
      </c>
      <c r="Y57" s="180" t="s">
        <v>116</v>
      </c>
      <c r="Z57" s="181" t="s">
        <v>4156</v>
      </c>
      <c r="AA57" s="180" t="s">
        <v>2712</v>
      </c>
      <c r="AB57" s="190" t="s">
        <v>4217</v>
      </c>
      <c r="AC57" s="180" t="s">
        <v>76</v>
      </c>
      <c r="AD57" s="180" t="s">
        <v>5234</v>
      </c>
      <c r="AE57" s="191"/>
      <c r="AF57" s="191"/>
      <c r="AG57" s="191"/>
      <c r="AH57" s="191"/>
      <c r="AI57" s="191"/>
      <c r="AJ57" s="191"/>
      <c r="AK57" s="191"/>
      <c r="AL57" s="191"/>
      <c r="AM57" s="191"/>
      <c r="AN57" s="191"/>
      <c r="AO57" s="192"/>
      <c r="AP57" s="192"/>
      <c r="AQ57" s="192"/>
      <c r="AR57" s="192"/>
      <c r="AS57" s="192"/>
      <c r="AT57" s="192"/>
      <c r="AU57" s="192"/>
      <c r="AV57" s="192"/>
      <c r="AW57" s="192"/>
      <c r="AX57" s="72">
        <v>3</v>
      </c>
      <c r="AY57" s="72">
        <v>0</v>
      </c>
      <c r="AZ57" s="80">
        <f t="shared" si="2"/>
        <v>3</v>
      </c>
      <c r="BA57" s="72">
        <v>2</v>
      </c>
      <c r="BB57" s="72">
        <f>0</f>
        <v>0</v>
      </c>
      <c r="BC57" s="72">
        <f t="shared" si="3"/>
        <v>2</v>
      </c>
      <c r="BD57" s="72">
        <f>0</f>
        <v>0</v>
      </c>
      <c r="BE57" s="72">
        <f t="shared" si="4"/>
        <v>2</v>
      </c>
      <c r="BF57" s="72">
        <v>0</v>
      </c>
      <c r="BG57" s="72">
        <v>0</v>
      </c>
      <c r="BH57" s="72"/>
      <c r="BI57" s="72"/>
      <c r="BJ57" s="142"/>
      <c r="BK57" s="139"/>
    </row>
    <row r="58" spans="1:65" ht="40.5" customHeight="1">
      <c r="A58" s="205" t="s">
        <v>5759</v>
      </c>
      <c r="B58" s="232" t="s">
        <v>6242</v>
      </c>
      <c r="C58" s="205" t="s">
        <v>2082</v>
      </c>
      <c r="D58" s="236" t="s">
        <v>6256</v>
      </c>
      <c r="E58" s="238" t="str">
        <f>INDEX([3]项目信息统计表!$E:$E,MATCH(B58,[3]项目信息统计表!$B:$B,0))</f>
        <v>应用研究</v>
      </c>
      <c r="F58" s="238" t="s">
        <v>1545</v>
      </c>
      <c r="G58" s="72" t="str">
        <f>INDEX(辅助数据!$F$3:$F$98,MATCH(项目信息统计表!F58,辅助数据!$E$3:$E$98,0))</f>
        <v>G54</v>
      </c>
      <c r="H58" s="238" t="s">
        <v>122</v>
      </c>
      <c r="I58" s="72">
        <f>INDEX(辅助数据!$B$3:$B$64,MATCH(项目信息统计表!H58,辅助数据!$A$3:$A$64,0))</f>
        <v>580</v>
      </c>
      <c r="J58" s="141" t="str">
        <f t="shared" si="0"/>
        <v>2019-01</v>
      </c>
      <c r="K58" s="237">
        <v>44166</v>
      </c>
      <c r="L58" s="72" t="str">
        <f>"201"&amp;MID(B58,9,1)</f>
        <v>2019</v>
      </c>
      <c r="M58" s="193"/>
      <c r="N58" s="135" t="s">
        <v>2063</v>
      </c>
      <c r="O58" s="201" t="s">
        <v>7768</v>
      </c>
      <c r="P58" s="231" t="s">
        <v>7407</v>
      </c>
      <c r="Q58" s="215" t="s">
        <v>5079</v>
      </c>
      <c r="R58" s="206" t="s">
        <v>7771</v>
      </c>
      <c r="S58" s="72" t="s">
        <v>65</v>
      </c>
      <c r="T58" s="141" t="s">
        <v>3757</v>
      </c>
      <c r="U58" s="72" t="s">
        <v>4496</v>
      </c>
      <c r="V58" s="72" t="s">
        <v>73</v>
      </c>
      <c r="W58" s="72" t="s">
        <v>4497</v>
      </c>
      <c r="X58" s="180" t="s">
        <v>5233</v>
      </c>
      <c r="Y58" s="180" t="s">
        <v>160</v>
      </c>
      <c r="Z58" s="181" t="s">
        <v>161</v>
      </c>
      <c r="AA58" s="180" t="s">
        <v>7742</v>
      </c>
      <c r="AB58" s="190" t="s">
        <v>4196</v>
      </c>
      <c r="AC58" s="180" t="s">
        <v>76</v>
      </c>
      <c r="AD58" s="180" t="s">
        <v>5234</v>
      </c>
      <c r="AE58" s="191"/>
      <c r="AF58" s="191"/>
      <c r="AG58" s="191"/>
      <c r="AH58" s="191"/>
      <c r="AI58" s="191"/>
      <c r="AJ58" s="191"/>
      <c r="AK58" s="191"/>
      <c r="AL58" s="191"/>
      <c r="AM58" s="191"/>
      <c r="AN58" s="191"/>
      <c r="AO58" s="192"/>
      <c r="AP58" s="192"/>
      <c r="AQ58" s="192"/>
      <c r="AR58" s="192"/>
      <c r="AS58" s="192"/>
      <c r="AT58" s="192"/>
      <c r="AU58" s="192"/>
      <c r="AV58" s="192"/>
      <c r="AW58" s="192"/>
      <c r="AX58" s="72">
        <v>3</v>
      </c>
      <c r="AY58" s="72">
        <v>0</v>
      </c>
      <c r="AZ58" s="80">
        <f t="shared" si="2"/>
        <v>3</v>
      </c>
      <c r="BA58" s="72">
        <v>2</v>
      </c>
      <c r="BB58" s="72">
        <f>0</f>
        <v>0</v>
      </c>
      <c r="BC58" s="72">
        <f t="shared" si="3"/>
        <v>2</v>
      </c>
      <c r="BD58" s="72">
        <f>0</f>
        <v>0</v>
      </c>
      <c r="BE58" s="72">
        <f t="shared" si="4"/>
        <v>2</v>
      </c>
      <c r="BF58" s="72">
        <v>0</v>
      </c>
      <c r="BG58" s="72">
        <v>0</v>
      </c>
      <c r="BH58" s="72"/>
      <c r="BI58" s="72"/>
      <c r="BJ58" s="142"/>
      <c r="BK58" s="139"/>
    </row>
    <row r="59" spans="1:65" ht="40.5" customHeight="1">
      <c r="A59" s="205" t="s">
        <v>5760</v>
      </c>
      <c r="B59" s="232" t="s">
        <v>6243</v>
      </c>
      <c r="C59" s="205" t="s">
        <v>2082</v>
      </c>
      <c r="D59" s="236" t="s">
        <v>6256</v>
      </c>
      <c r="E59" s="238" t="str">
        <f>INDEX([3]项目信息统计表!$E:$E,MATCH(B59,[3]项目信息统计表!$B:$B,0))</f>
        <v>基础研究</v>
      </c>
      <c r="F59" s="238" t="s">
        <v>1539</v>
      </c>
      <c r="G59" s="72" t="str">
        <f>INDEX(辅助数据!$F$3:$F$98,MATCH(项目信息统计表!F59,辅助数据!$E$3:$E$98,0))</f>
        <v>E48</v>
      </c>
      <c r="H59" s="238" t="s">
        <v>228</v>
      </c>
      <c r="I59" s="72">
        <f>INDEX(辅助数据!$B$3:$B$64,MATCH(项目信息统计表!H59,辅助数据!$A$3:$A$64,0))</f>
        <v>560</v>
      </c>
      <c r="J59" s="141" t="str">
        <f t="shared" si="0"/>
        <v>2019-01</v>
      </c>
      <c r="K59" s="237">
        <v>44166</v>
      </c>
      <c r="L59" s="72" t="str">
        <f>"201"&amp;MID(B59,9,1)</f>
        <v>2019</v>
      </c>
      <c r="M59" s="193"/>
      <c r="N59" s="201" t="s">
        <v>2063</v>
      </c>
      <c r="O59" s="201" t="s">
        <v>7768</v>
      </c>
      <c r="P59" s="231" t="s">
        <v>7408</v>
      </c>
      <c r="Q59" s="215" t="s">
        <v>7409</v>
      </c>
      <c r="R59" s="206" t="s">
        <v>7771</v>
      </c>
      <c r="S59" s="72" t="s">
        <v>65</v>
      </c>
      <c r="T59" s="141" t="s">
        <v>3764</v>
      </c>
      <c r="U59" s="72" t="s">
        <v>4496</v>
      </c>
      <c r="V59" s="72" t="s">
        <v>73</v>
      </c>
      <c r="W59" s="72" t="s">
        <v>76</v>
      </c>
      <c r="X59" s="180" t="s">
        <v>5234</v>
      </c>
      <c r="Y59" s="180" t="s">
        <v>116</v>
      </c>
      <c r="Z59" s="181" t="s">
        <v>175</v>
      </c>
      <c r="AA59" s="180" t="s">
        <v>7743</v>
      </c>
      <c r="AB59" s="190" t="s">
        <v>4224</v>
      </c>
      <c r="AC59" s="180" t="s">
        <v>90</v>
      </c>
      <c r="AD59" s="180" t="s">
        <v>5233</v>
      </c>
      <c r="AE59" s="191"/>
      <c r="AF59" s="191"/>
      <c r="AG59" s="191"/>
      <c r="AH59" s="191"/>
      <c r="AI59" s="191"/>
      <c r="AJ59" s="191"/>
      <c r="AK59" s="191"/>
      <c r="AL59" s="191"/>
      <c r="AM59" s="191"/>
      <c r="AN59" s="191"/>
      <c r="AO59" s="192"/>
      <c r="AP59" s="192"/>
      <c r="AQ59" s="192"/>
      <c r="AR59" s="192"/>
      <c r="AS59" s="192"/>
      <c r="AT59" s="192"/>
      <c r="AU59" s="192"/>
      <c r="AV59" s="192"/>
      <c r="AW59" s="192"/>
      <c r="AX59" s="72">
        <v>3</v>
      </c>
      <c r="AY59" s="72">
        <v>0</v>
      </c>
      <c r="AZ59" s="80">
        <f t="shared" si="2"/>
        <v>3</v>
      </c>
      <c r="BA59" s="72">
        <v>2</v>
      </c>
      <c r="BB59" s="72">
        <f>0</f>
        <v>0</v>
      </c>
      <c r="BC59" s="72">
        <f t="shared" si="3"/>
        <v>2</v>
      </c>
      <c r="BD59" s="72">
        <f>0</f>
        <v>0</v>
      </c>
      <c r="BE59" s="72">
        <f t="shared" si="4"/>
        <v>2</v>
      </c>
      <c r="BF59" s="72">
        <v>0</v>
      </c>
      <c r="BG59" s="72">
        <v>0</v>
      </c>
      <c r="BH59" s="142"/>
      <c r="BI59" s="72"/>
      <c r="BJ59" s="142"/>
      <c r="BK59" s="139"/>
    </row>
    <row r="60" spans="1:65" ht="40.5" customHeight="1">
      <c r="A60" s="205" t="s">
        <v>5403</v>
      </c>
      <c r="B60" s="232" t="s">
        <v>5940</v>
      </c>
      <c r="C60" s="205" t="s">
        <v>2089</v>
      </c>
      <c r="D60" s="236" t="s">
        <v>6256</v>
      </c>
      <c r="E60" s="238" t="str">
        <f>INDEX([3]项目信息统计表!$E:$E,MATCH(B60,[3]项目信息统计表!$B:$B,0))</f>
        <v>基础研究</v>
      </c>
      <c r="F60" s="238" t="s">
        <v>1526</v>
      </c>
      <c r="G60" s="72" t="str">
        <f>INDEX(辅助数据!$F$3:$F$98,MATCH(项目信息统计表!F60,辅助数据!$E$3:$E$98,0))</f>
        <v>C34</v>
      </c>
      <c r="H60" s="238" t="s">
        <v>181</v>
      </c>
      <c r="I60" s="72">
        <f>INDEX(辅助数据!$B$3:$B$64,MATCH(项目信息统计表!H60,辅助数据!$A$3:$A$64,0))</f>
        <v>460</v>
      </c>
      <c r="J60" s="141" t="str">
        <f t="shared" si="0"/>
        <v>2022-01</v>
      </c>
      <c r="K60" s="237">
        <v>44896</v>
      </c>
      <c r="L60" s="72" t="str">
        <f t="shared" ref="L60:L74" si="6">"202"&amp;MID(B60,9,1)</f>
        <v>2022</v>
      </c>
      <c r="M60" s="193"/>
      <c r="N60" s="201" t="s">
        <v>6263</v>
      </c>
      <c r="O60" s="201" t="s">
        <v>7768</v>
      </c>
      <c r="P60" s="231" t="s">
        <v>6724</v>
      </c>
      <c r="Q60" s="215" t="s">
        <v>4927</v>
      </c>
      <c r="R60" s="218">
        <v>120044</v>
      </c>
      <c r="S60" s="72" t="s">
        <v>65</v>
      </c>
      <c r="T60" s="141" t="s">
        <v>3744</v>
      </c>
      <c r="U60" s="72" t="s">
        <v>70</v>
      </c>
      <c r="V60" s="72" t="s">
        <v>5232</v>
      </c>
      <c r="W60" s="72" t="s">
        <v>90</v>
      </c>
      <c r="X60" s="180" t="s">
        <v>5233</v>
      </c>
      <c r="Y60" s="180" t="s">
        <v>81</v>
      </c>
      <c r="Z60" s="181" t="s">
        <v>206</v>
      </c>
      <c r="AA60" s="180" t="s">
        <v>5004</v>
      </c>
      <c r="AB60" s="190">
        <v>1986</v>
      </c>
      <c r="AC60" s="180" t="s">
        <v>4497</v>
      </c>
      <c r="AD60" s="180" t="s">
        <v>5233</v>
      </c>
      <c r="AE60" s="191"/>
      <c r="AF60" s="191"/>
      <c r="AG60" s="191"/>
      <c r="AH60" s="191"/>
      <c r="AI60" s="191"/>
      <c r="AJ60" s="191"/>
      <c r="AK60" s="191"/>
      <c r="AL60" s="191"/>
      <c r="AM60" s="191"/>
      <c r="AN60" s="191"/>
      <c r="AO60" s="192"/>
      <c r="AP60" s="192"/>
      <c r="AQ60" s="192"/>
      <c r="AR60" s="192"/>
      <c r="AS60" s="192"/>
      <c r="AT60" s="192"/>
      <c r="AU60" s="192"/>
      <c r="AV60" s="192"/>
      <c r="AW60" s="192"/>
      <c r="AX60" s="72">
        <v>21.7</v>
      </c>
      <c r="AY60" s="72">
        <v>0</v>
      </c>
      <c r="AZ60" s="80">
        <f t="shared" si="2"/>
        <v>21.7</v>
      </c>
      <c r="BA60" s="72">
        <v>21.7</v>
      </c>
      <c r="BB60" s="72">
        <f>0</f>
        <v>0</v>
      </c>
      <c r="BC60" s="72">
        <f t="shared" si="3"/>
        <v>21.7</v>
      </c>
      <c r="BD60" s="72">
        <f>0</f>
        <v>0</v>
      </c>
      <c r="BE60" s="72">
        <f t="shared" si="4"/>
        <v>21.7</v>
      </c>
      <c r="BF60" s="72">
        <v>0</v>
      </c>
      <c r="BG60" s="72">
        <v>0</v>
      </c>
      <c r="BH60" s="72"/>
      <c r="BI60" s="72"/>
      <c r="BJ60" s="142"/>
      <c r="BK60" s="139"/>
    </row>
    <row r="61" spans="1:65" ht="40.5" customHeight="1">
      <c r="A61" s="205" t="s">
        <v>5449</v>
      </c>
      <c r="B61" s="232" t="s">
        <v>5986</v>
      </c>
      <c r="C61" s="205" t="s">
        <v>2089</v>
      </c>
      <c r="D61" s="236" t="s">
        <v>6256</v>
      </c>
      <c r="E61" s="238" t="str">
        <f>INDEX([3]项目信息统计表!$E:$E,MATCH(B61,[3]项目信息统计表!$B:$B,0))</f>
        <v>应用研究</v>
      </c>
      <c r="F61" s="238" t="s">
        <v>1527</v>
      </c>
      <c r="G61" s="72" t="str">
        <f>INDEX(辅助数据!$F$3:$F$98,MATCH(项目信息统计表!F61,辅助数据!$E$3:$E$98,0))</f>
        <v>C35</v>
      </c>
      <c r="H61" s="238" t="s">
        <v>181</v>
      </c>
      <c r="I61" s="72">
        <f>INDEX(辅助数据!$B$3:$B$64,MATCH(项目信息统计表!H61,辅助数据!$A$3:$A$64,0))</f>
        <v>460</v>
      </c>
      <c r="J61" s="141" t="str">
        <f t="shared" si="0"/>
        <v>2022-01</v>
      </c>
      <c r="K61" s="237">
        <v>45261</v>
      </c>
      <c r="L61" s="72" t="str">
        <f t="shared" si="6"/>
        <v>2022</v>
      </c>
      <c r="M61" s="238" t="s">
        <v>54</v>
      </c>
      <c r="N61" s="201" t="s">
        <v>2063</v>
      </c>
      <c r="O61" s="201" t="s">
        <v>7768</v>
      </c>
      <c r="P61" s="231" t="s">
        <v>6802</v>
      </c>
      <c r="Q61" s="215" t="s">
        <v>6803</v>
      </c>
      <c r="R61" s="206" t="s">
        <v>7771</v>
      </c>
      <c r="S61" s="72" t="s">
        <v>65</v>
      </c>
      <c r="T61" s="141" t="s">
        <v>3764</v>
      </c>
      <c r="U61" s="72" t="s">
        <v>4496</v>
      </c>
      <c r="V61" s="72" t="s">
        <v>73</v>
      </c>
      <c r="W61" s="72" t="s">
        <v>4497</v>
      </c>
      <c r="X61" s="180" t="s">
        <v>5233</v>
      </c>
      <c r="Y61" s="180" t="s">
        <v>160</v>
      </c>
      <c r="Z61" s="181" t="s">
        <v>201</v>
      </c>
      <c r="AA61" s="180" t="s">
        <v>7550</v>
      </c>
      <c r="AB61" s="190">
        <v>1972</v>
      </c>
      <c r="AC61" s="180" t="s">
        <v>76</v>
      </c>
      <c r="AD61" s="180" t="s">
        <v>7455</v>
      </c>
      <c r="AE61" s="191"/>
      <c r="AF61" s="191"/>
      <c r="AG61" s="191"/>
      <c r="AH61" s="191"/>
      <c r="AI61" s="191"/>
      <c r="AJ61" s="191"/>
      <c r="AK61" s="191"/>
      <c r="AL61" s="191"/>
      <c r="AM61" s="191"/>
      <c r="AN61" s="191"/>
      <c r="AO61" s="192"/>
      <c r="AP61" s="192"/>
      <c r="AQ61" s="192"/>
      <c r="AR61" s="192"/>
      <c r="AS61" s="192"/>
      <c r="AT61" s="192"/>
      <c r="AU61" s="192"/>
      <c r="AV61" s="192"/>
      <c r="AW61" s="192"/>
      <c r="AX61" s="72">
        <v>3</v>
      </c>
      <c r="AY61" s="72">
        <v>0</v>
      </c>
      <c r="AZ61" s="80">
        <f t="shared" si="2"/>
        <v>3</v>
      </c>
      <c r="BA61" s="72">
        <v>1</v>
      </c>
      <c r="BB61" s="72">
        <f>0</f>
        <v>0</v>
      </c>
      <c r="BC61" s="72">
        <f t="shared" si="3"/>
        <v>1</v>
      </c>
      <c r="BD61" s="72">
        <f>0</f>
        <v>0</v>
      </c>
      <c r="BE61" s="72">
        <f t="shared" si="4"/>
        <v>1</v>
      </c>
      <c r="BF61" s="72">
        <v>0</v>
      </c>
      <c r="BG61" s="72">
        <v>0</v>
      </c>
      <c r="BH61" s="72"/>
      <c r="BI61" s="72"/>
      <c r="BJ61" s="142"/>
      <c r="BK61" s="139"/>
    </row>
    <row r="62" spans="1:65" ht="40.5" customHeight="1">
      <c r="A62" s="205" t="s">
        <v>5450</v>
      </c>
      <c r="B62" s="232" t="s">
        <v>5987</v>
      </c>
      <c r="C62" s="205" t="s">
        <v>2089</v>
      </c>
      <c r="D62" s="236" t="s">
        <v>6256</v>
      </c>
      <c r="E62" s="238" t="str">
        <f>INDEX([3]项目信息统计表!$E:$E,MATCH(B62,[3]项目信息统计表!$B:$B,0))</f>
        <v>基础研究</v>
      </c>
      <c r="F62" s="238" t="s">
        <v>1527</v>
      </c>
      <c r="G62" s="72" t="str">
        <f>INDEX(辅助数据!$F$3:$F$98,MATCH(项目信息统计表!F62,辅助数据!$E$3:$E$98,0))</f>
        <v>C35</v>
      </c>
      <c r="H62" s="238" t="s">
        <v>181</v>
      </c>
      <c r="I62" s="72">
        <f>INDEX(辅助数据!$B$3:$B$64,MATCH(项目信息统计表!H62,辅助数据!$A$3:$A$64,0))</f>
        <v>460</v>
      </c>
      <c r="J62" s="141" t="str">
        <f t="shared" si="0"/>
        <v>2022-01</v>
      </c>
      <c r="K62" s="237">
        <v>45261</v>
      </c>
      <c r="L62" s="72" t="str">
        <f t="shared" si="6"/>
        <v>2022</v>
      </c>
      <c r="M62" s="238" t="s">
        <v>54</v>
      </c>
      <c r="N62" s="135" t="s">
        <v>2063</v>
      </c>
      <c r="O62" s="201" t="s">
        <v>7768</v>
      </c>
      <c r="P62" s="231" t="s">
        <v>6804</v>
      </c>
      <c r="Q62" s="215" t="s">
        <v>6805</v>
      </c>
      <c r="R62" s="206" t="s">
        <v>7771</v>
      </c>
      <c r="S62" s="72" t="s">
        <v>65</v>
      </c>
      <c r="T62" s="141" t="s">
        <v>3739</v>
      </c>
      <c r="U62" s="72" t="s">
        <v>4496</v>
      </c>
      <c r="V62" s="72" t="s">
        <v>73</v>
      </c>
      <c r="W62" s="72" t="s">
        <v>90</v>
      </c>
      <c r="X62" s="180" t="s">
        <v>5233</v>
      </c>
      <c r="Y62" s="180" t="s">
        <v>160</v>
      </c>
      <c r="Z62" s="181" t="s">
        <v>201</v>
      </c>
      <c r="AA62" s="180" t="s">
        <v>7551</v>
      </c>
      <c r="AB62" s="190">
        <v>1990</v>
      </c>
      <c r="AC62" s="180" t="s">
        <v>90</v>
      </c>
      <c r="AD62" s="180" t="s">
        <v>5233</v>
      </c>
      <c r="AE62" s="191"/>
      <c r="AF62" s="191"/>
      <c r="AG62" s="191"/>
      <c r="AH62" s="191"/>
      <c r="AI62" s="191"/>
      <c r="AJ62" s="191"/>
      <c r="AK62" s="191"/>
      <c r="AL62" s="191"/>
      <c r="AM62" s="191"/>
      <c r="AN62" s="191"/>
      <c r="AO62" s="192"/>
      <c r="AP62" s="192"/>
      <c r="AQ62" s="192"/>
      <c r="AR62" s="192"/>
      <c r="AS62" s="192"/>
      <c r="AT62" s="192"/>
      <c r="AU62" s="192"/>
      <c r="AV62" s="192"/>
      <c r="AW62" s="192"/>
      <c r="AX62" s="72">
        <v>3</v>
      </c>
      <c r="AY62" s="72">
        <v>0</v>
      </c>
      <c r="AZ62" s="80">
        <f t="shared" si="2"/>
        <v>3</v>
      </c>
      <c r="BA62" s="72">
        <v>1</v>
      </c>
      <c r="BB62" s="72">
        <f>0</f>
        <v>0</v>
      </c>
      <c r="BC62" s="72">
        <f t="shared" si="3"/>
        <v>1</v>
      </c>
      <c r="BD62" s="72">
        <f>0</f>
        <v>0</v>
      </c>
      <c r="BE62" s="72">
        <f t="shared" si="4"/>
        <v>1</v>
      </c>
      <c r="BF62" s="72">
        <v>0</v>
      </c>
      <c r="BG62" s="72">
        <v>0</v>
      </c>
      <c r="BH62" s="72"/>
      <c r="BI62" s="72"/>
      <c r="BJ62" s="142"/>
      <c r="BK62" s="139"/>
    </row>
    <row r="63" spans="1:65" ht="40.5" customHeight="1">
      <c r="A63" s="205" t="s">
        <v>5451</v>
      </c>
      <c r="B63" s="232" t="s">
        <v>5988</v>
      </c>
      <c r="C63" s="205" t="s">
        <v>2089</v>
      </c>
      <c r="D63" s="236" t="s">
        <v>6256</v>
      </c>
      <c r="E63" s="238" t="str">
        <f>INDEX([3]项目信息统计表!$E:$E,MATCH(B63,[3]项目信息统计表!$B:$B,0))</f>
        <v>基础研究</v>
      </c>
      <c r="F63" s="238" t="s">
        <v>1529</v>
      </c>
      <c r="G63" s="72" t="str">
        <f>INDEX(辅助数据!$F$3:$F$98,MATCH(项目信息统计表!F63,辅助数据!$E$3:$E$98,0))</f>
        <v>C37</v>
      </c>
      <c r="H63" s="238" t="s">
        <v>181</v>
      </c>
      <c r="I63" s="72">
        <f>INDEX(辅助数据!$B$3:$B$64,MATCH(项目信息统计表!H63,辅助数据!$A$3:$A$64,0))</f>
        <v>460</v>
      </c>
      <c r="J63" s="141" t="str">
        <f t="shared" si="0"/>
        <v>2022-01</v>
      </c>
      <c r="K63" s="237">
        <v>45261</v>
      </c>
      <c r="L63" s="72" t="str">
        <f t="shared" si="6"/>
        <v>2022</v>
      </c>
      <c r="M63" s="238" t="s">
        <v>54</v>
      </c>
      <c r="N63" s="135" t="s">
        <v>2063</v>
      </c>
      <c r="O63" s="201" t="s">
        <v>7768</v>
      </c>
      <c r="P63" s="231" t="s">
        <v>6806</v>
      </c>
      <c r="Q63" s="215" t="s">
        <v>6807</v>
      </c>
      <c r="R63" s="206" t="s">
        <v>7771</v>
      </c>
      <c r="S63" s="72" t="s">
        <v>65</v>
      </c>
      <c r="T63" s="141" t="s">
        <v>3777</v>
      </c>
      <c r="U63" s="72" t="s">
        <v>4496</v>
      </c>
      <c r="V63" s="72" t="s">
        <v>73</v>
      </c>
      <c r="W63" s="72" t="s">
        <v>90</v>
      </c>
      <c r="X63" s="180" t="s">
        <v>5233</v>
      </c>
      <c r="Y63" s="180" t="s">
        <v>116</v>
      </c>
      <c r="Z63" s="181" t="s">
        <v>2105</v>
      </c>
      <c r="AA63" s="180" t="s">
        <v>7552</v>
      </c>
      <c r="AB63" s="190">
        <v>1995</v>
      </c>
      <c r="AC63" s="180" t="s">
        <v>4496</v>
      </c>
      <c r="AD63" s="180" t="s">
        <v>5233</v>
      </c>
      <c r="AE63" s="191"/>
      <c r="AF63" s="191"/>
      <c r="AG63" s="191"/>
      <c r="AH63" s="191"/>
      <c r="AI63" s="191"/>
      <c r="AJ63" s="191"/>
      <c r="AK63" s="191"/>
      <c r="AL63" s="191"/>
      <c r="AM63" s="191"/>
      <c r="AN63" s="191"/>
      <c r="AO63" s="192"/>
      <c r="AP63" s="192"/>
      <c r="AQ63" s="192"/>
      <c r="AR63" s="192"/>
      <c r="AS63" s="192"/>
      <c r="AT63" s="192"/>
      <c r="AU63" s="192"/>
      <c r="AV63" s="192"/>
      <c r="AW63" s="192"/>
      <c r="AX63" s="72">
        <v>3</v>
      </c>
      <c r="AY63" s="72">
        <v>0</v>
      </c>
      <c r="AZ63" s="80">
        <f t="shared" si="2"/>
        <v>3</v>
      </c>
      <c r="BA63" s="72">
        <v>1</v>
      </c>
      <c r="BB63" s="72">
        <f>0</f>
        <v>0</v>
      </c>
      <c r="BC63" s="72">
        <f t="shared" si="3"/>
        <v>1</v>
      </c>
      <c r="BD63" s="72">
        <f>0</f>
        <v>0</v>
      </c>
      <c r="BE63" s="72">
        <f t="shared" si="4"/>
        <v>1</v>
      </c>
      <c r="BF63" s="72">
        <v>0</v>
      </c>
      <c r="BG63" s="72">
        <v>0</v>
      </c>
      <c r="BH63" s="72"/>
      <c r="BI63" s="72"/>
      <c r="BJ63" s="142"/>
      <c r="BK63" s="139"/>
    </row>
    <row r="64" spans="1:65" ht="40.5" customHeight="1">
      <c r="A64" s="205" t="s">
        <v>5452</v>
      </c>
      <c r="B64" s="232" t="s">
        <v>5989</v>
      </c>
      <c r="C64" s="205" t="s">
        <v>2089</v>
      </c>
      <c r="D64" s="236" t="s">
        <v>6256</v>
      </c>
      <c r="E64" s="238" t="str">
        <f>INDEX([3]项目信息统计表!$E:$E,MATCH(B64,[3]项目信息统计表!$B:$B,0))</f>
        <v>应用研究</v>
      </c>
      <c r="F64" s="238" t="s">
        <v>1539</v>
      </c>
      <c r="G64" s="72" t="str">
        <f>INDEX(辅助数据!$F$3:$F$98,MATCH(项目信息统计表!F64,辅助数据!$E$3:$E$98,0))</f>
        <v>E48</v>
      </c>
      <c r="H64" s="238" t="s">
        <v>181</v>
      </c>
      <c r="I64" s="72">
        <f>INDEX(辅助数据!$B$3:$B$64,MATCH(项目信息统计表!H64,辅助数据!$A$3:$A$64,0))</f>
        <v>460</v>
      </c>
      <c r="J64" s="141" t="str">
        <f t="shared" si="0"/>
        <v>2022-01</v>
      </c>
      <c r="K64" s="237">
        <v>45261</v>
      </c>
      <c r="L64" s="72" t="str">
        <f t="shared" si="6"/>
        <v>2022</v>
      </c>
      <c r="M64" s="238" t="s">
        <v>54</v>
      </c>
      <c r="N64" s="201" t="s">
        <v>2063</v>
      </c>
      <c r="O64" s="201" t="s">
        <v>7768</v>
      </c>
      <c r="P64" s="231" t="s">
        <v>6808</v>
      </c>
      <c r="Q64" s="215" t="s">
        <v>6809</v>
      </c>
      <c r="R64" s="206" t="s">
        <v>7771</v>
      </c>
      <c r="S64" s="72" t="s">
        <v>65</v>
      </c>
      <c r="T64" s="141" t="s">
        <v>3756</v>
      </c>
      <c r="U64" s="72" t="s">
        <v>4496</v>
      </c>
      <c r="V64" s="72" t="s">
        <v>73</v>
      </c>
      <c r="W64" s="72" t="s">
        <v>4497</v>
      </c>
      <c r="X64" s="180" t="s">
        <v>5233</v>
      </c>
      <c r="Y64" s="180" t="s">
        <v>116</v>
      </c>
      <c r="Z64" s="181" t="s">
        <v>2105</v>
      </c>
      <c r="AA64" s="180" t="s">
        <v>7553</v>
      </c>
      <c r="AB64" s="190">
        <v>1986</v>
      </c>
      <c r="AC64" s="180" t="s">
        <v>4497</v>
      </c>
      <c r="AD64" s="180" t="s">
        <v>5233</v>
      </c>
      <c r="AE64" s="191"/>
      <c r="AF64" s="191"/>
      <c r="AG64" s="191"/>
      <c r="AH64" s="191"/>
      <c r="AI64" s="191"/>
      <c r="AJ64" s="191"/>
      <c r="AK64" s="191"/>
      <c r="AL64" s="191"/>
      <c r="AM64" s="191"/>
      <c r="AN64" s="191"/>
      <c r="AO64" s="192"/>
      <c r="AP64" s="192"/>
      <c r="AQ64" s="192"/>
      <c r="AR64" s="192"/>
      <c r="AS64" s="192"/>
      <c r="AT64" s="192"/>
      <c r="AU64" s="192"/>
      <c r="AV64" s="192"/>
      <c r="AW64" s="192"/>
      <c r="AX64" s="72">
        <v>3</v>
      </c>
      <c r="AY64" s="72">
        <v>0</v>
      </c>
      <c r="AZ64" s="80">
        <f t="shared" si="2"/>
        <v>3</v>
      </c>
      <c r="BA64" s="72">
        <v>1</v>
      </c>
      <c r="BB64" s="72">
        <f>0</f>
        <v>0</v>
      </c>
      <c r="BC64" s="72">
        <f t="shared" si="3"/>
        <v>1</v>
      </c>
      <c r="BD64" s="72">
        <f>0</f>
        <v>0</v>
      </c>
      <c r="BE64" s="72">
        <f t="shared" si="4"/>
        <v>1</v>
      </c>
      <c r="BF64" s="72">
        <v>0</v>
      </c>
      <c r="BG64" s="72">
        <v>0</v>
      </c>
      <c r="BH64" s="72"/>
      <c r="BI64" s="72"/>
      <c r="BJ64" s="142"/>
      <c r="BK64" s="139"/>
    </row>
    <row r="65" spans="1:77" ht="40.5" customHeight="1">
      <c r="A65" s="205" t="s">
        <v>5453</v>
      </c>
      <c r="B65" s="232" t="s">
        <v>5990</v>
      </c>
      <c r="C65" s="205" t="s">
        <v>2089</v>
      </c>
      <c r="D65" s="236" t="s">
        <v>6256</v>
      </c>
      <c r="E65" s="238" t="str">
        <f>INDEX([3]项目信息统计表!$E:$E,MATCH(B65,[3]项目信息统计表!$B:$B,0))</f>
        <v>基础研究</v>
      </c>
      <c r="F65" s="238" t="s">
        <v>1527</v>
      </c>
      <c r="G65" s="72" t="str">
        <f>INDEX(辅助数据!$F$3:$F$98,MATCH(项目信息统计表!F65,辅助数据!$E$3:$E$98,0))</f>
        <v>C35</v>
      </c>
      <c r="H65" s="238" t="s">
        <v>181</v>
      </c>
      <c r="I65" s="72">
        <f>INDEX(辅助数据!$B$3:$B$64,MATCH(项目信息统计表!H65,辅助数据!$A$3:$A$64,0))</f>
        <v>460</v>
      </c>
      <c r="J65" s="141" t="str">
        <f t="shared" si="0"/>
        <v>2022-01</v>
      </c>
      <c r="K65" s="237">
        <v>45261</v>
      </c>
      <c r="L65" s="72" t="str">
        <f t="shared" si="6"/>
        <v>2022</v>
      </c>
      <c r="M65" s="238" t="s">
        <v>54</v>
      </c>
      <c r="N65" s="135" t="s">
        <v>2063</v>
      </c>
      <c r="O65" s="201" t="s">
        <v>7768</v>
      </c>
      <c r="P65" s="231" t="s">
        <v>6810</v>
      </c>
      <c r="Q65" s="215" t="s">
        <v>6811</v>
      </c>
      <c r="R65" s="206" t="s">
        <v>7771</v>
      </c>
      <c r="S65" s="72" t="s">
        <v>5231</v>
      </c>
      <c r="T65" s="141" t="s">
        <v>2148</v>
      </c>
      <c r="U65" s="72" t="s">
        <v>4496</v>
      </c>
      <c r="V65" s="72" t="s">
        <v>73</v>
      </c>
      <c r="W65" s="72" t="s">
        <v>90</v>
      </c>
      <c r="X65" s="180" t="s">
        <v>5233</v>
      </c>
      <c r="Y65" s="180" t="s">
        <v>116</v>
      </c>
      <c r="Z65" s="181" t="s">
        <v>2105</v>
      </c>
      <c r="AA65" s="180" t="s">
        <v>7554</v>
      </c>
      <c r="AB65" s="190">
        <v>1968</v>
      </c>
      <c r="AC65" s="180" t="s">
        <v>76</v>
      </c>
      <c r="AD65" s="180" t="s">
        <v>5233</v>
      </c>
      <c r="AE65" s="191"/>
      <c r="AF65" s="191"/>
      <c r="AG65" s="191"/>
      <c r="AH65" s="191"/>
      <c r="AI65" s="191"/>
      <c r="AJ65" s="191"/>
      <c r="AK65" s="191"/>
      <c r="AL65" s="191"/>
      <c r="AM65" s="191"/>
      <c r="AN65" s="191"/>
      <c r="AO65" s="192"/>
      <c r="AP65" s="192"/>
      <c r="AQ65" s="192"/>
      <c r="AR65" s="192"/>
      <c r="AS65" s="192"/>
      <c r="AT65" s="192"/>
      <c r="AU65" s="192"/>
      <c r="AV65" s="192"/>
      <c r="AW65" s="192"/>
      <c r="AX65" s="72">
        <v>3</v>
      </c>
      <c r="AY65" s="72">
        <v>0</v>
      </c>
      <c r="AZ65" s="80">
        <f t="shared" si="2"/>
        <v>3</v>
      </c>
      <c r="BA65" s="72">
        <v>1</v>
      </c>
      <c r="BB65" s="72">
        <f>0</f>
        <v>0</v>
      </c>
      <c r="BC65" s="72">
        <f t="shared" si="3"/>
        <v>1</v>
      </c>
      <c r="BD65" s="72">
        <f>0</f>
        <v>0</v>
      </c>
      <c r="BE65" s="72">
        <f t="shared" si="4"/>
        <v>1</v>
      </c>
      <c r="BF65" s="72">
        <v>0</v>
      </c>
      <c r="BG65" s="72">
        <v>0</v>
      </c>
      <c r="BH65" s="72"/>
      <c r="BI65" s="72"/>
      <c r="BJ65" s="142"/>
      <c r="BK65" s="139"/>
    </row>
    <row r="66" spans="1:77" ht="40.5" customHeight="1">
      <c r="A66" s="205" t="s">
        <v>5454</v>
      </c>
      <c r="B66" s="232" t="s">
        <v>5991</v>
      </c>
      <c r="C66" s="205" t="s">
        <v>2089</v>
      </c>
      <c r="D66" s="236" t="s">
        <v>6256</v>
      </c>
      <c r="E66" s="238" t="str">
        <f>INDEX([3]项目信息统计表!$E:$E,MATCH(B66,[3]项目信息统计表!$B:$B,0))</f>
        <v>应用研究</v>
      </c>
      <c r="F66" s="238" t="s">
        <v>1533</v>
      </c>
      <c r="G66" s="72" t="str">
        <f>INDEX(辅助数据!$F$3:$F$98,MATCH(项目信息统计表!F66,辅助数据!$E$3:$E$98,0))</f>
        <v>C41</v>
      </c>
      <c r="H66" s="238" t="s">
        <v>181</v>
      </c>
      <c r="I66" s="72">
        <f>INDEX(辅助数据!$B$3:$B$64,MATCH(项目信息统计表!H66,辅助数据!$A$3:$A$64,0))</f>
        <v>460</v>
      </c>
      <c r="J66" s="141" t="str">
        <f t="shared" si="0"/>
        <v>2022-01</v>
      </c>
      <c r="K66" s="237">
        <v>45261</v>
      </c>
      <c r="L66" s="72" t="str">
        <f t="shared" si="6"/>
        <v>2022</v>
      </c>
      <c r="M66" s="238" t="s">
        <v>54</v>
      </c>
      <c r="N66" s="135" t="s">
        <v>2063</v>
      </c>
      <c r="O66" s="201" t="s">
        <v>7768</v>
      </c>
      <c r="P66" s="231" t="s">
        <v>6812</v>
      </c>
      <c r="Q66" s="215" t="s">
        <v>6813</v>
      </c>
      <c r="R66" s="206" t="s">
        <v>7771</v>
      </c>
      <c r="S66" s="72" t="s">
        <v>65</v>
      </c>
      <c r="T66" s="141" t="s">
        <v>3777</v>
      </c>
      <c r="U66" s="72" t="s">
        <v>4496</v>
      </c>
      <c r="V66" s="72" t="s">
        <v>73</v>
      </c>
      <c r="W66" s="72" t="s">
        <v>90</v>
      </c>
      <c r="X66" s="180" t="s">
        <v>5233</v>
      </c>
      <c r="Y66" s="180" t="s">
        <v>116</v>
      </c>
      <c r="Z66" s="181" t="s">
        <v>2105</v>
      </c>
      <c r="AA66" s="180" t="s">
        <v>7555</v>
      </c>
      <c r="AB66" s="190">
        <v>1971</v>
      </c>
      <c r="AC66" s="180" t="s">
        <v>76</v>
      </c>
      <c r="AD66" s="180" t="s">
        <v>5234</v>
      </c>
      <c r="AE66" s="191"/>
      <c r="AF66" s="191"/>
      <c r="AG66" s="191"/>
      <c r="AH66" s="191"/>
      <c r="AI66" s="191"/>
      <c r="AJ66" s="191"/>
      <c r="AK66" s="191"/>
      <c r="AL66" s="191"/>
      <c r="AM66" s="191"/>
      <c r="AN66" s="191"/>
      <c r="AO66" s="192"/>
      <c r="AP66" s="192"/>
      <c r="AQ66" s="192"/>
      <c r="AR66" s="192"/>
      <c r="AS66" s="192"/>
      <c r="AT66" s="192"/>
      <c r="AU66" s="192"/>
      <c r="AV66" s="192"/>
      <c r="AW66" s="192"/>
      <c r="AX66" s="72">
        <v>3</v>
      </c>
      <c r="AY66" s="72">
        <v>0</v>
      </c>
      <c r="AZ66" s="80">
        <f t="shared" si="2"/>
        <v>3</v>
      </c>
      <c r="BA66" s="72">
        <v>1</v>
      </c>
      <c r="BB66" s="72">
        <f>0</f>
        <v>0</v>
      </c>
      <c r="BC66" s="72">
        <f t="shared" si="3"/>
        <v>1</v>
      </c>
      <c r="BD66" s="72">
        <f>0</f>
        <v>0</v>
      </c>
      <c r="BE66" s="72">
        <f t="shared" si="4"/>
        <v>1</v>
      </c>
      <c r="BF66" s="72">
        <v>0</v>
      </c>
      <c r="BG66" s="72">
        <v>0</v>
      </c>
      <c r="BH66" s="72"/>
      <c r="BI66" s="72"/>
      <c r="BJ66" s="142"/>
      <c r="BK66" s="139"/>
    </row>
    <row r="67" spans="1:77" ht="40.5" customHeight="1">
      <c r="A67" s="205" t="s">
        <v>5455</v>
      </c>
      <c r="B67" s="232" t="s">
        <v>5992</v>
      </c>
      <c r="C67" s="205" t="s">
        <v>2089</v>
      </c>
      <c r="D67" s="236" t="s">
        <v>6256</v>
      </c>
      <c r="E67" s="238" t="str">
        <f>INDEX([3]项目信息统计表!$E:$E,MATCH(B67,[3]项目信息统计表!$B:$B,0))</f>
        <v>基础研究</v>
      </c>
      <c r="F67" s="238" t="s">
        <v>1533</v>
      </c>
      <c r="G67" s="72" t="str">
        <f>INDEX(辅助数据!$F$3:$F$98,MATCH(项目信息统计表!F67,辅助数据!$E$3:$E$98,0))</f>
        <v>C41</v>
      </c>
      <c r="H67" s="238" t="s">
        <v>181</v>
      </c>
      <c r="I67" s="72">
        <f>INDEX(辅助数据!$B$3:$B$64,MATCH(项目信息统计表!H67,辅助数据!$A$3:$A$64,0))</f>
        <v>460</v>
      </c>
      <c r="J67" s="141" t="str">
        <f t="shared" ref="J67:J130" si="7">L67&amp;"-01"</f>
        <v>2022-01</v>
      </c>
      <c r="K67" s="237">
        <v>45261</v>
      </c>
      <c r="L67" s="72" t="str">
        <f t="shared" si="6"/>
        <v>2022</v>
      </c>
      <c r="M67" s="238" t="s">
        <v>54</v>
      </c>
      <c r="N67" s="135" t="s">
        <v>2063</v>
      </c>
      <c r="O67" s="201" t="s">
        <v>7768</v>
      </c>
      <c r="P67" s="231" t="s">
        <v>6814</v>
      </c>
      <c r="Q67" s="215" t="s">
        <v>6815</v>
      </c>
      <c r="R67" s="206" t="s">
        <v>7771</v>
      </c>
      <c r="S67" s="72" t="s">
        <v>5231</v>
      </c>
      <c r="T67" s="141" t="s">
        <v>3785</v>
      </c>
      <c r="U67" s="72" t="s">
        <v>4496</v>
      </c>
      <c r="V67" s="72" t="s">
        <v>73</v>
      </c>
      <c r="W67" s="72" t="s">
        <v>90</v>
      </c>
      <c r="X67" s="180" t="s">
        <v>5233</v>
      </c>
      <c r="Y67" s="180" t="s">
        <v>160</v>
      </c>
      <c r="Z67" s="181" t="s">
        <v>201</v>
      </c>
      <c r="AA67" s="180" t="s">
        <v>7556</v>
      </c>
      <c r="AB67" s="190">
        <v>1976</v>
      </c>
      <c r="AC67" s="180" t="s">
        <v>76</v>
      </c>
      <c r="AD67" s="180" t="s">
        <v>5234</v>
      </c>
      <c r="AE67" s="191"/>
      <c r="AF67" s="191"/>
      <c r="AG67" s="191"/>
      <c r="AH67" s="191"/>
      <c r="AI67" s="191"/>
      <c r="AJ67" s="191"/>
      <c r="AK67" s="191"/>
      <c r="AL67" s="191"/>
      <c r="AM67" s="191"/>
      <c r="AN67" s="191"/>
      <c r="AO67" s="192"/>
      <c r="AP67" s="192"/>
      <c r="AQ67" s="192"/>
      <c r="AR67" s="192"/>
      <c r="AS67" s="192"/>
      <c r="AT67" s="192"/>
      <c r="AU67" s="192"/>
      <c r="AV67" s="192"/>
      <c r="AW67" s="192"/>
      <c r="AX67" s="72">
        <v>3</v>
      </c>
      <c r="AY67" s="72">
        <v>0</v>
      </c>
      <c r="AZ67" s="80">
        <f t="shared" ref="AZ67:AZ130" si="8">SUM(AX67,AY67)</f>
        <v>3</v>
      </c>
      <c r="BA67" s="72">
        <v>1</v>
      </c>
      <c r="BB67" s="72">
        <f>0</f>
        <v>0</v>
      </c>
      <c r="BC67" s="72">
        <f t="shared" ref="BC67:BC130" si="9">SUM(BA67,BB67)</f>
        <v>1</v>
      </c>
      <c r="BD67" s="72">
        <f>0</f>
        <v>0</v>
      </c>
      <c r="BE67" s="72">
        <f t="shared" ref="BE67:BE130" si="10">SUM(BC67,BD67)</f>
        <v>1</v>
      </c>
      <c r="BF67" s="72">
        <v>0</v>
      </c>
      <c r="BG67" s="72">
        <v>0</v>
      </c>
      <c r="BH67" s="72"/>
      <c r="BI67" s="72"/>
      <c r="BJ67" s="142"/>
      <c r="BK67" s="139"/>
    </row>
    <row r="68" spans="1:77" ht="40.5" customHeight="1">
      <c r="A68" s="205" t="s">
        <v>5456</v>
      </c>
      <c r="B68" s="232" t="s">
        <v>5993</v>
      </c>
      <c r="C68" s="205" t="s">
        <v>2089</v>
      </c>
      <c r="D68" s="236" t="s">
        <v>6256</v>
      </c>
      <c r="E68" s="238" t="str">
        <f>INDEX([3]项目信息统计表!$E:$E,MATCH(B68,[3]项目信息统计表!$B:$B,0))</f>
        <v>基础研究</v>
      </c>
      <c r="F68" s="238" t="s">
        <v>1539</v>
      </c>
      <c r="G68" s="72" t="str">
        <f>INDEX(辅助数据!$F$3:$F$98,MATCH(项目信息统计表!F68,辅助数据!$E$3:$E$98,0))</f>
        <v>E48</v>
      </c>
      <c r="H68" s="238" t="s">
        <v>331</v>
      </c>
      <c r="I68" s="72">
        <f>INDEX(辅助数据!$B$3:$B$64,MATCH(项目信息统计表!H68,辅助数据!$A$3:$A$64,0))</f>
        <v>130</v>
      </c>
      <c r="J68" s="141" t="str">
        <f t="shared" si="7"/>
        <v>2022-01</v>
      </c>
      <c r="K68" s="237">
        <v>45261</v>
      </c>
      <c r="L68" s="72" t="str">
        <f t="shared" si="6"/>
        <v>2022</v>
      </c>
      <c r="M68" s="238" t="s">
        <v>54</v>
      </c>
      <c r="N68" s="135" t="s">
        <v>2063</v>
      </c>
      <c r="O68" s="201" t="s">
        <v>7768</v>
      </c>
      <c r="P68" s="231" t="s">
        <v>6816</v>
      </c>
      <c r="Q68" s="215" t="s">
        <v>6817</v>
      </c>
      <c r="R68" s="206" t="s">
        <v>7771</v>
      </c>
      <c r="S68" s="72" t="s">
        <v>65</v>
      </c>
      <c r="T68" s="141" t="s">
        <v>3744</v>
      </c>
      <c r="U68" s="72" t="s">
        <v>4496</v>
      </c>
      <c r="V68" s="72" t="s">
        <v>73</v>
      </c>
      <c r="W68" s="72" t="s">
        <v>4497</v>
      </c>
      <c r="X68" s="180" t="s">
        <v>5233</v>
      </c>
      <c r="Y68" s="180" t="s">
        <v>5233</v>
      </c>
      <c r="Z68" s="181" t="s">
        <v>5233</v>
      </c>
      <c r="AA68" s="180" t="s">
        <v>7557</v>
      </c>
      <c r="AB68" s="190">
        <v>1978</v>
      </c>
      <c r="AC68" s="180" t="s">
        <v>4497</v>
      </c>
      <c r="AD68" s="180" t="s">
        <v>5233</v>
      </c>
      <c r="AE68" s="191"/>
      <c r="AF68" s="191"/>
      <c r="AG68" s="191"/>
      <c r="AH68" s="191"/>
      <c r="AI68" s="191"/>
      <c r="AJ68" s="191"/>
      <c r="AK68" s="191"/>
      <c r="AL68" s="191"/>
      <c r="AM68" s="191"/>
      <c r="AN68" s="191"/>
      <c r="AO68" s="192"/>
      <c r="AP68" s="192"/>
      <c r="AQ68" s="192"/>
      <c r="AR68" s="192"/>
      <c r="AS68" s="192"/>
      <c r="AT68" s="192"/>
      <c r="AU68" s="192"/>
      <c r="AV68" s="192"/>
      <c r="AW68" s="192"/>
      <c r="AX68" s="72">
        <v>3</v>
      </c>
      <c r="AY68" s="72">
        <v>0</v>
      </c>
      <c r="AZ68" s="80">
        <f t="shared" si="8"/>
        <v>3</v>
      </c>
      <c r="BA68" s="72">
        <v>1</v>
      </c>
      <c r="BB68" s="72">
        <f>0</f>
        <v>0</v>
      </c>
      <c r="BC68" s="72">
        <f t="shared" si="9"/>
        <v>1</v>
      </c>
      <c r="BD68" s="72">
        <f>0</f>
        <v>0</v>
      </c>
      <c r="BE68" s="72">
        <f t="shared" si="10"/>
        <v>1</v>
      </c>
      <c r="BF68" s="72">
        <v>0</v>
      </c>
      <c r="BG68" s="72">
        <v>0</v>
      </c>
      <c r="BH68" s="72"/>
      <c r="BI68" s="72"/>
      <c r="BJ68" s="142"/>
      <c r="BK68" s="139"/>
    </row>
    <row r="69" spans="1:77" ht="40.5" customHeight="1">
      <c r="A69" s="205" t="s">
        <v>5457</v>
      </c>
      <c r="B69" s="232" t="s">
        <v>5994</v>
      </c>
      <c r="C69" s="205" t="s">
        <v>2089</v>
      </c>
      <c r="D69" s="236" t="s">
        <v>6256</v>
      </c>
      <c r="E69" s="238" t="str">
        <f>INDEX([3]项目信息统计表!$E:$E,MATCH(B69,[3]项目信息统计表!$B:$B,0))</f>
        <v>应用研究</v>
      </c>
      <c r="F69" s="238" t="s">
        <v>1545</v>
      </c>
      <c r="G69" s="72" t="str">
        <f>INDEX(辅助数据!$F$3:$F$98,MATCH(项目信息统计表!F69,辅助数据!$E$3:$E$98,0))</f>
        <v>G54</v>
      </c>
      <c r="H69" s="238" t="s">
        <v>122</v>
      </c>
      <c r="I69" s="72">
        <f>INDEX(辅助数据!$B$3:$B$64,MATCH(项目信息统计表!H69,辅助数据!$A$3:$A$64,0))</f>
        <v>580</v>
      </c>
      <c r="J69" s="141" t="str">
        <f t="shared" si="7"/>
        <v>2022-01</v>
      </c>
      <c r="K69" s="237">
        <v>45261</v>
      </c>
      <c r="L69" s="72" t="str">
        <f t="shared" si="6"/>
        <v>2022</v>
      </c>
      <c r="M69" s="238" t="s">
        <v>54</v>
      </c>
      <c r="N69" s="135" t="s">
        <v>2063</v>
      </c>
      <c r="O69" s="201" t="s">
        <v>7768</v>
      </c>
      <c r="P69" s="231" t="s">
        <v>6818</v>
      </c>
      <c r="Q69" s="215" t="s">
        <v>6819</v>
      </c>
      <c r="R69" s="206" t="s">
        <v>7771</v>
      </c>
      <c r="S69" s="72" t="s">
        <v>65</v>
      </c>
      <c r="T69" s="141" t="s">
        <v>3752</v>
      </c>
      <c r="U69" s="72" t="s">
        <v>4496</v>
      </c>
      <c r="V69" s="72" t="s">
        <v>73</v>
      </c>
      <c r="W69" s="72" t="s">
        <v>90</v>
      </c>
      <c r="X69" s="180" t="s">
        <v>5233</v>
      </c>
      <c r="Y69" s="180" t="s">
        <v>5233</v>
      </c>
      <c r="Z69" s="181" t="s">
        <v>5233</v>
      </c>
      <c r="AA69" s="180" t="s">
        <v>7558</v>
      </c>
      <c r="AB69" s="190">
        <v>1980</v>
      </c>
      <c r="AC69" s="180" t="s">
        <v>4497</v>
      </c>
      <c r="AD69" s="180" t="s">
        <v>5233</v>
      </c>
      <c r="AE69" s="191"/>
      <c r="AF69" s="191"/>
      <c r="AG69" s="191"/>
      <c r="AH69" s="191"/>
      <c r="AI69" s="191"/>
      <c r="AJ69" s="191"/>
      <c r="AK69" s="191"/>
      <c r="AL69" s="191"/>
      <c r="AM69" s="191"/>
      <c r="AN69" s="191"/>
      <c r="AO69" s="192"/>
      <c r="AP69" s="192"/>
      <c r="AQ69" s="192"/>
      <c r="AR69" s="192"/>
      <c r="AS69" s="192"/>
      <c r="AT69" s="192"/>
      <c r="AU69" s="192"/>
      <c r="AV69" s="192"/>
      <c r="AW69" s="192"/>
      <c r="AX69" s="72">
        <v>3</v>
      </c>
      <c r="AY69" s="72">
        <v>0</v>
      </c>
      <c r="AZ69" s="80">
        <f t="shared" si="8"/>
        <v>3</v>
      </c>
      <c r="BA69" s="72">
        <v>1</v>
      </c>
      <c r="BB69" s="72">
        <f>0</f>
        <v>0</v>
      </c>
      <c r="BC69" s="72">
        <f t="shared" si="9"/>
        <v>1</v>
      </c>
      <c r="BD69" s="72">
        <f>0</f>
        <v>0</v>
      </c>
      <c r="BE69" s="72">
        <f t="shared" si="10"/>
        <v>1</v>
      </c>
      <c r="BF69" s="72">
        <v>0</v>
      </c>
      <c r="BG69" s="72">
        <v>0</v>
      </c>
      <c r="BH69" s="72"/>
      <c r="BI69" s="72"/>
      <c r="BJ69" s="142"/>
      <c r="BK69" s="139"/>
    </row>
    <row r="70" spans="1:77" ht="40.5" customHeight="1">
      <c r="A70" s="205" t="s">
        <v>5458</v>
      </c>
      <c r="B70" s="232" t="s">
        <v>5995</v>
      </c>
      <c r="C70" s="205" t="s">
        <v>2089</v>
      </c>
      <c r="D70" s="236" t="s">
        <v>6256</v>
      </c>
      <c r="E70" s="238" t="str">
        <f>INDEX([3]项目信息统计表!$E:$E,MATCH(B70,[3]项目信息统计表!$B:$B,0))</f>
        <v>基础研究</v>
      </c>
      <c r="F70" s="238" t="s">
        <v>1525</v>
      </c>
      <c r="G70" s="72" t="str">
        <f>INDEX(辅助数据!$F$3:$F$98,MATCH(项目信息统计表!F70,辅助数据!$E$3:$E$98,0))</f>
        <v>C33</v>
      </c>
      <c r="H70" s="238" t="s">
        <v>240</v>
      </c>
      <c r="I70" s="72">
        <f>INDEX(辅助数据!$B$3:$B$64,MATCH(项目信息统计表!H70,辅助数据!$A$3:$A$64,0))</f>
        <v>430</v>
      </c>
      <c r="J70" s="141" t="str">
        <f t="shared" si="7"/>
        <v>2022-01</v>
      </c>
      <c r="K70" s="237">
        <v>45261</v>
      </c>
      <c r="L70" s="72" t="str">
        <f t="shared" si="6"/>
        <v>2022</v>
      </c>
      <c r="M70" s="238" t="s">
        <v>54</v>
      </c>
      <c r="N70" s="135" t="s">
        <v>2063</v>
      </c>
      <c r="O70" s="201" t="s">
        <v>7768</v>
      </c>
      <c r="P70" s="231" t="s">
        <v>6820</v>
      </c>
      <c r="Q70" s="215" t="s">
        <v>6821</v>
      </c>
      <c r="R70" s="206" t="s">
        <v>7771</v>
      </c>
      <c r="S70" s="72" t="s">
        <v>5231</v>
      </c>
      <c r="T70" s="141" t="s">
        <v>2135</v>
      </c>
      <c r="U70" s="72" t="s">
        <v>4496</v>
      </c>
      <c r="V70" s="72" t="s">
        <v>73</v>
      </c>
      <c r="W70" s="72" t="s">
        <v>90</v>
      </c>
      <c r="X70" s="180" t="s">
        <v>5233</v>
      </c>
      <c r="Y70" s="180" t="s">
        <v>116</v>
      </c>
      <c r="Z70" s="181" t="s">
        <v>2105</v>
      </c>
      <c r="AA70" s="180" t="s">
        <v>7559</v>
      </c>
      <c r="AB70" s="190">
        <v>1970</v>
      </c>
      <c r="AC70" s="180" t="s">
        <v>76</v>
      </c>
      <c r="AD70" s="180" t="s">
        <v>7455</v>
      </c>
      <c r="AE70" s="191"/>
      <c r="AF70" s="191"/>
      <c r="AG70" s="191"/>
      <c r="AH70" s="191"/>
      <c r="AI70" s="191"/>
      <c r="AJ70" s="191"/>
      <c r="AK70" s="191"/>
      <c r="AL70" s="191"/>
      <c r="AM70" s="191"/>
      <c r="AN70" s="191"/>
      <c r="AO70" s="192"/>
      <c r="AP70" s="192"/>
      <c r="AQ70" s="192"/>
      <c r="AR70" s="192"/>
      <c r="AS70" s="192"/>
      <c r="AT70" s="192"/>
      <c r="AU70" s="192"/>
      <c r="AV70" s="192"/>
      <c r="AW70" s="192"/>
      <c r="AX70" s="72">
        <v>3</v>
      </c>
      <c r="AY70" s="72">
        <v>0</v>
      </c>
      <c r="AZ70" s="80">
        <f t="shared" si="8"/>
        <v>3</v>
      </c>
      <c r="BA70" s="72">
        <v>1</v>
      </c>
      <c r="BB70" s="72">
        <f>0</f>
        <v>0</v>
      </c>
      <c r="BC70" s="72">
        <f t="shared" si="9"/>
        <v>1</v>
      </c>
      <c r="BD70" s="72">
        <f>0</f>
        <v>0</v>
      </c>
      <c r="BE70" s="72">
        <f t="shared" si="10"/>
        <v>1</v>
      </c>
      <c r="BF70" s="72">
        <v>0</v>
      </c>
      <c r="BG70" s="72">
        <v>0</v>
      </c>
      <c r="BH70" s="142"/>
      <c r="BI70" s="72"/>
      <c r="BJ70" s="142"/>
      <c r="BK70" s="139"/>
    </row>
    <row r="71" spans="1:77" ht="40.5" customHeight="1">
      <c r="A71" s="205" t="s">
        <v>5459</v>
      </c>
      <c r="B71" s="232" t="s">
        <v>5996</v>
      </c>
      <c r="C71" s="205" t="s">
        <v>2089</v>
      </c>
      <c r="D71" s="236" t="s">
        <v>6256</v>
      </c>
      <c r="E71" s="238" t="str">
        <f>INDEX([3]项目信息统计表!$E:$E,MATCH(B71,[3]项目信息统计表!$B:$B,0))</f>
        <v>基础研究</v>
      </c>
      <c r="F71" s="238" t="s">
        <v>1528</v>
      </c>
      <c r="G71" s="72" t="str">
        <f>INDEX(辅助数据!$F$3:$F$98,MATCH(项目信息统计表!F71,辅助数据!$E$3:$E$98,0))</f>
        <v>C36</v>
      </c>
      <c r="H71" s="238" t="s">
        <v>181</v>
      </c>
      <c r="I71" s="72">
        <f>INDEX(辅助数据!$B$3:$B$64,MATCH(项目信息统计表!H71,辅助数据!$A$3:$A$64,0))</f>
        <v>460</v>
      </c>
      <c r="J71" s="141" t="str">
        <f t="shared" si="7"/>
        <v>2022-01</v>
      </c>
      <c r="K71" s="237">
        <v>45261</v>
      </c>
      <c r="L71" s="72" t="str">
        <f t="shared" si="6"/>
        <v>2022</v>
      </c>
      <c r="M71" s="238" t="s">
        <v>54</v>
      </c>
      <c r="N71" s="135" t="s">
        <v>2063</v>
      </c>
      <c r="O71" s="201" t="s">
        <v>7768</v>
      </c>
      <c r="P71" s="231" t="s">
        <v>6822</v>
      </c>
      <c r="Q71" s="215" t="s">
        <v>6823</v>
      </c>
      <c r="R71" s="206" t="s">
        <v>7771</v>
      </c>
      <c r="S71" s="72" t="s">
        <v>65</v>
      </c>
      <c r="T71" s="141" t="s">
        <v>3782</v>
      </c>
      <c r="U71" s="72" t="s">
        <v>4496</v>
      </c>
      <c r="V71" s="72" t="s">
        <v>73</v>
      </c>
      <c r="W71" s="72" t="s">
        <v>76</v>
      </c>
      <c r="X71" s="180" t="s">
        <v>5233</v>
      </c>
      <c r="Y71" s="180" t="s">
        <v>5233</v>
      </c>
      <c r="Z71" s="181" t="s">
        <v>5233</v>
      </c>
      <c r="AA71" s="180" t="s">
        <v>7501</v>
      </c>
      <c r="AB71" s="190">
        <v>1988</v>
      </c>
      <c r="AC71" s="180" t="s">
        <v>90</v>
      </c>
      <c r="AD71" s="180" t="s">
        <v>5233</v>
      </c>
      <c r="AE71" s="191"/>
      <c r="AF71" s="191"/>
      <c r="AG71" s="191"/>
      <c r="AH71" s="191"/>
      <c r="AI71" s="191"/>
      <c r="AJ71" s="191"/>
      <c r="AK71" s="191"/>
      <c r="AL71" s="191"/>
      <c r="AM71" s="191"/>
      <c r="AN71" s="191"/>
      <c r="AO71" s="192"/>
      <c r="AP71" s="192"/>
      <c r="AQ71" s="192"/>
      <c r="AR71" s="192"/>
      <c r="AS71" s="192"/>
      <c r="AT71" s="192"/>
      <c r="AU71" s="192"/>
      <c r="AV71" s="192"/>
      <c r="AW71" s="192"/>
      <c r="AX71" s="72">
        <v>3</v>
      </c>
      <c r="AY71" s="72">
        <v>0</v>
      </c>
      <c r="AZ71" s="80">
        <f t="shared" si="8"/>
        <v>3</v>
      </c>
      <c r="BA71" s="72">
        <v>1</v>
      </c>
      <c r="BB71" s="72">
        <f>0</f>
        <v>0</v>
      </c>
      <c r="BC71" s="72">
        <f t="shared" si="9"/>
        <v>1</v>
      </c>
      <c r="BD71" s="72">
        <f>0</f>
        <v>0</v>
      </c>
      <c r="BE71" s="72">
        <f t="shared" si="10"/>
        <v>1</v>
      </c>
      <c r="BF71" s="72">
        <v>0</v>
      </c>
      <c r="BG71" s="72">
        <v>0</v>
      </c>
      <c r="BH71" s="72"/>
      <c r="BI71" s="72"/>
      <c r="BJ71" s="142"/>
      <c r="BK71" s="139"/>
    </row>
    <row r="72" spans="1:77" s="172" customFormat="1" ht="40.5" customHeight="1">
      <c r="A72" s="205" t="s">
        <v>5460</v>
      </c>
      <c r="B72" s="232" t="s">
        <v>5997</v>
      </c>
      <c r="C72" s="205" t="s">
        <v>2089</v>
      </c>
      <c r="D72" s="236" t="s">
        <v>6256</v>
      </c>
      <c r="E72" s="238" t="str">
        <f>INDEX([3]项目信息统计表!$E:$E,MATCH(B72,[3]项目信息统计表!$B:$B,0))</f>
        <v>基础研究</v>
      </c>
      <c r="F72" s="238" t="s">
        <v>1533</v>
      </c>
      <c r="G72" s="72" t="str">
        <f>INDEX(辅助数据!$F$3:$F$98,MATCH(项目信息统计表!F72,辅助数据!$E$3:$E$98,0))</f>
        <v>C41</v>
      </c>
      <c r="H72" s="238" t="s">
        <v>181</v>
      </c>
      <c r="I72" s="72">
        <f>INDEX(辅助数据!$B$3:$B$64,MATCH(项目信息统计表!H72,辅助数据!$A$3:$A$64,0))</f>
        <v>460</v>
      </c>
      <c r="J72" s="141" t="str">
        <f t="shared" si="7"/>
        <v>2022-01</v>
      </c>
      <c r="K72" s="237">
        <v>45261</v>
      </c>
      <c r="L72" s="72" t="str">
        <f t="shared" si="6"/>
        <v>2022</v>
      </c>
      <c r="M72" s="238" t="s">
        <v>54</v>
      </c>
      <c r="N72" s="135" t="s">
        <v>2063</v>
      </c>
      <c r="O72" s="201" t="s">
        <v>7768</v>
      </c>
      <c r="P72" s="231" t="s">
        <v>6824</v>
      </c>
      <c r="Q72" s="215" t="s">
        <v>6825</v>
      </c>
      <c r="R72" s="206" t="s">
        <v>7771</v>
      </c>
      <c r="S72" s="72" t="s">
        <v>65</v>
      </c>
      <c r="T72" s="141" t="s">
        <v>3757</v>
      </c>
      <c r="U72" s="72" t="s">
        <v>4496</v>
      </c>
      <c r="V72" s="72" t="s">
        <v>73</v>
      </c>
      <c r="W72" s="72" t="s">
        <v>4497</v>
      </c>
      <c r="X72" s="180" t="s">
        <v>5233</v>
      </c>
      <c r="Y72" s="180" t="s">
        <v>160</v>
      </c>
      <c r="Z72" s="181" t="s">
        <v>2101</v>
      </c>
      <c r="AA72" s="180" t="s">
        <v>7560</v>
      </c>
      <c r="AB72" s="190">
        <v>1967</v>
      </c>
      <c r="AC72" s="180" t="s">
        <v>76</v>
      </c>
      <c r="AD72" s="180" t="s">
        <v>7455</v>
      </c>
      <c r="AE72" s="191"/>
      <c r="AF72" s="191"/>
      <c r="AG72" s="191"/>
      <c r="AH72" s="191"/>
      <c r="AI72" s="191"/>
      <c r="AJ72" s="191"/>
      <c r="AK72" s="191"/>
      <c r="AL72" s="191"/>
      <c r="AM72" s="191"/>
      <c r="AN72" s="191"/>
      <c r="AO72" s="192"/>
      <c r="AP72" s="192"/>
      <c r="AQ72" s="192"/>
      <c r="AR72" s="192"/>
      <c r="AS72" s="192"/>
      <c r="AT72" s="192"/>
      <c r="AU72" s="192"/>
      <c r="AV72" s="192"/>
      <c r="AW72" s="192"/>
      <c r="AX72" s="72">
        <v>3</v>
      </c>
      <c r="AY72" s="72">
        <v>0</v>
      </c>
      <c r="AZ72" s="80">
        <f t="shared" si="8"/>
        <v>3</v>
      </c>
      <c r="BA72" s="72">
        <v>1</v>
      </c>
      <c r="BB72" s="72">
        <f>0</f>
        <v>0</v>
      </c>
      <c r="BC72" s="72">
        <f t="shared" si="9"/>
        <v>1</v>
      </c>
      <c r="BD72" s="72">
        <f>0</f>
        <v>0</v>
      </c>
      <c r="BE72" s="72">
        <f t="shared" si="10"/>
        <v>1</v>
      </c>
      <c r="BF72" s="72">
        <v>0</v>
      </c>
      <c r="BG72" s="72">
        <v>0</v>
      </c>
      <c r="BH72" s="72"/>
      <c r="BI72" s="72"/>
      <c r="BJ72" s="142"/>
      <c r="BK72" s="139"/>
      <c r="BL72" s="138"/>
      <c r="BM72" s="138"/>
    </row>
    <row r="73" spans="1:77" ht="40.5" customHeight="1">
      <c r="A73" s="205" t="s">
        <v>5461</v>
      </c>
      <c r="B73" s="232" t="s">
        <v>5998</v>
      </c>
      <c r="C73" s="205" t="s">
        <v>2089</v>
      </c>
      <c r="D73" s="236" t="s">
        <v>6256</v>
      </c>
      <c r="E73" s="238" t="str">
        <f>INDEX([3]项目信息统计表!$E:$E,MATCH(B73,[3]项目信息统计表!$B:$B,0))</f>
        <v>基础研究</v>
      </c>
      <c r="F73" s="238" t="s">
        <v>1545</v>
      </c>
      <c r="G73" s="72" t="str">
        <f>INDEX(辅助数据!$F$3:$F$98,MATCH(项目信息统计表!F73,辅助数据!$E$3:$E$98,0))</f>
        <v>G54</v>
      </c>
      <c r="H73" s="238" t="s">
        <v>122</v>
      </c>
      <c r="I73" s="72">
        <f>INDEX(辅助数据!$B$3:$B$64,MATCH(项目信息统计表!H73,辅助数据!$A$3:$A$64,0))</f>
        <v>580</v>
      </c>
      <c r="J73" s="141" t="str">
        <f t="shared" si="7"/>
        <v>2022-01</v>
      </c>
      <c r="K73" s="237">
        <v>45261</v>
      </c>
      <c r="L73" s="72" t="str">
        <f t="shared" si="6"/>
        <v>2022</v>
      </c>
      <c r="M73" s="238" t="s">
        <v>54</v>
      </c>
      <c r="N73" s="135" t="s">
        <v>2063</v>
      </c>
      <c r="O73" s="201" t="s">
        <v>7768</v>
      </c>
      <c r="P73" s="231" t="s">
        <v>6826</v>
      </c>
      <c r="Q73" s="215" t="s">
        <v>6827</v>
      </c>
      <c r="R73" s="206" t="s">
        <v>7771</v>
      </c>
      <c r="S73" s="72" t="s">
        <v>65</v>
      </c>
      <c r="T73" s="141" t="s">
        <v>2184</v>
      </c>
      <c r="U73" s="72" t="s">
        <v>4496</v>
      </c>
      <c r="V73" s="72" t="s">
        <v>73</v>
      </c>
      <c r="W73" s="72" t="s">
        <v>76</v>
      </c>
      <c r="X73" s="180" t="s">
        <v>5233</v>
      </c>
      <c r="Y73" s="180" t="s">
        <v>5233</v>
      </c>
      <c r="Z73" s="181" t="s">
        <v>5233</v>
      </c>
      <c r="AA73" s="180" t="s">
        <v>7561</v>
      </c>
      <c r="AB73" s="190">
        <v>1978</v>
      </c>
      <c r="AC73" s="180" t="s">
        <v>76</v>
      </c>
      <c r="AD73" s="180" t="s">
        <v>5233</v>
      </c>
      <c r="AE73" s="191"/>
      <c r="AF73" s="191"/>
      <c r="AG73" s="191"/>
      <c r="AH73" s="191"/>
      <c r="AI73" s="191"/>
      <c r="AJ73" s="191"/>
      <c r="AK73" s="191"/>
      <c r="AL73" s="191"/>
      <c r="AM73" s="191"/>
      <c r="AN73" s="191"/>
      <c r="AO73" s="192"/>
      <c r="AP73" s="192"/>
      <c r="AQ73" s="192"/>
      <c r="AR73" s="192"/>
      <c r="AS73" s="192"/>
      <c r="AT73" s="192"/>
      <c r="AU73" s="192"/>
      <c r="AV73" s="192"/>
      <c r="AW73" s="192"/>
      <c r="AX73" s="72">
        <v>3</v>
      </c>
      <c r="AY73" s="72">
        <v>0</v>
      </c>
      <c r="AZ73" s="80">
        <f t="shared" si="8"/>
        <v>3</v>
      </c>
      <c r="BA73" s="72">
        <v>1</v>
      </c>
      <c r="BB73" s="72">
        <f>0</f>
        <v>0</v>
      </c>
      <c r="BC73" s="72">
        <f t="shared" si="9"/>
        <v>1</v>
      </c>
      <c r="BD73" s="72">
        <f>0</f>
        <v>0</v>
      </c>
      <c r="BE73" s="72">
        <f t="shared" si="10"/>
        <v>1</v>
      </c>
      <c r="BF73" s="72">
        <v>0</v>
      </c>
      <c r="BG73" s="72">
        <v>0</v>
      </c>
      <c r="BH73" s="72"/>
      <c r="BI73" s="72"/>
      <c r="BJ73" s="142"/>
      <c r="BK73" s="139"/>
    </row>
    <row r="74" spans="1:77" ht="40.5" customHeight="1">
      <c r="A74" s="205" t="s">
        <v>4597</v>
      </c>
      <c r="B74" s="232" t="s">
        <v>4771</v>
      </c>
      <c r="C74" s="205" t="s">
        <v>2089</v>
      </c>
      <c r="D74" s="236" t="s">
        <v>6256</v>
      </c>
      <c r="E74" s="238" t="str">
        <f>INDEX([3]项目信息统计表!$E:$E,MATCH(B74,[3]项目信息统计表!$B:$B,0))</f>
        <v>应用研究</v>
      </c>
      <c r="F74" s="238" t="s">
        <v>1527</v>
      </c>
      <c r="G74" s="72" t="str">
        <f>INDEX(辅助数据!$F$3:$F$98,MATCH(项目信息统计表!F74,辅助数据!$E$3:$E$98,0))</f>
        <v>C35</v>
      </c>
      <c r="H74" s="238" t="s">
        <v>181</v>
      </c>
      <c r="I74" s="72">
        <f>INDEX(辅助数据!$B$3:$B$64,MATCH(项目信息统计表!H74,辅助数据!$A$3:$A$64,0))</f>
        <v>460</v>
      </c>
      <c r="J74" s="141" t="str">
        <f t="shared" si="7"/>
        <v>2021-01</v>
      </c>
      <c r="K74" s="237">
        <v>44896</v>
      </c>
      <c r="L74" s="72" t="str">
        <f t="shared" si="6"/>
        <v>2021</v>
      </c>
      <c r="M74" s="193"/>
      <c r="N74" s="135" t="s">
        <v>2063</v>
      </c>
      <c r="O74" s="201" t="s">
        <v>7768</v>
      </c>
      <c r="P74" s="231" t="s">
        <v>7399</v>
      </c>
      <c r="Q74" s="215" t="s">
        <v>5076</v>
      </c>
      <c r="R74" s="206" t="s">
        <v>7771</v>
      </c>
      <c r="S74" s="72" t="s">
        <v>65</v>
      </c>
      <c r="T74" s="141" t="s">
        <v>2136</v>
      </c>
      <c r="U74" s="72" t="s">
        <v>4496</v>
      </c>
      <c r="V74" s="72" t="s">
        <v>73</v>
      </c>
      <c r="W74" s="72" t="s">
        <v>90</v>
      </c>
      <c r="X74" s="180" t="s">
        <v>5233</v>
      </c>
      <c r="Y74" s="180" t="s">
        <v>116</v>
      </c>
      <c r="Z74" s="181" t="s">
        <v>2105</v>
      </c>
      <c r="AA74" s="180" t="s">
        <v>7739</v>
      </c>
      <c r="AB74" s="190">
        <v>1988</v>
      </c>
      <c r="AC74" s="180" t="s">
        <v>90</v>
      </c>
      <c r="AD74" s="180" t="s">
        <v>5233</v>
      </c>
      <c r="AE74" s="191"/>
      <c r="AF74" s="191"/>
      <c r="AG74" s="191"/>
      <c r="AH74" s="191"/>
      <c r="AI74" s="191"/>
      <c r="AJ74" s="191"/>
      <c r="AK74" s="191"/>
      <c r="AL74" s="191"/>
      <c r="AM74" s="191"/>
      <c r="AN74" s="191"/>
      <c r="AO74" s="192"/>
      <c r="AP74" s="192"/>
      <c r="AQ74" s="192"/>
      <c r="AR74" s="192"/>
      <c r="AS74" s="192"/>
      <c r="AT74" s="192"/>
      <c r="AU74" s="192"/>
      <c r="AV74" s="192"/>
      <c r="AW74" s="192"/>
      <c r="AX74" s="72">
        <v>3</v>
      </c>
      <c r="AY74" s="72">
        <v>0</v>
      </c>
      <c r="AZ74" s="80">
        <f t="shared" si="8"/>
        <v>3</v>
      </c>
      <c r="BA74" s="72">
        <v>2</v>
      </c>
      <c r="BB74" s="72">
        <f>0</f>
        <v>0</v>
      </c>
      <c r="BC74" s="72">
        <f t="shared" si="9"/>
        <v>2</v>
      </c>
      <c r="BD74" s="72">
        <f>0</f>
        <v>0</v>
      </c>
      <c r="BE74" s="72">
        <f t="shared" si="10"/>
        <v>2</v>
      </c>
      <c r="BF74" s="72">
        <v>0</v>
      </c>
      <c r="BG74" s="72">
        <v>0</v>
      </c>
      <c r="BH74" s="72"/>
      <c r="BI74" s="72"/>
      <c r="BJ74" s="142"/>
      <c r="BK74" s="139"/>
    </row>
    <row r="75" spans="1:77" ht="40.5" customHeight="1">
      <c r="A75" s="205" t="s">
        <v>4241</v>
      </c>
      <c r="B75" s="232" t="s">
        <v>4181</v>
      </c>
      <c r="C75" s="205" t="s">
        <v>2089</v>
      </c>
      <c r="D75" s="236" t="s">
        <v>6256</v>
      </c>
      <c r="E75" s="238" t="str">
        <f>INDEX([3]项目信息统计表!$E:$E,MATCH(B75,[3]项目信息统计表!$B:$B,0))</f>
        <v>基础研究</v>
      </c>
      <c r="F75" s="238" t="s">
        <v>1527</v>
      </c>
      <c r="G75" s="72" t="str">
        <f>INDEX(辅助数据!$F$3:$F$98,MATCH(项目信息统计表!F75,辅助数据!$E$3:$E$98,0))</f>
        <v>C35</v>
      </c>
      <c r="H75" s="238" t="s">
        <v>181</v>
      </c>
      <c r="I75" s="72">
        <f>INDEX(辅助数据!$B$3:$B$64,MATCH(项目信息统计表!H75,辅助数据!$A$3:$A$64,0))</f>
        <v>460</v>
      </c>
      <c r="J75" s="141" t="str">
        <f t="shared" si="7"/>
        <v>2019-01</v>
      </c>
      <c r="K75" s="237">
        <v>44166</v>
      </c>
      <c r="L75" s="72" t="str">
        <f>"201"&amp;MID(B75,9,1)</f>
        <v>2019</v>
      </c>
      <c r="M75" s="193"/>
      <c r="N75" s="135" t="s">
        <v>2063</v>
      </c>
      <c r="O75" s="201" t="s">
        <v>7768</v>
      </c>
      <c r="P75" s="231" t="s">
        <v>7400</v>
      </c>
      <c r="Q75" s="215" t="s">
        <v>2054</v>
      </c>
      <c r="R75" s="206" t="s">
        <v>7771</v>
      </c>
      <c r="S75" s="72" t="s">
        <v>65</v>
      </c>
      <c r="T75" s="141" t="s">
        <v>2210</v>
      </c>
      <c r="U75" s="72" t="s">
        <v>4496</v>
      </c>
      <c r="V75" s="72" t="s">
        <v>73</v>
      </c>
      <c r="W75" s="72" t="s">
        <v>4497</v>
      </c>
      <c r="X75" s="180" t="s">
        <v>5233</v>
      </c>
      <c r="Y75" s="180" t="s">
        <v>160</v>
      </c>
      <c r="Z75" s="181" t="s">
        <v>201</v>
      </c>
      <c r="AA75" s="180" t="s">
        <v>7740</v>
      </c>
      <c r="AB75" s="190">
        <v>1981</v>
      </c>
      <c r="AC75" s="180" t="s">
        <v>90</v>
      </c>
      <c r="AD75" s="180" t="s">
        <v>5233</v>
      </c>
      <c r="AE75" s="191"/>
      <c r="AF75" s="191"/>
      <c r="AG75" s="191"/>
      <c r="AH75" s="191"/>
      <c r="AI75" s="191"/>
      <c r="AJ75" s="191"/>
      <c r="AK75" s="191"/>
      <c r="AL75" s="191"/>
      <c r="AM75" s="191"/>
      <c r="AN75" s="191"/>
      <c r="AO75" s="192"/>
      <c r="AP75" s="192"/>
      <c r="AQ75" s="192"/>
      <c r="AR75" s="192"/>
      <c r="AS75" s="192"/>
      <c r="AT75" s="192"/>
      <c r="AU75" s="192"/>
      <c r="AV75" s="192"/>
      <c r="AW75" s="192"/>
      <c r="AX75" s="72">
        <v>3</v>
      </c>
      <c r="AY75" s="72">
        <v>0</v>
      </c>
      <c r="AZ75" s="80">
        <f t="shared" si="8"/>
        <v>3</v>
      </c>
      <c r="BA75" s="72">
        <v>2</v>
      </c>
      <c r="BB75" s="72">
        <f>0</f>
        <v>0</v>
      </c>
      <c r="BC75" s="72">
        <f t="shared" si="9"/>
        <v>2</v>
      </c>
      <c r="BD75" s="72">
        <f>0</f>
        <v>0</v>
      </c>
      <c r="BE75" s="72">
        <f t="shared" si="10"/>
        <v>2</v>
      </c>
      <c r="BF75" s="72">
        <v>0</v>
      </c>
      <c r="BG75" s="72">
        <v>0</v>
      </c>
      <c r="BH75" s="72"/>
      <c r="BI75" s="72"/>
      <c r="BJ75" s="142"/>
      <c r="BK75" s="139"/>
    </row>
    <row r="76" spans="1:77" ht="40.5" customHeight="1">
      <c r="A76" s="205" t="s">
        <v>5393</v>
      </c>
      <c r="B76" s="232" t="s">
        <v>5930</v>
      </c>
      <c r="C76" s="205" t="s">
        <v>2090</v>
      </c>
      <c r="D76" s="236" t="s">
        <v>6256</v>
      </c>
      <c r="E76" s="238" t="str">
        <f>INDEX([3]项目信息统计表!$E:$E,MATCH(B76,[3]项目信息统计表!$B:$B,0))</f>
        <v>基础研究</v>
      </c>
      <c r="F76" s="238" t="s">
        <v>229</v>
      </c>
      <c r="G76" s="72" t="str">
        <f>INDEX(辅助数据!$F$3:$F$98,MATCH(项目信息统计表!F76,辅助数据!$E$3:$E$98,0))</f>
        <v>E47</v>
      </c>
      <c r="H76" s="238" t="s">
        <v>228</v>
      </c>
      <c r="I76" s="72">
        <f>INDEX(辅助数据!$B$3:$B$64,MATCH(项目信息统计表!H76,辅助数据!$A$3:$A$64,0))</f>
        <v>560</v>
      </c>
      <c r="J76" s="141" t="str">
        <f t="shared" si="7"/>
        <v>2022-01</v>
      </c>
      <c r="K76" s="237">
        <v>45261</v>
      </c>
      <c r="L76" s="72" t="str">
        <f t="shared" ref="L76:L104" si="11">"202"&amp;MID(B76,9,1)</f>
        <v>2022</v>
      </c>
      <c r="M76" s="238" t="s">
        <v>54</v>
      </c>
      <c r="N76" s="201" t="s">
        <v>6262</v>
      </c>
      <c r="O76" s="201" t="s">
        <v>7768</v>
      </c>
      <c r="P76" s="231" t="s">
        <v>6710</v>
      </c>
      <c r="Q76" s="215" t="s">
        <v>2498</v>
      </c>
      <c r="R76" s="218" t="s">
        <v>6386</v>
      </c>
      <c r="S76" s="72" t="s">
        <v>5231</v>
      </c>
      <c r="T76" s="141" t="s">
        <v>3775</v>
      </c>
      <c r="U76" s="72" t="s">
        <v>70</v>
      </c>
      <c r="V76" s="72" t="s">
        <v>73</v>
      </c>
      <c r="W76" s="72" t="s">
        <v>90</v>
      </c>
      <c r="X76" s="180" t="s">
        <v>5233</v>
      </c>
      <c r="Y76" s="180" t="s">
        <v>5233</v>
      </c>
      <c r="Z76" s="181" t="s">
        <v>5233</v>
      </c>
      <c r="AA76" s="180" t="s">
        <v>4037</v>
      </c>
      <c r="AB76" s="190" t="s">
        <v>4212</v>
      </c>
      <c r="AC76" s="180" t="s">
        <v>76</v>
      </c>
      <c r="AD76" s="180" t="s">
        <v>7455</v>
      </c>
      <c r="AE76" s="191"/>
      <c r="AF76" s="191"/>
      <c r="AG76" s="191"/>
      <c r="AH76" s="191"/>
      <c r="AI76" s="191"/>
      <c r="AJ76" s="191"/>
      <c r="AK76" s="191"/>
      <c r="AL76" s="191"/>
      <c r="AM76" s="191"/>
      <c r="AN76" s="191"/>
      <c r="AO76" s="192"/>
      <c r="AP76" s="192"/>
      <c r="AQ76" s="192"/>
      <c r="AR76" s="192"/>
      <c r="AS76" s="192"/>
      <c r="AT76" s="192"/>
      <c r="AU76" s="192"/>
      <c r="AV76" s="192"/>
      <c r="AW76" s="192"/>
      <c r="AX76" s="72">
        <v>10</v>
      </c>
      <c r="AY76" s="72">
        <v>0</v>
      </c>
      <c r="AZ76" s="80">
        <f t="shared" si="8"/>
        <v>10</v>
      </c>
      <c r="BA76" s="72">
        <v>10</v>
      </c>
      <c r="BB76" s="72">
        <f>0</f>
        <v>0</v>
      </c>
      <c r="BC76" s="72">
        <f t="shared" si="9"/>
        <v>10</v>
      </c>
      <c r="BD76" s="72">
        <f>0</f>
        <v>0</v>
      </c>
      <c r="BE76" s="72">
        <f t="shared" si="10"/>
        <v>10</v>
      </c>
      <c r="BF76" s="72">
        <v>0</v>
      </c>
      <c r="BG76" s="72">
        <v>0</v>
      </c>
      <c r="BH76" s="72"/>
      <c r="BI76" s="72"/>
      <c r="BJ76" s="142"/>
      <c r="BK76" s="139"/>
    </row>
    <row r="77" spans="1:77" ht="40.5" customHeight="1">
      <c r="A77" s="205" t="s">
        <v>5413</v>
      </c>
      <c r="B77" s="232" t="s">
        <v>5950</v>
      </c>
      <c r="C77" s="205" t="s">
        <v>2090</v>
      </c>
      <c r="D77" s="236" t="s">
        <v>6256</v>
      </c>
      <c r="E77" s="238" t="str">
        <f>INDEX([3]项目信息统计表!$E:$E,MATCH(B77,[3]项目信息统计表!$B:$B,0))</f>
        <v>应用研究</v>
      </c>
      <c r="F77" s="238" t="s">
        <v>1539</v>
      </c>
      <c r="G77" s="72" t="str">
        <f>INDEX(辅助数据!$F$3:$F$98,MATCH(项目信息统计表!F77,辅助数据!$E$3:$E$98,0))</f>
        <v>E48</v>
      </c>
      <c r="H77" s="238" t="s">
        <v>228</v>
      </c>
      <c r="I77" s="72">
        <f>INDEX(辅助数据!$B$3:$B$64,MATCH(项目信息统计表!H77,辅助数据!$A$3:$A$64,0))</f>
        <v>560</v>
      </c>
      <c r="J77" s="141" t="str">
        <f t="shared" si="7"/>
        <v>2022-01</v>
      </c>
      <c r="K77" s="237">
        <v>45261</v>
      </c>
      <c r="L77" s="72" t="str">
        <f t="shared" si="11"/>
        <v>2022</v>
      </c>
      <c r="M77" s="238" t="s">
        <v>54</v>
      </c>
      <c r="N77" s="201" t="s">
        <v>6263</v>
      </c>
      <c r="O77" s="201" t="s">
        <v>7768</v>
      </c>
      <c r="P77" s="231" t="s">
        <v>6736</v>
      </c>
      <c r="Q77" s="215" t="s">
        <v>6737</v>
      </c>
      <c r="R77" s="218" t="s">
        <v>6390</v>
      </c>
      <c r="S77" s="72" t="s">
        <v>65</v>
      </c>
      <c r="T77" s="141" t="s">
        <v>2261</v>
      </c>
      <c r="U77" s="72" t="s">
        <v>70</v>
      </c>
      <c r="V77" s="72" t="s">
        <v>5232</v>
      </c>
      <c r="W77" s="72" t="s">
        <v>90</v>
      </c>
      <c r="X77" s="180" t="s">
        <v>5233</v>
      </c>
      <c r="Y77" s="180" t="s">
        <v>116</v>
      </c>
      <c r="Z77" s="181" t="s">
        <v>4538</v>
      </c>
      <c r="AA77" s="180" t="s">
        <v>7528</v>
      </c>
      <c r="AB77" s="190" t="s">
        <v>4210</v>
      </c>
      <c r="AC77" s="180" t="s">
        <v>76</v>
      </c>
      <c r="AD77" s="180" t="s">
        <v>5234</v>
      </c>
      <c r="AE77" s="191"/>
      <c r="AF77" s="191"/>
      <c r="AG77" s="191"/>
      <c r="AH77" s="191"/>
      <c r="AI77" s="191"/>
      <c r="AJ77" s="191"/>
      <c r="AK77" s="191"/>
      <c r="AL77" s="191"/>
      <c r="AM77" s="191"/>
      <c r="AN77" s="191"/>
      <c r="AO77" s="192"/>
      <c r="AP77" s="192"/>
      <c r="AQ77" s="192"/>
      <c r="AR77" s="192"/>
      <c r="AS77" s="192"/>
      <c r="AT77" s="192"/>
      <c r="AU77" s="192"/>
      <c r="AV77" s="192"/>
      <c r="AW77" s="192"/>
      <c r="AX77" s="72">
        <v>3.3000000000000003</v>
      </c>
      <c r="AY77" s="72">
        <v>0</v>
      </c>
      <c r="AZ77" s="80">
        <f t="shared" si="8"/>
        <v>3.3000000000000003</v>
      </c>
      <c r="BA77" s="72">
        <v>3.3</v>
      </c>
      <c r="BB77" s="72">
        <f>0</f>
        <v>0</v>
      </c>
      <c r="BC77" s="72">
        <f t="shared" si="9"/>
        <v>3.3</v>
      </c>
      <c r="BD77" s="72">
        <f>0</f>
        <v>0</v>
      </c>
      <c r="BE77" s="72">
        <f t="shared" si="10"/>
        <v>3.3</v>
      </c>
      <c r="BF77" s="72">
        <v>0</v>
      </c>
      <c r="BG77" s="72">
        <v>0</v>
      </c>
      <c r="BH77" s="72"/>
      <c r="BI77" s="72"/>
      <c r="BJ77" s="142"/>
      <c r="BK77" s="139"/>
    </row>
    <row r="78" spans="1:77" ht="40.5" customHeight="1">
      <c r="A78" s="205" t="s">
        <v>5502</v>
      </c>
      <c r="B78" s="232" t="s">
        <v>6039</v>
      </c>
      <c r="C78" s="205" t="s">
        <v>2090</v>
      </c>
      <c r="D78" s="236" t="s">
        <v>6256</v>
      </c>
      <c r="E78" s="238" t="str">
        <f>INDEX([3]项目信息统计表!$E:$E,MATCH(B78,[3]项目信息统计表!$B:$B,0))</f>
        <v>基础研究</v>
      </c>
      <c r="F78" s="238" t="s">
        <v>1539</v>
      </c>
      <c r="G78" s="72" t="str">
        <f>INDEX(辅助数据!$F$3:$F$98,MATCH(项目信息统计表!F78,辅助数据!$E$3:$E$98,0))</f>
        <v>E48</v>
      </c>
      <c r="H78" s="238" t="s">
        <v>228</v>
      </c>
      <c r="I78" s="72">
        <f>INDEX(辅助数据!$B$3:$B$64,MATCH(项目信息统计表!H78,辅助数据!$A$3:$A$64,0))</f>
        <v>560</v>
      </c>
      <c r="J78" s="141" t="str">
        <f t="shared" si="7"/>
        <v>2022-01</v>
      </c>
      <c r="K78" s="237">
        <v>45261</v>
      </c>
      <c r="L78" s="72" t="str">
        <f t="shared" si="11"/>
        <v>2022</v>
      </c>
      <c r="M78" s="238" t="s">
        <v>54</v>
      </c>
      <c r="N78" s="201" t="s">
        <v>2063</v>
      </c>
      <c r="O78" s="201" t="s">
        <v>7768</v>
      </c>
      <c r="P78" s="231" t="s">
        <v>6905</v>
      </c>
      <c r="Q78" s="215" t="s">
        <v>6906</v>
      </c>
      <c r="R78" s="206" t="s">
        <v>7771</v>
      </c>
      <c r="S78" s="72" t="s">
        <v>5231</v>
      </c>
      <c r="T78" s="141" t="s">
        <v>2153</v>
      </c>
      <c r="U78" s="72" t="s">
        <v>4496</v>
      </c>
      <c r="V78" s="72" t="s">
        <v>73</v>
      </c>
      <c r="W78" s="72" t="s">
        <v>4497</v>
      </c>
      <c r="X78" s="180" t="s">
        <v>5233</v>
      </c>
      <c r="Y78" s="180" t="s">
        <v>116</v>
      </c>
      <c r="Z78" s="181" t="s">
        <v>4537</v>
      </c>
      <c r="AA78" s="180" t="s">
        <v>1884</v>
      </c>
      <c r="AB78" s="190" t="s">
        <v>4215</v>
      </c>
      <c r="AC78" s="180" t="s">
        <v>76</v>
      </c>
      <c r="AD78" s="180" t="s">
        <v>5233</v>
      </c>
      <c r="AE78" s="191"/>
      <c r="AF78" s="191"/>
      <c r="AG78" s="191"/>
      <c r="AH78" s="191"/>
      <c r="AI78" s="191"/>
      <c r="AJ78" s="191"/>
      <c r="AK78" s="191"/>
      <c r="AL78" s="191"/>
      <c r="AM78" s="191"/>
      <c r="AN78" s="191"/>
      <c r="AO78" s="192"/>
      <c r="AP78" s="192"/>
      <c r="AQ78" s="192"/>
      <c r="AR78" s="192"/>
      <c r="AS78" s="192"/>
      <c r="AT78" s="192"/>
      <c r="AU78" s="192"/>
      <c r="AV78" s="192"/>
      <c r="AW78" s="192"/>
      <c r="AX78" s="72">
        <v>3</v>
      </c>
      <c r="AY78" s="72">
        <v>0</v>
      </c>
      <c r="AZ78" s="80">
        <f t="shared" si="8"/>
        <v>3</v>
      </c>
      <c r="BA78" s="72">
        <v>1</v>
      </c>
      <c r="BB78" s="72">
        <f>0</f>
        <v>0</v>
      </c>
      <c r="BC78" s="72">
        <f t="shared" si="9"/>
        <v>1</v>
      </c>
      <c r="BD78" s="72">
        <f>0</f>
        <v>0</v>
      </c>
      <c r="BE78" s="72">
        <f t="shared" si="10"/>
        <v>1</v>
      </c>
      <c r="BF78" s="72">
        <v>0</v>
      </c>
      <c r="BG78" s="72">
        <v>0</v>
      </c>
      <c r="BH78" s="72"/>
      <c r="BI78" s="72"/>
      <c r="BJ78" s="142"/>
      <c r="BK78" s="139"/>
    </row>
    <row r="79" spans="1:77" s="203" customFormat="1" ht="40.5" customHeight="1">
      <c r="A79" s="205" t="s">
        <v>5503</v>
      </c>
      <c r="B79" s="232" t="s">
        <v>6040</v>
      </c>
      <c r="C79" s="205" t="s">
        <v>2090</v>
      </c>
      <c r="D79" s="236" t="s">
        <v>6256</v>
      </c>
      <c r="E79" s="238" t="str">
        <f>INDEX([3]项目信息统计表!$E:$E,MATCH(B79,[3]项目信息统计表!$B:$B,0))</f>
        <v>基础研究</v>
      </c>
      <c r="F79" s="238" t="s">
        <v>1539</v>
      </c>
      <c r="G79" s="72" t="str">
        <f>INDEX(辅助数据!$F$3:$F$98,MATCH(项目信息统计表!F79,辅助数据!$E$3:$E$98,0))</f>
        <v>E48</v>
      </c>
      <c r="H79" s="238" t="s">
        <v>228</v>
      </c>
      <c r="I79" s="72">
        <f>INDEX(辅助数据!$B$3:$B$64,MATCH(项目信息统计表!H79,辅助数据!$A$3:$A$64,0))</f>
        <v>560</v>
      </c>
      <c r="J79" s="141" t="str">
        <f t="shared" si="7"/>
        <v>2022-01</v>
      </c>
      <c r="K79" s="237">
        <v>45261</v>
      </c>
      <c r="L79" s="72" t="str">
        <f t="shared" si="11"/>
        <v>2022</v>
      </c>
      <c r="M79" s="238" t="s">
        <v>54</v>
      </c>
      <c r="N79" s="201" t="s">
        <v>2063</v>
      </c>
      <c r="O79" s="201" t="s">
        <v>7768</v>
      </c>
      <c r="P79" s="231" t="s">
        <v>6907</v>
      </c>
      <c r="Q79" s="215" t="s">
        <v>6908</v>
      </c>
      <c r="R79" s="206" t="s">
        <v>7771</v>
      </c>
      <c r="S79" s="72" t="s">
        <v>65</v>
      </c>
      <c r="T79" s="141" t="s">
        <v>2202</v>
      </c>
      <c r="U79" s="72" t="s">
        <v>4496</v>
      </c>
      <c r="V79" s="72" t="s">
        <v>73</v>
      </c>
      <c r="W79" s="72" t="s">
        <v>4497</v>
      </c>
      <c r="X79" s="180" t="s">
        <v>5233</v>
      </c>
      <c r="Y79" s="180" t="s">
        <v>116</v>
      </c>
      <c r="Z79" s="181" t="s">
        <v>4537</v>
      </c>
      <c r="AA79" s="180" t="s">
        <v>4957</v>
      </c>
      <c r="AB79" s="190" t="s">
        <v>4222</v>
      </c>
      <c r="AC79" s="180" t="s">
        <v>4497</v>
      </c>
      <c r="AD79" s="180" t="s">
        <v>5233</v>
      </c>
      <c r="AE79" s="191"/>
      <c r="AF79" s="191"/>
      <c r="AG79" s="191"/>
      <c r="AH79" s="191"/>
      <c r="AI79" s="191"/>
      <c r="AJ79" s="191"/>
      <c r="AK79" s="191"/>
      <c r="AL79" s="191"/>
      <c r="AM79" s="191"/>
      <c r="AN79" s="191"/>
      <c r="AO79" s="192"/>
      <c r="AP79" s="192"/>
      <c r="AQ79" s="192"/>
      <c r="AR79" s="192"/>
      <c r="AS79" s="192"/>
      <c r="AT79" s="192"/>
      <c r="AU79" s="192"/>
      <c r="AV79" s="192"/>
      <c r="AW79" s="192"/>
      <c r="AX79" s="72">
        <v>3</v>
      </c>
      <c r="AY79" s="72">
        <v>0</v>
      </c>
      <c r="AZ79" s="80">
        <f t="shared" si="8"/>
        <v>3</v>
      </c>
      <c r="BA79" s="72">
        <v>1</v>
      </c>
      <c r="BB79" s="72">
        <f>0</f>
        <v>0</v>
      </c>
      <c r="BC79" s="72">
        <f t="shared" si="9"/>
        <v>1</v>
      </c>
      <c r="BD79" s="72">
        <f>0</f>
        <v>0</v>
      </c>
      <c r="BE79" s="72">
        <f t="shared" si="10"/>
        <v>1</v>
      </c>
      <c r="BF79" s="72">
        <v>0</v>
      </c>
      <c r="BG79" s="72">
        <v>0</v>
      </c>
      <c r="BH79" s="72"/>
      <c r="BI79" s="72"/>
      <c r="BJ79" s="142"/>
      <c r="BK79" s="139"/>
      <c r="BL79" s="138"/>
      <c r="BM79" s="138"/>
      <c r="BN79" s="138"/>
      <c r="BO79" s="138"/>
      <c r="BP79" s="138"/>
      <c r="BQ79" s="138"/>
      <c r="BR79" s="138"/>
      <c r="BS79" s="138"/>
      <c r="BT79" s="138"/>
      <c r="BU79" s="138"/>
      <c r="BV79" s="138"/>
      <c r="BW79" s="138"/>
      <c r="BX79" s="138"/>
      <c r="BY79" s="138"/>
    </row>
    <row r="80" spans="1:77" ht="40.5" customHeight="1">
      <c r="A80" s="205" t="s">
        <v>5504</v>
      </c>
      <c r="B80" s="232" t="s">
        <v>6041</v>
      </c>
      <c r="C80" s="205" t="s">
        <v>2090</v>
      </c>
      <c r="D80" s="236" t="s">
        <v>6256</v>
      </c>
      <c r="E80" s="238" t="str">
        <f>INDEX([3]项目信息统计表!$E:$E,MATCH(B80,[3]项目信息统计表!$B:$B,0))</f>
        <v>基础研究</v>
      </c>
      <c r="F80" s="238" t="s">
        <v>1539</v>
      </c>
      <c r="G80" s="72" t="str">
        <f>INDEX(辅助数据!$F$3:$F$98,MATCH(项目信息统计表!F80,辅助数据!$E$3:$E$98,0))</f>
        <v>E48</v>
      </c>
      <c r="H80" s="238" t="s">
        <v>228</v>
      </c>
      <c r="I80" s="72">
        <f>INDEX(辅助数据!$B$3:$B$64,MATCH(项目信息统计表!H80,辅助数据!$A$3:$A$64,0))</f>
        <v>560</v>
      </c>
      <c r="J80" s="141" t="str">
        <f t="shared" si="7"/>
        <v>2022-01</v>
      </c>
      <c r="K80" s="237">
        <v>45261</v>
      </c>
      <c r="L80" s="72" t="str">
        <f t="shared" si="11"/>
        <v>2022</v>
      </c>
      <c r="M80" s="238" t="s">
        <v>54</v>
      </c>
      <c r="N80" s="201" t="s">
        <v>2063</v>
      </c>
      <c r="O80" s="201" t="s">
        <v>7768</v>
      </c>
      <c r="P80" s="231" t="s">
        <v>6909</v>
      </c>
      <c r="Q80" s="215" t="s">
        <v>6910</v>
      </c>
      <c r="R80" s="206" t="s">
        <v>7771</v>
      </c>
      <c r="S80" s="72" t="s">
        <v>65</v>
      </c>
      <c r="T80" s="141" t="s">
        <v>3784</v>
      </c>
      <c r="U80" s="72" t="s">
        <v>4496</v>
      </c>
      <c r="V80" s="72" t="s">
        <v>73</v>
      </c>
      <c r="W80" s="72" t="s">
        <v>90</v>
      </c>
      <c r="X80" s="180" t="s">
        <v>5233</v>
      </c>
      <c r="Y80" s="180" t="s">
        <v>116</v>
      </c>
      <c r="Z80" s="181" t="s">
        <v>4537</v>
      </c>
      <c r="AA80" s="180" t="s">
        <v>7590</v>
      </c>
      <c r="AB80" s="190" t="s">
        <v>4221</v>
      </c>
      <c r="AC80" s="180" t="s">
        <v>4497</v>
      </c>
      <c r="AD80" s="180" t="s">
        <v>7455</v>
      </c>
      <c r="AE80" s="191"/>
      <c r="AF80" s="191"/>
      <c r="AG80" s="191"/>
      <c r="AH80" s="191"/>
      <c r="AI80" s="191"/>
      <c r="AJ80" s="191"/>
      <c r="AK80" s="191"/>
      <c r="AL80" s="191"/>
      <c r="AM80" s="191"/>
      <c r="AN80" s="191"/>
      <c r="AO80" s="192"/>
      <c r="AP80" s="192"/>
      <c r="AQ80" s="192"/>
      <c r="AR80" s="192"/>
      <c r="AS80" s="192"/>
      <c r="AT80" s="192"/>
      <c r="AU80" s="192"/>
      <c r="AV80" s="192"/>
      <c r="AW80" s="192"/>
      <c r="AX80" s="72">
        <v>3</v>
      </c>
      <c r="AY80" s="72">
        <v>0</v>
      </c>
      <c r="AZ80" s="80">
        <f t="shared" si="8"/>
        <v>3</v>
      </c>
      <c r="BA80" s="72">
        <v>1</v>
      </c>
      <c r="BB80" s="72">
        <f>0</f>
        <v>0</v>
      </c>
      <c r="BC80" s="72">
        <f t="shared" si="9"/>
        <v>1</v>
      </c>
      <c r="BD80" s="72">
        <f>0</f>
        <v>0</v>
      </c>
      <c r="BE80" s="72">
        <f t="shared" si="10"/>
        <v>1</v>
      </c>
      <c r="BF80" s="72">
        <v>0</v>
      </c>
      <c r="BG80" s="72">
        <v>0</v>
      </c>
      <c r="BH80" s="72"/>
      <c r="BI80" s="72"/>
      <c r="BJ80" s="142"/>
      <c r="BK80" s="139"/>
    </row>
    <row r="81" spans="1:63" ht="40.5" customHeight="1">
      <c r="A81" s="205" t="s">
        <v>5510</v>
      </c>
      <c r="B81" s="232" t="s">
        <v>6047</v>
      </c>
      <c r="C81" s="205" t="s">
        <v>2092</v>
      </c>
      <c r="D81" s="236" t="s">
        <v>6256</v>
      </c>
      <c r="E81" s="238" t="str">
        <f>INDEX([3]项目信息统计表!$E:$E,MATCH(B81,[3]项目信息统计表!$B:$B,0))</f>
        <v>应用研究</v>
      </c>
      <c r="F81" s="238" t="s">
        <v>1539</v>
      </c>
      <c r="G81" s="72" t="str">
        <f>INDEX(辅助数据!$F$3:$F$98,MATCH(项目信息统计表!F81,辅助数据!$E$3:$E$98,0))</f>
        <v>E48</v>
      </c>
      <c r="H81" s="238" t="s">
        <v>129</v>
      </c>
      <c r="I81" s="72">
        <f>INDEX(辅助数据!$B$3:$B$64,MATCH(项目信息统计表!H81,辅助数据!$A$3:$A$64,0))</f>
        <v>790</v>
      </c>
      <c r="J81" s="141" t="str">
        <f t="shared" si="7"/>
        <v>2022-01</v>
      </c>
      <c r="K81" s="237">
        <v>45627</v>
      </c>
      <c r="L81" s="72" t="str">
        <f t="shared" si="11"/>
        <v>2022</v>
      </c>
      <c r="M81" s="238" t="s">
        <v>54</v>
      </c>
      <c r="N81" s="201" t="s">
        <v>6264</v>
      </c>
      <c r="O81" s="201" t="s">
        <v>7768</v>
      </c>
      <c r="P81" s="231" t="s">
        <v>6919</v>
      </c>
      <c r="Q81" s="215" t="s">
        <v>4498</v>
      </c>
      <c r="R81" s="206" t="s">
        <v>4499</v>
      </c>
      <c r="S81" s="72" t="s">
        <v>5231</v>
      </c>
      <c r="T81" s="141" t="s">
        <v>2132</v>
      </c>
      <c r="U81" s="72" t="s">
        <v>70</v>
      </c>
      <c r="V81" s="72" t="s">
        <v>5232</v>
      </c>
      <c r="W81" s="72" t="s">
        <v>90</v>
      </c>
      <c r="X81" s="180" t="s">
        <v>5233</v>
      </c>
      <c r="Y81" s="180" t="s">
        <v>5233</v>
      </c>
      <c r="Z81" s="181" t="s">
        <v>5233</v>
      </c>
      <c r="AA81" s="180" t="s">
        <v>7592</v>
      </c>
      <c r="AB81" s="190" t="s">
        <v>7761</v>
      </c>
      <c r="AC81" s="180" t="s">
        <v>76</v>
      </c>
      <c r="AD81" s="180" t="s">
        <v>5233</v>
      </c>
      <c r="AE81" s="191"/>
      <c r="AF81" s="191"/>
      <c r="AG81" s="191"/>
      <c r="AH81" s="191"/>
      <c r="AI81" s="191"/>
      <c r="AJ81" s="191"/>
      <c r="AK81" s="191"/>
      <c r="AL81" s="191"/>
      <c r="AM81" s="191"/>
      <c r="AN81" s="191"/>
      <c r="AO81" s="192"/>
      <c r="AP81" s="192"/>
      <c r="AQ81" s="192"/>
      <c r="AR81" s="192"/>
      <c r="AS81" s="192"/>
      <c r="AT81" s="192"/>
      <c r="AU81" s="192"/>
      <c r="AV81" s="192"/>
      <c r="AW81" s="192"/>
      <c r="AX81" s="72">
        <v>6</v>
      </c>
      <c r="AY81" s="72">
        <v>0</v>
      </c>
      <c r="AZ81" s="80">
        <f t="shared" si="8"/>
        <v>6</v>
      </c>
      <c r="BA81" s="72">
        <v>6</v>
      </c>
      <c r="BB81" s="72">
        <f>0</f>
        <v>0</v>
      </c>
      <c r="BC81" s="72">
        <f t="shared" si="9"/>
        <v>6</v>
      </c>
      <c r="BD81" s="72">
        <f>0</f>
        <v>0</v>
      </c>
      <c r="BE81" s="72">
        <f t="shared" si="10"/>
        <v>6</v>
      </c>
      <c r="BF81" s="72">
        <v>0</v>
      </c>
      <c r="BG81" s="72">
        <v>0</v>
      </c>
      <c r="BH81" s="72"/>
      <c r="BI81" s="72"/>
      <c r="BJ81" s="142"/>
      <c r="BK81" s="139"/>
    </row>
    <row r="82" spans="1:63" ht="40.5" customHeight="1">
      <c r="A82" s="205" t="s">
        <v>5737</v>
      </c>
      <c r="B82" s="232" t="s">
        <v>4683</v>
      </c>
      <c r="C82" s="205" t="s">
        <v>2092</v>
      </c>
      <c r="D82" s="236" t="s">
        <v>6256</v>
      </c>
      <c r="E82" s="238" t="str">
        <f>INDEX([3]项目信息统计表!$E:$E,MATCH(B82,[3]项目信息统计表!$B:$B,0))</f>
        <v>应用研究</v>
      </c>
      <c r="F82" s="238" t="s">
        <v>1494</v>
      </c>
      <c r="G82" s="72" t="str">
        <f>INDEX(辅助数据!$F$3:$F$98,MATCH(项目信息统计表!F82,辅助数据!$E$3:$E$98,0))</f>
        <v>A02</v>
      </c>
      <c r="H82" s="238" t="s">
        <v>538</v>
      </c>
      <c r="I82" s="72">
        <f>INDEX(辅助数据!$B$3:$B$64,MATCH(项目信息统计表!H82,辅助数据!$A$3:$A$64,0))</f>
        <v>220</v>
      </c>
      <c r="J82" s="141" t="str">
        <f t="shared" si="7"/>
        <v>2021-01</v>
      </c>
      <c r="K82" s="237">
        <v>44896</v>
      </c>
      <c r="L82" s="72" t="str">
        <f t="shared" si="11"/>
        <v>2021</v>
      </c>
      <c r="M82" s="193"/>
      <c r="N82" s="201" t="s">
        <v>6262</v>
      </c>
      <c r="O82" s="201" t="s">
        <v>7768</v>
      </c>
      <c r="P82" s="231" t="s">
        <v>7342</v>
      </c>
      <c r="Q82" s="215" t="s">
        <v>4861</v>
      </c>
      <c r="R82" s="206" t="s">
        <v>5116</v>
      </c>
      <c r="S82" s="72" t="s">
        <v>5231</v>
      </c>
      <c r="T82" s="141" t="s">
        <v>2268</v>
      </c>
      <c r="U82" s="72" t="s">
        <v>70</v>
      </c>
      <c r="V82" s="72" t="s">
        <v>5232</v>
      </c>
      <c r="W82" s="72" t="s">
        <v>90</v>
      </c>
      <c r="X82" s="180" t="s">
        <v>5233</v>
      </c>
      <c r="Y82" s="180" t="s">
        <v>5233</v>
      </c>
      <c r="Z82" s="181" t="s">
        <v>5233</v>
      </c>
      <c r="AA82" s="180" t="s">
        <v>7652</v>
      </c>
      <c r="AB82" s="190" t="s">
        <v>4208</v>
      </c>
      <c r="AC82" s="180" t="s">
        <v>76</v>
      </c>
      <c r="AD82" s="180" t="s">
        <v>7455</v>
      </c>
      <c r="AE82" s="191"/>
      <c r="AF82" s="191"/>
      <c r="AG82" s="191"/>
      <c r="AH82" s="191"/>
      <c r="AI82" s="191"/>
      <c r="AJ82" s="191"/>
      <c r="AK82" s="191"/>
      <c r="AL82" s="191"/>
      <c r="AM82" s="191"/>
      <c r="AN82" s="191"/>
      <c r="AO82" s="192"/>
      <c r="AP82" s="192"/>
      <c r="AQ82" s="192"/>
      <c r="AR82" s="192"/>
      <c r="AS82" s="192"/>
      <c r="AT82" s="192"/>
      <c r="AU82" s="192"/>
      <c r="AV82" s="192"/>
      <c r="AW82" s="192"/>
      <c r="AX82" s="72">
        <v>20</v>
      </c>
      <c r="AY82" s="72">
        <v>0</v>
      </c>
      <c r="AZ82" s="80">
        <f t="shared" si="8"/>
        <v>20</v>
      </c>
      <c r="BA82" s="72">
        <v>10</v>
      </c>
      <c r="BB82" s="72">
        <f>0</f>
        <v>0</v>
      </c>
      <c r="BC82" s="72">
        <f t="shared" si="9"/>
        <v>10</v>
      </c>
      <c r="BD82" s="72">
        <f>0</f>
        <v>0</v>
      </c>
      <c r="BE82" s="72">
        <f t="shared" si="10"/>
        <v>10</v>
      </c>
      <c r="BF82" s="72">
        <v>0</v>
      </c>
      <c r="BG82" s="72">
        <v>0</v>
      </c>
      <c r="BH82" s="72"/>
      <c r="BI82" s="72"/>
      <c r="BJ82" s="142"/>
      <c r="BK82" s="139"/>
    </row>
    <row r="83" spans="1:63" ht="40.5" customHeight="1">
      <c r="A83" s="205" t="s">
        <v>5508</v>
      </c>
      <c r="B83" s="232" t="s">
        <v>6045</v>
      </c>
      <c r="C83" s="205" t="s">
        <v>2096</v>
      </c>
      <c r="D83" s="236" t="s">
        <v>6256</v>
      </c>
      <c r="E83" s="238" t="str">
        <f>INDEX([3]项目信息统计表!$E:$E,MATCH(B83,[3]项目信息统计表!$B:$B,0))</f>
        <v>基础研究</v>
      </c>
      <c r="F83" s="238" t="s">
        <v>1545</v>
      </c>
      <c r="G83" s="72" t="str">
        <f>INDEX(辅助数据!$F$3:$F$98,MATCH(项目信息统计表!F83,辅助数据!$E$3:$E$98,0))</f>
        <v>G54</v>
      </c>
      <c r="H83" s="238" t="s">
        <v>129</v>
      </c>
      <c r="I83" s="72">
        <f>INDEX(辅助数据!$B$3:$B$64,MATCH(项目信息统计表!H83,辅助数据!$A$3:$A$64,0))</f>
        <v>790</v>
      </c>
      <c r="J83" s="141" t="str">
        <f t="shared" si="7"/>
        <v>2022-01</v>
      </c>
      <c r="K83" s="237">
        <v>45627</v>
      </c>
      <c r="L83" s="72" t="str">
        <f t="shared" si="11"/>
        <v>2022</v>
      </c>
      <c r="M83" s="238" t="s">
        <v>54</v>
      </c>
      <c r="N83" s="135" t="s">
        <v>6264</v>
      </c>
      <c r="O83" s="201" t="s">
        <v>7768</v>
      </c>
      <c r="P83" s="231" t="s">
        <v>6917</v>
      </c>
      <c r="Q83" s="215" t="s">
        <v>2344</v>
      </c>
      <c r="R83" s="206" t="s">
        <v>5204</v>
      </c>
      <c r="S83" s="72" t="s">
        <v>65</v>
      </c>
      <c r="T83" s="141" t="s">
        <v>3724</v>
      </c>
      <c r="U83" s="72" t="s">
        <v>70</v>
      </c>
      <c r="V83" s="72" t="s">
        <v>73</v>
      </c>
      <c r="W83" s="72" t="s">
        <v>76</v>
      </c>
      <c r="X83" s="180" t="s">
        <v>7455</v>
      </c>
      <c r="Y83" s="180" t="s">
        <v>116</v>
      </c>
      <c r="Z83" s="181" t="s">
        <v>7459</v>
      </c>
      <c r="AA83" s="180" t="s">
        <v>2227</v>
      </c>
      <c r="AB83" s="190">
        <v>1984</v>
      </c>
      <c r="AC83" s="180" t="s">
        <v>76</v>
      </c>
      <c r="AD83" s="180" t="s">
        <v>5233</v>
      </c>
      <c r="AE83" s="191"/>
      <c r="AF83" s="191"/>
      <c r="AG83" s="191"/>
      <c r="AH83" s="191"/>
      <c r="AI83" s="191"/>
      <c r="AJ83" s="191"/>
      <c r="AK83" s="191"/>
      <c r="AL83" s="191"/>
      <c r="AM83" s="191"/>
      <c r="AN83" s="191"/>
      <c r="AO83" s="192"/>
      <c r="AP83" s="192"/>
      <c r="AQ83" s="192"/>
      <c r="AR83" s="192"/>
      <c r="AS83" s="192"/>
      <c r="AT83" s="192"/>
      <c r="AU83" s="192"/>
      <c r="AV83" s="192"/>
      <c r="AW83" s="192"/>
      <c r="AX83" s="72">
        <v>6</v>
      </c>
      <c r="AY83" s="72">
        <v>0</v>
      </c>
      <c r="AZ83" s="212">
        <f t="shared" si="8"/>
        <v>6</v>
      </c>
      <c r="BA83" s="72">
        <v>6</v>
      </c>
      <c r="BB83" s="72">
        <f>0</f>
        <v>0</v>
      </c>
      <c r="BC83" s="72">
        <f t="shared" si="9"/>
        <v>6</v>
      </c>
      <c r="BD83" s="72">
        <f>0</f>
        <v>0</v>
      </c>
      <c r="BE83" s="72">
        <f t="shared" si="10"/>
        <v>6</v>
      </c>
      <c r="BF83" s="72">
        <v>0</v>
      </c>
      <c r="BG83" s="72">
        <v>0</v>
      </c>
      <c r="BH83" s="72"/>
      <c r="BI83" s="72"/>
      <c r="BJ83" s="142"/>
      <c r="BK83" s="139"/>
    </row>
    <row r="84" spans="1:63" ht="40.5" customHeight="1">
      <c r="A84" s="205" t="s">
        <v>5509</v>
      </c>
      <c r="B84" s="232" t="s">
        <v>6046</v>
      </c>
      <c r="C84" s="205" t="s">
        <v>2096</v>
      </c>
      <c r="D84" s="236" t="s">
        <v>6256</v>
      </c>
      <c r="E84" s="238" t="str">
        <f>INDEX([3]项目信息统计表!$E:$E,MATCH(B84,[3]项目信息统计表!$B:$B,0))</f>
        <v>应用研究</v>
      </c>
      <c r="F84" s="238" t="s">
        <v>1545</v>
      </c>
      <c r="G84" s="72" t="str">
        <f>INDEX(辅助数据!$F$3:$F$98,MATCH(项目信息统计表!F84,辅助数据!$E$3:$E$98,0))</f>
        <v>G54</v>
      </c>
      <c r="H84" s="238" t="s">
        <v>115</v>
      </c>
      <c r="I84" s="72">
        <f>INDEX(辅助数据!$B$3:$B$64,MATCH(项目信息统计表!H84,辅助数据!$A$3:$A$64,0))</f>
        <v>630</v>
      </c>
      <c r="J84" s="141" t="str">
        <f t="shared" si="7"/>
        <v>2022-01</v>
      </c>
      <c r="K84" s="237">
        <v>45627</v>
      </c>
      <c r="L84" s="72" t="str">
        <f t="shared" si="11"/>
        <v>2022</v>
      </c>
      <c r="M84" s="238" t="s">
        <v>54</v>
      </c>
      <c r="N84" s="201" t="s">
        <v>6264</v>
      </c>
      <c r="O84" s="201" t="s">
        <v>7768</v>
      </c>
      <c r="P84" s="231" t="s">
        <v>6918</v>
      </c>
      <c r="Q84" s="215" t="s">
        <v>4510</v>
      </c>
      <c r="R84" s="206" t="s">
        <v>6392</v>
      </c>
      <c r="S84" s="72" t="s">
        <v>5231</v>
      </c>
      <c r="T84" s="141" t="s">
        <v>3816</v>
      </c>
      <c r="U84" s="72" t="s">
        <v>70</v>
      </c>
      <c r="V84" s="72" t="s">
        <v>5232</v>
      </c>
      <c r="W84" s="72" t="s">
        <v>4496</v>
      </c>
      <c r="X84" s="180" t="s">
        <v>7455</v>
      </c>
      <c r="Y84" s="180" t="s">
        <v>5233</v>
      </c>
      <c r="Z84" s="181" t="s">
        <v>5233</v>
      </c>
      <c r="AA84" s="180" t="s">
        <v>7591</v>
      </c>
      <c r="AB84" s="190" t="s">
        <v>4199</v>
      </c>
      <c r="AC84" s="180" t="s">
        <v>76</v>
      </c>
      <c r="AD84" s="180" t="s">
        <v>5233</v>
      </c>
      <c r="AE84" s="191"/>
      <c r="AF84" s="191"/>
      <c r="AG84" s="191"/>
      <c r="AH84" s="191"/>
      <c r="AI84" s="191"/>
      <c r="AJ84" s="191"/>
      <c r="AK84" s="191"/>
      <c r="AL84" s="191"/>
      <c r="AM84" s="191"/>
      <c r="AN84" s="191"/>
      <c r="AO84" s="192"/>
      <c r="AP84" s="192"/>
      <c r="AQ84" s="192"/>
      <c r="AR84" s="192"/>
      <c r="AS84" s="192"/>
      <c r="AT84" s="192"/>
      <c r="AU84" s="192"/>
      <c r="AV84" s="192"/>
      <c r="AW84" s="192"/>
      <c r="AX84" s="72">
        <v>6</v>
      </c>
      <c r="AY84" s="72">
        <v>0</v>
      </c>
      <c r="AZ84" s="80">
        <f t="shared" si="8"/>
        <v>6</v>
      </c>
      <c r="BA84" s="72">
        <v>6</v>
      </c>
      <c r="BB84" s="72">
        <f>0</f>
        <v>0</v>
      </c>
      <c r="BC84" s="72">
        <f t="shared" si="9"/>
        <v>6</v>
      </c>
      <c r="BD84" s="72">
        <f>0</f>
        <v>0</v>
      </c>
      <c r="BE84" s="72">
        <f t="shared" si="10"/>
        <v>6</v>
      </c>
      <c r="BF84" s="72">
        <v>0</v>
      </c>
      <c r="BG84" s="72">
        <v>0</v>
      </c>
      <c r="BH84" s="72"/>
      <c r="BI84" s="72"/>
      <c r="BJ84" s="142"/>
      <c r="BK84" s="139"/>
    </row>
    <row r="85" spans="1:63" ht="40.5" customHeight="1">
      <c r="A85" s="205" t="s">
        <v>5514</v>
      </c>
      <c r="B85" s="232" t="s">
        <v>6051</v>
      </c>
      <c r="C85" s="205" t="s">
        <v>2096</v>
      </c>
      <c r="D85" s="236" t="s">
        <v>6256</v>
      </c>
      <c r="E85" s="238" t="str">
        <f>INDEX([3]项目信息统计表!$E:$E,MATCH(B85,[3]项目信息统计表!$B:$B,0))</f>
        <v>应用研究</v>
      </c>
      <c r="F85" s="238" t="s">
        <v>1545</v>
      </c>
      <c r="G85" s="72" t="str">
        <f>INDEX(辅助数据!$F$3:$F$98,MATCH(项目信息统计表!F85,辅助数据!$E$3:$E$98,0))</f>
        <v>G54</v>
      </c>
      <c r="H85" s="238" t="s">
        <v>129</v>
      </c>
      <c r="I85" s="72">
        <f>INDEX(辅助数据!$B$3:$B$64,MATCH(项目信息统计表!H85,辅助数据!$A$3:$A$64,0))</f>
        <v>790</v>
      </c>
      <c r="J85" s="141" t="str">
        <f t="shared" si="7"/>
        <v>2022-01</v>
      </c>
      <c r="K85" s="237">
        <v>45627</v>
      </c>
      <c r="L85" s="72" t="str">
        <f t="shared" si="11"/>
        <v>2022</v>
      </c>
      <c r="M85" s="238" t="s">
        <v>54</v>
      </c>
      <c r="N85" s="201" t="s">
        <v>6265</v>
      </c>
      <c r="O85" s="201" t="s">
        <v>7768</v>
      </c>
      <c r="P85" s="231" t="s">
        <v>6925</v>
      </c>
      <c r="Q85" s="215" t="s">
        <v>4502</v>
      </c>
      <c r="R85" s="206" t="s">
        <v>4503</v>
      </c>
      <c r="S85" s="72" t="s">
        <v>5231</v>
      </c>
      <c r="T85" s="141" t="s">
        <v>2214</v>
      </c>
      <c r="U85" s="72" t="s">
        <v>70</v>
      </c>
      <c r="V85" s="72" t="s">
        <v>73</v>
      </c>
      <c r="W85" s="72" t="s">
        <v>90</v>
      </c>
      <c r="X85" s="180" t="s">
        <v>5234</v>
      </c>
      <c r="Y85" s="180" t="s">
        <v>141</v>
      </c>
      <c r="Z85" s="181" t="s">
        <v>7460</v>
      </c>
      <c r="AA85" s="180" t="s">
        <v>7593</v>
      </c>
      <c r="AB85" s="190" t="s">
        <v>4196</v>
      </c>
      <c r="AC85" s="180" t="s">
        <v>76</v>
      </c>
      <c r="AD85" s="180" t="s">
        <v>5233</v>
      </c>
      <c r="AE85" s="191"/>
      <c r="AF85" s="191"/>
      <c r="AG85" s="191"/>
      <c r="AH85" s="191"/>
      <c r="AI85" s="191"/>
      <c r="AJ85" s="191"/>
      <c r="AK85" s="191"/>
      <c r="AL85" s="191"/>
      <c r="AM85" s="191"/>
      <c r="AN85" s="191"/>
      <c r="AO85" s="192"/>
      <c r="AP85" s="192"/>
      <c r="AQ85" s="192"/>
      <c r="AR85" s="192"/>
      <c r="AS85" s="192"/>
      <c r="AT85" s="192"/>
      <c r="AU85" s="192"/>
      <c r="AV85" s="192"/>
      <c r="AW85" s="192"/>
      <c r="AX85" s="72">
        <v>6</v>
      </c>
      <c r="AY85" s="72">
        <v>0</v>
      </c>
      <c r="AZ85" s="80">
        <f t="shared" si="8"/>
        <v>6</v>
      </c>
      <c r="BA85" s="72">
        <v>6</v>
      </c>
      <c r="BB85" s="72">
        <f>0</f>
        <v>0</v>
      </c>
      <c r="BC85" s="72">
        <f t="shared" si="9"/>
        <v>6</v>
      </c>
      <c r="BD85" s="72">
        <f>0</f>
        <v>0</v>
      </c>
      <c r="BE85" s="72">
        <f t="shared" si="10"/>
        <v>6</v>
      </c>
      <c r="BF85" s="72">
        <v>0</v>
      </c>
      <c r="BG85" s="72">
        <v>0</v>
      </c>
      <c r="BH85" s="72"/>
      <c r="BI85" s="72"/>
      <c r="BJ85" s="142"/>
      <c r="BK85" s="139"/>
    </row>
    <row r="86" spans="1:63" ht="40.5" customHeight="1">
      <c r="A86" s="205" t="s">
        <v>5515</v>
      </c>
      <c r="B86" s="232" t="s">
        <v>6052</v>
      </c>
      <c r="C86" s="205" t="s">
        <v>2096</v>
      </c>
      <c r="D86" s="236" t="s">
        <v>6256</v>
      </c>
      <c r="E86" s="238" t="str">
        <f>INDEX([3]项目信息统计表!$E:$E,MATCH(B86,[3]项目信息统计表!$B:$B,0))</f>
        <v>基础研究</v>
      </c>
      <c r="F86" s="238" t="s">
        <v>229</v>
      </c>
      <c r="G86" s="72" t="str">
        <f>INDEX(辅助数据!$F$3:$F$98,MATCH(项目信息统计表!F86,辅助数据!$E$3:$E$98,0))</f>
        <v>E47</v>
      </c>
      <c r="H86" s="238" t="s">
        <v>115</v>
      </c>
      <c r="I86" s="72">
        <f>INDEX(辅助数据!$B$3:$B$64,MATCH(项目信息统计表!H86,辅助数据!$A$3:$A$64,0))</f>
        <v>630</v>
      </c>
      <c r="J86" s="141" t="str">
        <f t="shared" si="7"/>
        <v>2022-01</v>
      </c>
      <c r="K86" s="237">
        <v>45261</v>
      </c>
      <c r="L86" s="72" t="str">
        <f t="shared" si="11"/>
        <v>2022</v>
      </c>
      <c r="M86" s="238" t="s">
        <v>54</v>
      </c>
      <c r="N86" s="201" t="s">
        <v>6265</v>
      </c>
      <c r="O86" s="201" t="s">
        <v>7768</v>
      </c>
      <c r="P86" s="231" t="s">
        <v>6926</v>
      </c>
      <c r="Q86" s="215" t="s">
        <v>2347</v>
      </c>
      <c r="R86" s="206" t="s">
        <v>4481</v>
      </c>
      <c r="S86" s="72" t="s">
        <v>65</v>
      </c>
      <c r="T86" s="141" t="s">
        <v>2174</v>
      </c>
      <c r="U86" s="72" t="s">
        <v>70</v>
      </c>
      <c r="V86" s="72" t="s">
        <v>73</v>
      </c>
      <c r="W86" s="72" t="s">
        <v>76</v>
      </c>
      <c r="X86" s="180" t="s">
        <v>79</v>
      </c>
      <c r="Y86" s="180" t="s">
        <v>5233</v>
      </c>
      <c r="Z86" s="181" t="s">
        <v>5233</v>
      </c>
      <c r="AA86" s="180" t="s">
        <v>4937</v>
      </c>
      <c r="AB86" s="190" t="s">
        <v>4201</v>
      </c>
      <c r="AC86" s="180" t="s">
        <v>76</v>
      </c>
      <c r="AD86" s="180" t="s">
        <v>5234</v>
      </c>
      <c r="AE86" s="191"/>
      <c r="AF86" s="191"/>
      <c r="AG86" s="191"/>
      <c r="AH86" s="191"/>
      <c r="AI86" s="191"/>
      <c r="AJ86" s="191"/>
      <c r="AK86" s="191"/>
      <c r="AL86" s="191"/>
      <c r="AM86" s="191"/>
      <c r="AN86" s="191"/>
      <c r="AO86" s="192"/>
      <c r="AP86" s="192"/>
      <c r="AQ86" s="192"/>
      <c r="AR86" s="192"/>
      <c r="AS86" s="192"/>
      <c r="AT86" s="192"/>
      <c r="AU86" s="192"/>
      <c r="AV86" s="192"/>
      <c r="AW86" s="192"/>
      <c r="AX86" s="72">
        <v>6</v>
      </c>
      <c r="AY86" s="72">
        <v>0</v>
      </c>
      <c r="AZ86" s="80">
        <f t="shared" si="8"/>
        <v>6</v>
      </c>
      <c r="BA86" s="72">
        <v>6</v>
      </c>
      <c r="BB86" s="72">
        <f>0</f>
        <v>0</v>
      </c>
      <c r="BC86" s="72">
        <f t="shared" si="9"/>
        <v>6</v>
      </c>
      <c r="BD86" s="72">
        <f>0</f>
        <v>0</v>
      </c>
      <c r="BE86" s="72">
        <f t="shared" si="10"/>
        <v>6</v>
      </c>
      <c r="BF86" s="72">
        <v>0</v>
      </c>
      <c r="BG86" s="72">
        <v>0</v>
      </c>
      <c r="BH86" s="72"/>
      <c r="BI86" s="72"/>
      <c r="BJ86" s="142"/>
      <c r="BK86" s="139"/>
    </row>
    <row r="87" spans="1:63" ht="40.5" customHeight="1">
      <c r="A87" s="205" t="s">
        <v>5517</v>
      </c>
      <c r="B87" s="232" t="s">
        <v>6054</v>
      </c>
      <c r="C87" s="205" t="s">
        <v>2096</v>
      </c>
      <c r="D87" s="236" t="s">
        <v>6256</v>
      </c>
      <c r="E87" s="238" t="str">
        <f>INDEX([3]项目信息统计表!$E:$E,MATCH(B87,[3]项目信息统计表!$B:$B,0))</f>
        <v>基础研究</v>
      </c>
      <c r="F87" s="238" t="s">
        <v>1545</v>
      </c>
      <c r="G87" s="72" t="str">
        <f>INDEX(辅助数据!$F$3:$F$98,MATCH(项目信息统计表!F87,辅助数据!$E$3:$E$98,0))</f>
        <v>G54</v>
      </c>
      <c r="H87" s="238" t="s">
        <v>129</v>
      </c>
      <c r="I87" s="72">
        <f>INDEX(辅助数据!$B$3:$B$64,MATCH(项目信息统计表!H87,辅助数据!$A$3:$A$64,0))</f>
        <v>790</v>
      </c>
      <c r="J87" s="141" t="str">
        <f t="shared" si="7"/>
        <v>2022-01</v>
      </c>
      <c r="K87" s="237">
        <v>45627</v>
      </c>
      <c r="L87" s="72" t="str">
        <f t="shared" si="11"/>
        <v>2022</v>
      </c>
      <c r="M87" s="238" t="s">
        <v>54</v>
      </c>
      <c r="N87" s="201" t="s">
        <v>6265</v>
      </c>
      <c r="O87" s="201" t="s">
        <v>7768</v>
      </c>
      <c r="P87" s="231" t="s">
        <v>6928</v>
      </c>
      <c r="Q87" s="215" t="s">
        <v>2252</v>
      </c>
      <c r="R87" s="206" t="s">
        <v>4500</v>
      </c>
      <c r="S87" s="72" t="s">
        <v>65</v>
      </c>
      <c r="T87" s="141" t="s">
        <v>2253</v>
      </c>
      <c r="U87" s="72" t="s">
        <v>70</v>
      </c>
      <c r="V87" s="72" t="s">
        <v>73</v>
      </c>
      <c r="W87" s="72" t="s">
        <v>76</v>
      </c>
      <c r="X87" s="180" t="s">
        <v>5234</v>
      </c>
      <c r="Y87" s="180" t="s">
        <v>141</v>
      </c>
      <c r="Z87" s="181" t="s">
        <v>7459</v>
      </c>
      <c r="AA87" s="180" t="s">
        <v>2251</v>
      </c>
      <c r="AB87" s="190" t="s">
        <v>4214</v>
      </c>
      <c r="AC87" s="180" t="s">
        <v>76</v>
      </c>
      <c r="AD87" s="180" t="s">
        <v>5234</v>
      </c>
      <c r="AE87" s="191"/>
      <c r="AF87" s="191"/>
      <c r="AG87" s="191"/>
      <c r="AH87" s="191"/>
      <c r="AI87" s="191"/>
      <c r="AJ87" s="191"/>
      <c r="AK87" s="191"/>
      <c r="AL87" s="191"/>
      <c r="AM87" s="191"/>
      <c r="AN87" s="191"/>
      <c r="AO87" s="192"/>
      <c r="AP87" s="192"/>
      <c r="AQ87" s="192"/>
      <c r="AR87" s="192"/>
      <c r="AS87" s="192"/>
      <c r="AT87" s="192"/>
      <c r="AU87" s="192"/>
      <c r="AV87" s="192"/>
      <c r="AW87" s="192"/>
      <c r="AX87" s="72">
        <v>6</v>
      </c>
      <c r="AY87" s="72">
        <v>0</v>
      </c>
      <c r="AZ87" s="80">
        <f t="shared" si="8"/>
        <v>6</v>
      </c>
      <c r="BA87" s="72">
        <v>6</v>
      </c>
      <c r="BB87" s="72">
        <f>0</f>
        <v>0</v>
      </c>
      <c r="BC87" s="72">
        <f t="shared" si="9"/>
        <v>6</v>
      </c>
      <c r="BD87" s="72">
        <f>0</f>
        <v>0</v>
      </c>
      <c r="BE87" s="72">
        <f t="shared" si="10"/>
        <v>6</v>
      </c>
      <c r="BF87" s="72">
        <v>0</v>
      </c>
      <c r="BG87" s="72">
        <v>0</v>
      </c>
      <c r="BH87" s="72"/>
      <c r="BI87" s="72"/>
      <c r="BJ87" s="142"/>
      <c r="BK87" s="139"/>
    </row>
    <row r="88" spans="1:63" ht="40.5" customHeight="1">
      <c r="A88" s="205" t="s">
        <v>5513</v>
      </c>
      <c r="B88" s="232" t="s">
        <v>6050</v>
      </c>
      <c r="C88" s="205" t="s">
        <v>4524</v>
      </c>
      <c r="D88" s="236" t="s">
        <v>6256</v>
      </c>
      <c r="E88" s="238" t="str">
        <f>INDEX([3]项目信息统计表!$E:$E,MATCH(B88,[3]项目信息统计表!$B:$B,0))</f>
        <v>基础研究</v>
      </c>
      <c r="F88" s="238" t="s">
        <v>1573</v>
      </c>
      <c r="G88" s="72" t="str">
        <f>INDEX(辅助数据!$F$3:$F$98,MATCH(项目信息统计表!F88,辅助数据!$E$3:$E$98,0))</f>
        <v>P82</v>
      </c>
      <c r="H88" s="238" t="s">
        <v>128</v>
      </c>
      <c r="I88" s="72">
        <f>INDEX(辅助数据!$B$3:$B$64,MATCH(项目信息统计表!H88,辅助数据!$A$3:$A$64,0))</f>
        <v>810</v>
      </c>
      <c r="J88" s="141" t="str">
        <f t="shared" si="7"/>
        <v>2022-01</v>
      </c>
      <c r="K88" s="237">
        <v>45261</v>
      </c>
      <c r="L88" s="72" t="str">
        <f t="shared" si="11"/>
        <v>2022</v>
      </c>
      <c r="M88" s="238" t="s">
        <v>54</v>
      </c>
      <c r="N88" s="201" t="s">
        <v>6265</v>
      </c>
      <c r="O88" s="201" t="s">
        <v>7768</v>
      </c>
      <c r="P88" s="231" t="s">
        <v>6923</v>
      </c>
      <c r="Q88" s="215" t="s">
        <v>6924</v>
      </c>
      <c r="R88" s="206" t="s">
        <v>6394</v>
      </c>
      <c r="S88" s="72" t="s">
        <v>65</v>
      </c>
      <c r="T88" s="141" t="s">
        <v>2181</v>
      </c>
      <c r="U88" s="72" t="s">
        <v>70</v>
      </c>
      <c r="V88" s="72" t="s">
        <v>5232</v>
      </c>
      <c r="W88" s="72" t="s">
        <v>90</v>
      </c>
      <c r="X88" s="180" t="s">
        <v>5233</v>
      </c>
      <c r="Y88" s="180" t="s">
        <v>141</v>
      </c>
      <c r="Z88" s="181" t="s">
        <v>4541</v>
      </c>
      <c r="AA88" s="180" t="s">
        <v>2588</v>
      </c>
      <c r="AB88" s="190" t="s">
        <v>4199</v>
      </c>
      <c r="AC88" s="180" t="s">
        <v>76</v>
      </c>
      <c r="AD88" s="180" t="s">
        <v>5233</v>
      </c>
      <c r="AE88" s="191"/>
      <c r="AF88" s="191"/>
      <c r="AG88" s="191"/>
      <c r="AH88" s="191"/>
      <c r="AI88" s="191"/>
      <c r="AJ88" s="191"/>
      <c r="AK88" s="191"/>
      <c r="AL88" s="191"/>
      <c r="AM88" s="191"/>
      <c r="AN88" s="191"/>
      <c r="AO88" s="192"/>
      <c r="AP88" s="192"/>
      <c r="AQ88" s="192"/>
      <c r="AR88" s="192"/>
      <c r="AS88" s="192"/>
      <c r="AT88" s="192"/>
      <c r="AU88" s="192"/>
      <c r="AV88" s="192"/>
      <c r="AW88" s="192"/>
      <c r="AX88" s="72">
        <v>6</v>
      </c>
      <c r="AY88" s="72">
        <v>0</v>
      </c>
      <c r="AZ88" s="80">
        <f t="shared" si="8"/>
        <v>6</v>
      </c>
      <c r="BA88" s="72">
        <v>6</v>
      </c>
      <c r="BB88" s="72">
        <f>0</f>
        <v>0</v>
      </c>
      <c r="BC88" s="72">
        <f t="shared" si="9"/>
        <v>6</v>
      </c>
      <c r="BD88" s="72">
        <f>0</f>
        <v>0</v>
      </c>
      <c r="BE88" s="72">
        <f t="shared" si="10"/>
        <v>6</v>
      </c>
      <c r="BF88" s="72">
        <v>0</v>
      </c>
      <c r="BG88" s="72">
        <v>0</v>
      </c>
      <c r="BH88" s="142"/>
      <c r="BI88" s="72"/>
      <c r="BJ88" s="142"/>
      <c r="BK88" s="139"/>
    </row>
    <row r="89" spans="1:63" ht="40.5" customHeight="1">
      <c r="A89" s="205" t="s">
        <v>5516</v>
      </c>
      <c r="B89" s="232" t="s">
        <v>6053</v>
      </c>
      <c r="C89" s="205" t="s">
        <v>4524</v>
      </c>
      <c r="D89" s="236" t="s">
        <v>6256</v>
      </c>
      <c r="E89" s="238" t="str">
        <f>INDEX([3]项目信息统计表!$E:$E,MATCH(B89,[3]项目信息统计表!$B:$B,0))</f>
        <v>基础研究</v>
      </c>
      <c r="F89" s="238" t="s">
        <v>1573</v>
      </c>
      <c r="G89" s="72" t="str">
        <f>INDEX(辅助数据!$F$3:$F$98,MATCH(项目信息统计表!F89,辅助数据!$E$3:$E$98,0))</f>
        <v>P82</v>
      </c>
      <c r="H89" s="238" t="s">
        <v>132</v>
      </c>
      <c r="I89" s="72">
        <f>INDEX(辅助数据!$B$3:$B$64,MATCH(项目信息统计表!H89,辅助数据!$A$3:$A$64,0))</f>
        <v>710</v>
      </c>
      <c r="J89" s="141" t="str">
        <f t="shared" si="7"/>
        <v>2022-01</v>
      </c>
      <c r="K89" s="237">
        <v>45261</v>
      </c>
      <c r="L89" s="72" t="str">
        <f t="shared" si="11"/>
        <v>2022</v>
      </c>
      <c r="M89" s="238" t="s">
        <v>54</v>
      </c>
      <c r="N89" s="201" t="s">
        <v>6265</v>
      </c>
      <c r="O89" s="201" t="s">
        <v>7768</v>
      </c>
      <c r="P89" s="231" t="s">
        <v>6927</v>
      </c>
      <c r="Q89" s="215" t="s">
        <v>2029</v>
      </c>
      <c r="R89" s="206" t="s">
        <v>6395</v>
      </c>
      <c r="S89" s="72" t="s">
        <v>5231</v>
      </c>
      <c r="T89" s="141" t="s">
        <v>3719</v>
      </c>
      <c r="U89" s="72" t="s">
        <v>70</v>
      </c>
      <c r="V89" s="72" t="s">
        <v>5232</v>
      </c>
      <c r="W89" s="72" t="s">
        <v>4497</v>
      </c>
      <c r="X89" s="180" t="s">
        <v>5233</v>
      </c>
      <c r="Y89" s="180" t="s">
        <v>141</v>
      </c>
      <c r="Z89" s="181" t="s">
        <v>4539</v>
      </c>
      <c r="AA89" s="180" t="s">
        <v>2601</v>
      </c>
      <c r="AB89" s="190" t="s">
        <v>4211</v>
      </c>
      <c r="AC89" s="180" t="s">
        <v>4497</v>
      </c>
      <c r="AD89" s="180" t="s">
        <v>5234</v>
      </c>
      <c r="AE89" s="191"/>
      <c r="AF89" s="191"/>
      <c r="AG89" s="191"/>
      <c r="AH89" s="191"/>
      <c r="AI89" s="191"/>
      <c r="AJ89" s="191"/>
      <c r="AK89" s="191"/>
      <c r="AL89" s="191"/>
      <c r="AM89" s="191"/>
      <c r="AN89" s="191"/>
      <c r="AO89" s="192"/>
      <c r="AP89" s="192"/>
      <c r="AQ89" s="192"/>
      <c r="AR89" s="192"/>
      <c r="AS89" s="192"/>
      <c r="AT89" s="192"/>
      <c r="AU89" s="192"/>
      <c r="AV89" s="192"/>
      <c r="AW89" s="192"/>
      <c r="AX89" s="72">
        <v>6</v>
      </c>
      <c r="AY89" s="72">
        <v>0</v>
      </c>
      <c r="AZ89" s="80">
        <f t="shared" si="8"/>
        <v>6</v>
      </c>
      <c r="BA89" s="72">
        <v>6</v>
      </c>
      <c r="BB89" s="72">
        <f>0</f>
        <v>0</v>
      </c>
      <c r="BC89" s="72">
        <f t="shared" si="9"/>
        <v>6</v>
      </c>
      <c r="BD89" s="72">
        <f>0</f>
        <v>0</v>
      </c>
      <c r="BE89" s="72">
        <f t="shared" si="10"/>
        <v>6</v>
      </c>
      <c r="BF89" s="72">
        <v>0</v>
      </c>
      <c r="BG89" s="72">
        <v>0</v>
      </c>
      <c r="BH89" s="72"/>
      <c r="BI89" s="72"/>
      <c r="BJ89" s="142"/>
      <c r="BK89" s="139"/>
    </row>
    <row r="90" spans="1:63" ht="40.5" customHeight="1">
      <c r="A90" s="205" t="s">
        <v>5396</v>
      </c>
      <c r="B90" s="232" t="s">
        <v>5933</v>
      </c>
      <c r="C90" s="205" t="s">
        <v>2088</v>
      </c>
      <c r="D90" s="236" t="s">
        <v>6256</v>
      </c>
      <c r="E90" s="238" t="str">
        <f>INDEX([3]项目信息统计表!$E:$E,MATCH(B90,[3]项目信息统计表!$B:$B,0))</f>
        <v>应用研究</v>
      </c>
      <c r="F90" s="238" t="s">
        <v>1528</v>
      </c>
      <c r="G90" s="72" t="str">
        <f>INDEX(辅助数据!$F$3:$F$98,MATCH(项目信息统计表!F90,辅助数据!$E$3:$E$98,0))</f>
        <v>C36</v>
      </c>
      <c r="H90" s="238" t="s">
        <v>253</v>
      </c>
      <c r="I90" s="72">
        <f>INDEX(辅助数据!$B$3:$B$64,MATCH(项目信息统计表!H90,辅助数据!$A$3:$A$64,0))</f>
        <v>470</v>
      </c>
      <c r="J90" s="141" t="str">
        <f t="shared" si="7"/>
        <v>2022-01</v>
      </c>
      <c r="K90" s="237">
        <v>45261</v>
      </c>
      <c r="L90" s="72" t="str">
        <f t="shared" si="11"/>
        <v>2022</v>
      </c>
      <c r="M90" s="238" t="s">
        <v>54</v>
      </c>
      <c r="N90" s="201" t="s">
        <v>6262</v>
      </c>
      <c r="O90" s="201" t="s">
        <v>7768</v>
      </c>
      <c r="P90" s="231" t="s">
        <v>6714</v>
      </c>
      <c r="Q90" s="215" t="s">
        <v>6715</v>
      </c>
      <c r="R90" s="218" t="s">
        <v>6388</v>
      </c>
      <c r="S90" s="72" t="s">
        <v>65</v>
      </c>
      <c r="T90" s="141" t="s">
        <v>2147</v>
      </c>
      <c r="U90" s="72" t="s">
        <v>70</v>
      </c>
      <c r="V90" s="72" t="s">
        <v>73</v>
      </c>
      <c r="W90" s="72" t="s">
        <v>76</v>
      </c>
      <c r="X90" s="180" t="s">
        <v>5234</v>
      </c>
      <c r="Y90" s="180" t="s">
        <v>116</v>
      </c>
      <c r="Z90" s="181" t="s">
        <v>186</v>
      </c>
      <c r="AA90" s="180" t="s">
        <v>3015</v>
      </c>
      <c r="AB90" s="190">
        <v>1985</v>
      </c>
      <c r="AC90" s="180" t="s">
        <v>4497</v>
      </c>
      <c r="AD90" s="180" t="s">
        <v>5234</v>
      </c>
      <c r="AE90" s="191"/>
      <c r="AF90" s="191"/>
      <c r="AG90" s="191"/>
      <c r="AH90" s="191"/>
      <c r="AI90" s="191"/>
      <c r="AJ90" s="191"/>
      <c r="AK90" s="191"/>
      <c r="AL90" s="191"/>
      <c r="AM90" s="191"/>
      <c r="AN90" s="191"/>
      <c r="AO90" s="192"/>
      <c r="AP90" s="192"/>
      <c r="AQ90" s="192"/>
      <c r="AR90" s="192"/>
      <c r="AS90" s="192"/>
      <c r="AT90" s="192"/>
      <c r="AU90" s="192"/>
      <c r="AV90" s="192"/>
      <c r="AW90" s="192"/>
      <c r="AX90" s="72">
        <v>10</v>
      </c>
      <c r="AY90" s="72">
        <v>0</v>
      </c>
      <c r="AZ90" s="80">
        <f t="shared" si="8"/>
        <v>10</v>
      </c>
      <c r="BA90" s="72">
        <v>10</v>
      </c>
      <c r="BB90" s="72">
        <f>0</f>
        <v>0</v>
      </c>
      <c r="BC90" s="72">
        <f t="shared" si="9"/>
        <v>10</v>
      </c>
      <c r="BD90" s="72">
        <f>0</f>
        <v>0</v>
      </c>
      <c r="BE90" s="72">
        <f t="shared" si="10"/>
        <v>10</v>
      </c>
      <c r="BF90" s="72">
        <v>0</v>
      </c>
      <c r="BG90" s="72">
        <v>0</v>
      </c>
      <c r="BH90" s="72"/>
      <c r="BI90" s="72"/>
      <c r="BJ90" s="142"/>
      <c r="BK90" s="139"/>
    </row>
    <row r="91" spans="1:63" ht="40.5" customHeight="1">
      <c r="A91" s="205" t="s">
        <v>5400</v>
      </c>
      <c r="B91" s="232" t="s">
        <v>5937</v>
      </c>
      <c r="C91" s="205" t="s">
        <v>2088</v>
      </c>
      <c r="D91" s="236" t="s">
        <v>6256</v>
      </c>
      <c r="E91" s="238" t="str">
        <f>INDEX([3]项目信息统计表!$E:$E,MATCH(B91,[3]项目信息统计表!$B:$B,0))</f>
        <v>应用研究</v>
      </c>
      <c r="F91" s="238" t="s">
        <v>1545</v>
      </c>
      <c r="G91" s="72" t="str">
        <f>INDEX(辅助数据!$F$3:$F$98,MATCH(项目信息统计表!F91,辅助数据!$E$3:$E$98,0))</f>
        <v>G54</v>
      </c>
      <c r="H91" s="238" t="s">
        <v>122</v>
      </c>
      <c r="I91" s="72">
        <f>INDEX(辅助数据!$B$3:$B$64,MATCH(项目信息统计表!H91,辅助数据!$A$3:$A$64,0))</f>
        <v>580</v>
      </c>
      <c r="J91" s="141" t="str">
        <f t="shared" si="7"/>
        <v>2022-01</v>
      </c>
      <c r="K91" s="237">
        <v>44896</v>
      </c>
      <c r="L91" s="72" t="str">
        <f t="shared" si="11"/>
        <v>2022</v>
      </c>
      <c r="M91" s="193"/>
      <c r="N91" s="201" t="s">
        <v>6263</v>
      </c>
      <c r="O91" s="201" t="s">
        <v>7768</v>
      </c>
      <c r="P91" s="231" t="s">
        <v>6720</v>
      </c>
      <c r="Q91" s="215" t="s">
        <v>4984</v>
      </c>
      <c r="R91" s="218">
        <v>120048</v>
      </c>
      <c r="S91" s="72" t="s">
        <v>65</v>
      </c>
      <c r="T91" s="141" t="s">
        <v>2138</v>
      </c>
      <c r="U91" s="72" t="s">
        <v>70</v>
      </c>
      <c r="V91" s="72" t="s">
        <v>73</v>
      </c>
      <c r="W91" s="72" t="s">
        <v>76</v>
      </c>
      <c r="X91" s="180" t="s">
        <v>5233</v>
      </c>
      <c r="Y91" s="180" t="s">
        <v>116</v>
      </c>
      <c r="Z91" s="181" t="s">
        <v>4157</v>
      </c>
      <c r="AA91" s="180" t="s">
        <v>4034</v>
      </c>
      <c r="AB91" s="190">
        <v>1965</v>
      </c>
      <c r="AC91" s="180" t="s">
        <v>76</v>
      </c>
      <c r="AD91" s="180" t="s">
        <v>5233</v>
      </c>
      <c r="AE91" s="191"/>
      <c r="AF91" s="191"/>
      <c r="AG91" s="191"/>
      <c r="AH91" s="191"/>
      <c r="AI91" s="191"/>
      <c r="AJ91" s="191"/>
      <c r="AK91" s="191"/>
      <c r="AL91" s="191"/>
      <c r="AM91" s="191"/>
      <c r="AN91" s="191"/>
      <c r="AO91" s="192"/>
      <c r="AP91" s="192"/>
      <c r="AQ91" s="192"/>
      <c r="AR91" s="192"/>
      <c r="AS91" s="192"/>
      <c r="AT91" s="192"/>
      <c r="AU91" s="192"/>
      <c r="AV91" s="192"/>
      <c r="AW91" s="192"/>
      <c r="AX91" s="72">
        <v>14</v>
      </c>
      <c r="AY91" s="72">
        <v>0</v>
      </c>
      <c r="AZ91" s="80">
        <f t="shared" si="8"/>
        <v>14</v>
      </c>
      <c r="BA91" s="72">
        <v>14</v>
      </c>
      <c r="BB91" s="72">
        <f>0</f>
        <v>0</v>
      </c>
      <c r="BC91" s="72">
        <f t="shared" si="9"/>
        <v>14</v>
      </c>
      <c r="BD91" s="72">
        <f>0</f>
        <v>0</v>
      </c>
      <c r="BE91" s="72">
        <f t="shared" si="10"/>
        <v>14</v>
      </c>
      <c r="BF91" s="72">
        <v>0</v>
      </c>
      <c r="BG91" s="72">
        <v>0</v>
      </c>
      <c r="BH91" s="72"/>
      <c r="BI91" s="72"/>
      <c r="BJ91" s="142"/>
      <c r="BK91" s="139"/>
    </row>
    <row r="92" spans="1:63" ht="40.5" customHeight="1">
      <c r="A92" s="205" t="s">
        <v>5401</v>
      </c>
      <c r="B92" s="232" t="s">
        <v>5938</v>
      </c>
      <c r="C92" s="205" t="s">
        <v>2088</v>
      </c>
      <c r="D92" s="236" t="s">
        <v>6256</v>
      </c>
      <c r="E92" s="238" t="str">
        <f>INDEX([3]项目信息统计表!$E:$E,MATCH(B92,[3]项目信息统计表!$B:$B,0))</f>
        <v>基础研究</v>
      </c>
      <c r="F92" s="238" t="s">
        <v>1528</v>
      </c>
      <c r="G92" s="72" t="str">
        <f>INDEX(辅助数据!$F$3:$F$98,MATCH(项目信息统计表!F92,辅助数据!$E$3:$E$98,0))</f>
        <v>C36</v>
      </c>
      <c r="H92" s="238" t="s">
        <v>181</v>
      </c>
      <c r="I92" s="72">
        <f>INDEX(辅助数据!$B$3:$B$64,MATCH(项目信息统计表!H92,辅助数据!$A$3:$A$64,0))</f>
        <v>460</v>
      </c>
      <c r="J92" s="141" t="str">
        <f t="shared" si="7"/>
        <v>2022-01</v>
      </c>
      <c r="K92" s="237">
        <v>44896</v>
      </c>
      <c r="L92" s="72" t="str">
        <f t="shared" si="11"/>
        <v>2022</v>
      </c>
      <c r="M92" s="193"/>
      <c r="N92" s="201" t="s">
        <v>6263</v>
      </c>
      <c r="O92" s="201" t="s">
        <v>7768</v>
      </c>
      <c r="P92" s="231" t="s">
        <v>6721</v>
      </c>
      <c r="Q92" s="215" t="s">
        <v>2018</v>
      </c>
      <c r="R92" s="218">
        <v>130088</v>
      </c>
      <c r="S92" s="72" t="s">
        <v>65</v>
      </c>
      <c r="T92" s="141" t="s">
        <v>2185</v>
      </c>
      <c r="U92" s="72" t="s">
        <v>70</v>
      </c>
      <c r="V92" s="72" t="s">
        <v>73</v>
      </c>
      <c r="W92" s="72" t="s">
        <v>90</v>
      </c>
      <c r="X92" s="180" t="s">
        <v>5233</v>
      </c>
      <c r="Y92" s="180" t="s">
        <v>116</v>
      </c>
      <c r="Z92" s="181" t="s">
        <v>186</v>
      </c>
      <c r="AA92" s="180" t="s">
        <v>7525</v>
      </c>
      <c r="AB92" s="190">
        <v>1963</v>
      </c>
      <c r="AC92" s="180" t="s">
        <v>76</v>
      </c>
      <c r="AD92" s="180" t="s">
        <v>5233</v>
      </c>
      <c r="AE92" s="191"/>
      <c r="AF92" s="191"/>
      <c r="AG92" s="191"/>
      <c r="AH92" s="191"/>
      <c r="AI92" s="191"/>
      <c r="AJ92" s="191"/>
      <c r="AK92" s="191"/>
      <c r="AL92" s="191"/>
      <c r="AM92" s="191"/>
      <c r="AN92" s="191"/>
      <c r="AO92" s="192"/>
      <c r="AP92" s="192"/>
      <c r="AQ92" s="192"/>
      <c r="AR92" s="192"/>
      <c r="AS92" s="192"/>
      <c r="AT92" s="192"/>
      <c r="AU92" s="192"/>
      <c r="AV92" s="192"/>
      <c r="AW92" s="192"/>
      <c r="AX92" s="72">
        <v>14</v>
      </c>
      <c r="AY92" s="72">
        <v>0</v>
      </c>
      <c r="AZ92" s="80">
        <f t="shared" si="8"/>
        <v>14</v>
      </c>
      <c r="BA92" s="72">
        <v>14</v>
      </c>
      <c r="BB92" s="72">
        <f>0</f>
        <v>0</v>
      </c>
      <c r="BC92" s="72">
        <f t="shared" si="9"/>
        <v>14</v>
      </c>
      <c r="BD92" s="72">
        <f>0</f>
        <v>0</v>
      </c>
      <c r="BE92" s="72">
        <f t="shared" si="10"/>
        <v>14</v>
      </c>
      <c r="BF92" s="72">
        <v>0</v>
      </c>
      <c r="BG92" s="72">
        <v>0</v>
      </c>
      <c r="BH92" s="72"/>
      <c r="BI92" s="72"/>
      <c r="BJ92" s="142"/>
      <c r="BK92" s="139"/>
    </row>
    <row r="93" spans="1:63" ht="40.5" customHeight="1">
      <c r="A93" s="205" t="s">
        <v>5402</v>
      </c>
      <c r="B93" s="232" t="s">
        <v>5939</v>
      </c>
      <c r="C93" s="205" t="s">
        <v>2088</v>
      </c>
      <c r="D93" s="236" t="s">
        <v>6256</v>
      </c>
      <c r="E93" s="238" t="str">
        <f>INDEX([3]项目信息统计表!$E:$E,MATCH(B93,[3]项目信息统计表!$B:$B,0))</f>
        <v>应用研究</v>
      </c>
      <c r="F93" s="238" t="s">
        <v>1528</v>
      </c>
      <c r="G93" s="72" t="str">
        <f>INDEX(辅助数据!$F$3:$F$98,MATCH(项目信息统计表!F93,辅助数据!$E$3:$E$98,0))</f>
        <v>C36</v>
      </c>
      <c r="H93" s="238" t="s">
        <v>181</v>
      </c>
      <c r="I93" s="72">
        <f>INDEX(辅助数据!$B$3:$B$64,MATCH(项目信息统计表!H93,辅助数据!$A$3:$A$64,0))</f>
        <v>460</v>
      </c>
      <c r="J93" s="141" t="str">
        <f t="shared" si="7"/>
        <v>2022-01</v>
      </c>
      <c r="K93" s="237">
        <v>44896</v>
      </c>
      <c r="L93" s="72" t="str">
        <f t="shared" si="11"/>
        <v>2022</v>
      </c>
      <c r="M93" s="193"/>
      <c r="N93" s="201" t="s">
        <v>6263</v>
      </c>
      <c r="O93" s="201" t="s">
        <v>7768</v>
      </c>
      <c r="P93" s="231" t="s">
        <v>6722</v>
      </c>
      <c r="Q93" s="215" t="s">
        <v>6723</v>
      </c>
      <c r="R93" s="218">
        <v>140047</v>
      </c>
      <c r="S93" s="72" t="s">
        <v>5231</v>
      </c>
      <c r="T93" s="141" t="s">
        <v>2138</v>
      </c>
      <c r="U93" s="72" t="s">
        <v>70</v>
      </c>
      <c r="V93" s="72" t="s">
        <v>73</v>
      </c>
      <c r="W93" s="72" t="s">
        <v>90</v>
      </c>
      <c r="X93" s="180" t="s">
        <v>5233</v>
      </c>
      <c r="Y93" s="180" t="s">
        <v>116</v>
      </c>
      <c r="Z93" s="181" t="s">
        <v>4157</v>
      </c>
      <c r="AA93" s="180" t="s">
        <v>7526</v>
      </c>
      <c r="AB93" s="190">
        <v>1984</v>
      </c>
      <c r="AC93" s="180" t="s">
        <v>4497</v>
      </c>
      <c r="AD93" s="180" t="s">
        <v>5233</v>
      </c>
      <c r="AE93" s="191"/>
      <c r="AF93" s="191"/>
      <c r="AG93" s="191"/>
      <c r="AH93" s="191"/>
      <c r="AI93" s="191"/>
      <c r="AJ93" s="191"/>
      <c r="AK93" s="191"/>
      <c r="AL93" s="191"/>
      <c r="AM93" s="191"/>
      <c r="AN93" s="191"/>
      <c r="AO93" s="192"/>
      <c r="AP93" s="192"/>
      <c r="AQ93" s="192"/>
      <c r="AR93" s="192"/>
      <c r="AS93" s="192"/>
      <c r="AT93" s="192"/>
      <c r="AU93" s="192"/>
      <c r="AV93" s="192"/>
      <c r="AW93" s="192"/>
      <c r="AX93" s="72">
        <v>10</v>
      </c>
      <c r="AY93" s="72">
        <v>0</v>
      </c>
      <c r="AZ93" s="80">
        <f t="shared" si="8"/>
        <v>10</v>
      </c>
      <c r="BA93" s="72">
        <v>10</v>
      </c>
      <c r="BB93" s="72">
        <f>0</f>
        <v>0</v>
      </c>
      <c r="BC93" s="72">
        <f t="shared" si="9"/>
        <v>10</v>
      </c>
      <c r="BD93" s="72">
        <f>0</f>
        <v>0</v>
      </c>
      <c r="BE93" s="72">
        <f t="shared" si="10"/>
        <v>10</v>
      </c>
      <c r="BF93" s="72">
        <v>0</v>
      </c>
      <c r="BG93" s="72">
        <v>0</v>
      </c>
      <c r="BH93" s="72"/>
      <c r="BI93" s="72"/>
      <c r="BJ93" s="142"/>
      <c r="BK93" s="139"/>
    </row>
    <row r="94" spans="1:63" ht="40.5" customHeight="1">
      <c r="A94" s="205" t="s">
        <v>5439</v>
      </c>
      <c r="B94" s="232" t="s">
        <v>5976</v>
      </c>
      <c r="C94" s="205" t="s">
        <v>2088</v>
      </c>
      <c r="D94" s="236" t="s">
        <v>6256</v>
      </c>
      <c r="E94" s="238" t="str">
        <f>INDEX([3]项目信息统计表!$E:$E,MATCH(B94,[3]项目信息统计表!$B:$B,0))</f>
        <v>基础研究</v>
      </c>
      <c r="F94" s="238" t="s">
        <v>1545</v>
      </c>
      <c r="G94" s="72" t="str">
        <f>INDEX(辅助数据!$F$3:$F$98,MATCH(项目信息统计表!F94,辅助数据!$E$3:$E$98,0))</f>
        <v>G54</v>
      </c>
      <c r="H94" s="238" t="s">
        <v>122</v>
      </c>
      <c r="I94" s="72">
        <f>INDEX(辅助数据!$B$3:$B$64,MATCH(项目信息统计表!H94,辅助数据!$A$3:$A$64,0))</f>
        <v>580</v>
      </c>
      <c r="J94" s="141" t="str">
        <f t="shared" si="7"/>
        <v>2022-01</v>
      </c>
      <c r="K94" s="237">
        <v>45261</v>
      </c>
      <c r="L94" s="72" t="str">
        <f t="shared" si="11"/>
        <v>2022</v>
      </c>
      <c r="M94" s="238" t="s">
        <v>54</v>
      </c>
      <c r="N94" s="201" t="s">
        <v>2063</v>
      </c>
      <c r="O94" s="201" t="s">
        <v>7768</v>
      </c>
      <c r="P94" s="231" t="s">
        <v>6783</v>
      </c>
      <c r="Q94" s="215" t="s">
        <v>6784</v>
      </c>
      <c r="R94" s="206" t="s">
        <v>7771</v>
      </c>
      <c r="S94" s="72" t="s">
        <v>65</v>
      </c>
      <c r="T94" s="141" t="s">
        <v>2241</v>
      </c>
      <c r="U94" s="72" t="s">
        <v>4496</v>
      </c>
      <c r="V94" s="72" t="s">
        <v>73</v>
      </c>
      <c r="W94" s="72" t="s">
        <v>4497</v>
      </c>
      <c r="X94" s="180" t="s">
        <v>5234</v>
      </c>
      <c r="Y94" s="180" t="s">
        <v>116</v>
      </c>
      <c r="Z94" s="181" t="s">
        <v>4157</v>
      </c>
      <c r="AA94" s="180" t="s">
        <v>1885</v>
      </c>
      <c r="AB94" s="190">
        <v>1974</v>
      </c>
      <c r="AC94" s="180" t="s">
        <v>76</v>
      </c>
      <c r="AD94" s="180" t="s">
        <v>5233</v>
      </c>
      <c r="AE94" s="191"/>
      <c r="AF94" s="191"/>
      <c r="AG94" s="191"/>
      <c r="AH94" s="191"/>
      <c r="AI94" s="191"/>
      <c r="AJ94" s="191"/>
      <c r="AK94" s="191"/>
      <c r="AL94" s="191"/>
      <c r="AM94" s="191"/>
      <c r="AN94" s="191"/>
      <c r="AO94" s="192"/>
      <c r="AP94" s="192"/>
      <c r="AQ94" s="192"/>
      <c r="AR94" s="192"/>
      <c r="AS94" s="192"/>
      <c r="AT94" s="192"/>
      <c r="AU94" s="192"/>
      <c r="AV94" s="192"/>
      <c r="AW94" s="192"/>
      <c r="AX94" s="72">
        <v>3</v>
      </c>
      <c r="AY94" s="72">
        <v>0</v>
      </c>
      <c r="AZ94" s="80">
        <f t="shared" si="8"/>
        <v>3</v>
      </c>
      <c r="BA94" s="72">
        <v>1</v>
      </c>
      <c r="BB94" s="72">
        <f>0</f>
        <v>0</v>
      </c>
      <c r="BC94" s="72">
        <f t="shared" si="9"/>
        <v>1</v>
      </c>
      <c r="BD94" s="72">
        <f>0</f>
        <v>0</v>
      </c>
      <c r="BE94" s="72">
        <f t="shared" si="10"/>
        <v>1</v>
      </c>
      <c r="BF94" s="72">
        <v>0</v>
      </c>
      <c r="BG94" s="72">
        <v>0</v>
      </c>
      <c r="BH94" s="142"/>
      <c r="BI94" s="72"/>
      <c r="BJ94" s="142"/>
      <c r="BK94" s="139"/>
    </row>
    <row r="95" spans="1:63" ht="40.5" customHeight="1">
      <c r="A95" s="205" t="s">
        <v>5440</v>
      </c>
      <c r="B95" s="232" t="s">
        <v>5977</v>
      </c>
      <c r="C95" s="205" t="s">
        <v>2088</v>
      </c>
      <c r="D95" s="236" t="s">
        <v>6256</v>
      </c>
      <c r="E95" s="238" t="str">
        <f>INDEX([3]项目信息统计表!$E:$E,MATCH(B95,[3]项目信息统计表!$B:$B,0))</f>
        <v>基础研究</v>
      </c>
      <c r="F95" s="238" t="s">
        <v>1545</v>
      </c>
      <c r="G95" s="72" t="str">
        <f>INDEX(辅助数据!$F$3:$F$98,MATCH(项目信息统计表!F95,辅助数据!$E$3:$E$98,0))</f>
        <v>G54</v>
      </c>
      <c r="H95" s="238" t="s">
        <v>122</v>
      </c>
      <c r="I95" s="72">
        <f>INDEX(辅助数据!$B$3:$B$64,MATCH(项目信息统计表!H95,辅助数据!$A$3:$A$64,0))</f>
        <v>580</v>
      </c>
      <c r="J95" s="141" t="str">
        <f t="shared" si="7"/>
        <v>2022-01</v>
      </c>
      <c r="K95" s="237">
        <v>45261</v>
      </c>
      <c r="L95" s="72" t="str">
        <f t="shared" si="11"/>
        <v>2022</v>
      </c>
      <c r="M95" s="238" t="s">
        <v>54</v>
      </c>
      <c r="N95" s="201" t="s">
        <v>2063</v>
      </c>
      <c r="O95" s="201" t="s">
        <v>7768</v>
      </c>
      <c r="P95" s="231" t="s">
        <v>6785</v>
      </c>
      <c r="Q95" s="215" t="s">
        <v>6786</v>
      </c>
      <c r="R95" s="206" t="s">
        <v>7771</v>
      </c>
      <c r="S95" s="72" t="s">
        <v>65</v>
      </c>
      <c r="T95" s="141" t="s">
        <v>3766</v>
      </c>
      <c r="U95" s="72" t="s">
        <v>4496</v>
      </c>
      <c r="V95" s="72" t="s">
        <v>73</v>
      </c>
      <c r="W95" s="72" t="s">
        <v>4497</v>
      </c>
      <c r="X95" s="180" t="s">
        <v>5233</v>
      </c>
      <c r="Y95" s="180" t="s">
        <v>116</v>
      </c>
      <c r="Z95" s="181" t="s">
        <v>4157</v>
      </c>
      <c r="AA95" s="180" t="s">
        <v>7543</v>
      </c>
      <c r="AB95" s="190">
        <v>1999</v>
      </c>
      <c r="AC95" s="180" t="s">
        <v>4496</v>
      </c>
      <c r="AD95" s="180" t="s">
        <v>5233</v>
      </c>
      <c r="AE95" s="191"/>
      <c r="AF95" s="191"/>
      <c r="AG95" s="191"/>
      <c r="AH95" s="191"/>
      <c r="AI95" s="191"/>
      <c r="AJ95" s="191"/>
      <c r="AK95" s="191"/>
      <c r="AL95" s="191"/>
      <c r="AM95" s="191"/>
      <c r="AN95" s="191"/>
      <c r="AO95" s="192"/>
      <c r="AP95" s="192"/>
      <c r="AQ95" s="192"/>
      <c r="AR95" s="192"/>
      <c r="AS95" s="192"/>
      <c r="AT95" s="192"/>
      <c r="AU95" s="192"/>
      <c r="AV95" s="192"/>
      <c r="AW95" s="192"/>
      <c r="AX95" s="72">
        <v>3</v>
      </c>
      <c r="AY95" s="72">
        <v>0</v>
      </c>
      <c r="AZ95" s="80">
        <f t="shared" si="8"/>
        <v>3</v>
      </c>
      <c r="BA95" s="72">
        <v>1</v>
      </c>
      <c r="BB95" s="72">
        <f>0</f>
        <v>0</v>
      </c>
      <c r="BC95" s="72">
        <f t="shared" si="9"/>
        <v>1</v>
      </c>
      <c r="BD95" s="72">
        <f>0</f>
        <v>0</v>
      </c>
      <c r="BE95" s="72">
        <f t="shared" si="10"/>
        <v>1</v>
      </c>
      <c r="BF95" s="72">
        <v>0</v>
      </c>
      <c r="BG95" s="72">
        <v>0</v>
      </c>
      <c r="BH95" s="72"/>
      <c r="BI95" s="72"/>
      <c r="BJ95" s="142"/>
      <c r="BK95" s="139"/>
    </row>
    <row r="96" spans="1:63" ht="40.5" customHeight="1">
      <c r="A96" s="205" t="s">
        <v>5441</v>
      </c>
      <c r="B96" s="232" t="s">
        <v>5978</v>
      </c>
      <c r="C96" s="205" t="s">
        <v>2088</v>
      </c>
      <c r="D96" s="236" t="s">
        <v>6256</v>
      </c>
      <c r="E96" s="238" t="str">
        <f>INDEX([3]项目信息统计表!$E:$E,MATCH(B96,[3]项目信息统计表!$B:$B,0))</f>
        <v>基础研究</v>
      </c>
      <c r="F96" s="238" t="s">
        <v>1545</v>
      </c>
      <c r="G96" s="72" t="str">
        <f>INDEX(辅助数据!$F$3:$F$98,MATCH(项目信息统计表!F96,辅助数据!$E$3:$E$98,0))</f>
        <v>G54</v>
      </c>
      <c r="H96" s="238" t="s">
        <v>122</v>
      </c>
      <c r="I96" s="72">
        <f>INDEX(辅助数据!$B$3:$B$64,MATCH(项目信息统计表!H96,辅助数据!$A$3:$A$64,0))</f>
        <v>580</v>
      </c>
      <c r="J96" s="141" t="str">
        <f t="shared" si="7"/>
        <v>2022-01</v>
      </c>
      <c r="K96" s="237">
        <v>45261</v>
      </c>
      <c r="L96" s="72" t="str">
        <f t="shared" si="11"/>
        <v>2022</v>
      </c>
      <c r="M96" s="238" t="s">
        <v>54</v>
      </c>
      <c r="N96" s="201" t="s">
        <v>2063</v>
      </c>
      <c r="O96" s="201" t="s">
        <v>7768</v>
      </c>
      <c r="P96" s="231" t="s">
        <v>6787</v>
      </c>
      <c r="Q96" s="215" t="s">
        <v>6788</v>
      </c>
      <c r="R96" s="206" t="s">
        <v>7771</v>
      </c>
      <c r="S96" s="72" t="s">
        <v>65</v>
      </c>
      <c r="T96" s="141" t="s">
        <v>2128</v>
      </c>
      <c r="U96" s="72" t="s">
        <v>4496</v>
      </c>
      <c r="V96" s="72" t="s">
        <v>73</v>
      </c>
      <c r="W96" s="72" t="s">
        <v>90</v>
      </c>
      <c r="X96" s="180" t="s">
        <v>5233</v>
      </c>
      <c r="Y96" s="180" t="s">
        <v>116</v>
      </c>
      <c r="Z96" s="181" t="s">
        <v>4157</v>
      </c>
      <c r="AA96" s="180" t="s">
        <v>7544</v>
      </c>
      <c r="AB96" s="190">
        <v>1981</v>
      </c>
      <c r="AC96" s="180" t="s">
        <v>4497</v>
      </c>
      <c r="AD96" s="180" t="s">
        <v>5234</v>
      </c>
      <c r="AE96" s="191"/>
      <c r="AF96" s="191"/>
      <c r="AG96" s="191"/>
      <c r="AH96" s="191"/>
      <c r="AI96" s="191"/>
      <c r="AJ96" s="191"/>
      <c r="AK96" s="191"/>
      <c r="AL96" s="191"/>
      <c r="AM96" s="191"/>
      <c r="AN96" s="191"/>
      <c r="AO96" s="192"/>
      <c r="AP96" s="192"/>
      <c r="AQ96" s="192"/>
      <c r="AR96" s="192"/>
      <c r="AS96" s="192"/>
      <c r="AT96" s="192"/>
      <c r="AU96" s="192"/>
      <c r="AV96" s="192"/>
      <c r="AW96" s="192"/>
      <c r="AX96" s="72">
        <v>3</v>
      </c>
      <c r="AY96" s="72">
        <v>0</v>
      </c>
      <c r="AZ96" s="80">
        <f t="shared" si="8"/>
        <v>3</v>
      </c>
      <c r="BA96" s="72">
        <v>1</v>
      </c>
      <c r="BB96" s="72">
        <f>0</f>
        <v>0</v>
      </c>
      <c r="BC96" s="72">
        <f t="shared" si="9"/>
        <v>1</v>
      </c>
      <c r="BD96" s="72">
        <f>0</f>
        <v>0</v>
      </c>
      <c r="BE96" s="72">
        <f t="shared" si="10"/>
        <v>1</v>
      </c>
      <c r="BF96" s="72">
        <v>0</v>
      </c>
      <c r="BG96" s="72">
        <v>0</v>
      </c>
      <c r="BH96" s="72"/>
      <c r="BI96" s="72"/>
      <c r="BJ96" s="142"/>
      <c r="BK96" s="139"/>
    </row>
    <row r="97" spans="1:63" ht="40.5" customHeight="1">
      <c r="A97" s="205" t="s">
        <v>5442</v>
      </c>
      <c r="B97" s="232" t="s">
        <v>5979</v>
      </c>
      <c r="C97" s="205" t="s">
        <v>2088</v>
      </c>
      <c r="D97" s="236" t="s">
        <v>6256</v>
      </c>
      <c r="E97" s="238" t="str">
        <f>INDEX([3]项目信息统计表!$E:$E,MATCH(B97,[3]项目信息统计表!$B:$B,0))</f>
        <v>基础研究</v>
      </c>
      <c r="F97" s="238" t="s">
        <v>1545</v>
      </c>
      <c r="G97" s="72" t="str">
        <f>INDEX(辅助数据!$F$3:$F$98,MATCH(项目信息统计表!F97,辅助数据!$E$3:$E$98,0))</f>
        <v>G54</v>
      </c>
      <c r="H97" s="238" t="s">
        <v>122</v>
      </c>
      <c r="I97" s="72">
        <f>INDEX(辅助数据!$B$3:$B$64,MATCH(项目信息统计表!H97,辅助数据!$A$3:$A$64,0))</f>
        <v>580</v>
      </c>
      <c r="J97" s="141" t="str">
        <f t="shared" si="7"/>
        <v>2022-01</v>
      </c>
      <c r="K97" s="237">
        <v>45261</v>
      </c>
      <c r="L97" s="72" t="str">
        <f t="shared" si="11"/>
        <v>2022</v>
      </c>
      <c r="M97" s="238" t="s">
        <v>54</v>
      </c>
      <c r="N97" s="201" t="s">
        <v>2063</v>
      </c>
      <c r="O97" s="201" t="s">
        <v>7768</v>
      </c>
      <c r="P97" s="231" t="s">
        <v>6789</v>
      </c>
      <c r="Q97" s="215" t="s">
        <v>6790</v>
      </c>
      <c r="R97" s="206" t="s">
        <v>7771</v>
      </c>
      <c r="S97" s="72" t="s">
        <v>5231</v>
      </c>
      <c r="T97" s="141" t="s">
        <v>2268</v>
      </c>
      <c r="U97" s="72" t="s">
        <v>4496</v>
      </c>
      <c r="V97" s="72" t="s">
        <v>73</v>
      </c>
      <c r="W97" s="72" t="s">
        <v>90</v>
      </c>
      <c r="X97" s="180" t="s">
        <v>5233</v>
      </c>
      <c r="Y97" s="180" t="s">
        <v>116</v>
      </c>
      <c r="Z97" s="181" t="s">
        <v>4157</v>
      </c>
      <c r="AA97" s="180" t="s">
        <v>180</v>
      </c>
      <c r="AB97" s="190">
        <v>1983</v>
      </c>
      <c r="AC97" s="180" t="s">
        <v>76</v>
      </c>
      <c r="AD97" s="180" t="s">
        <v>5234</v>
      </c>
      <c r="AE97" s="191"/>
      <c r="AF97" s="191"/>
      <c r="AG97" s="191"/>
      <c r="AH97" s="191"/>
      <c r="AI97" s="191"/>
      <c r="AJ97" s="191"/>
      <c r="AK97" s="191"/>
      <c r="AL97" s="191"/>
      <c r="AM97" s="191"/>
      <c r="AN97" s="191"/>
      <c r="AO97" s="192"/>
      <c r="AP97" s="192"/>
      <c r="AQ97" s="192"/>
      <c r="AR97" s="192"/>
      <c r="AS97" s="192"/>
      <c r="AT97" s="192"/>
      <c r="AU97" s="192"/>
      <c r="AV97" s="192"/>
      <c r="AW97" s="192"/>
      <c r="AX97" s="72">
        <v>3</v>
      </c>
      <c r="AY97" s="72">
        <v>0</v>
      </c>
      <c r="AZ97" s="80">
        <f t="shared" si="8"/>
        <v>3</v>
      </c>
      <c r="BA97" s="72">
        <v>1</v>
      </c>
      <c r="BB97" s="72">
        <f>0</f>
        <v>0</v>
      </c>
      <c r="BC97" s="72">
        <f t="shared" si="9"/>
        <v>1</v>
      </c>
      <c r="BD97" s="72">
        <f>0</f>
        <v>0</v>
      </c>
      <c r="BE97" s="72">
        <f t="shared" si="10"/>
        <v>1</v>
      </c>
      <c r="BF97" s="72">
        <v>0</v>
      </c>
      <c r="BG97" s="72">
        <v>0</v>
      </c>
      <c r="BH97" s="72"/>
      <c r="BI97" s="72"/>
      <c r="BJ97" s="142"/>
      <c r="BK97" s="139"/>
    </row>
    <row r="98" spans="1:63" ht="40.5" customHeight="1">
      <c r="A98" s="205" t="s">
        <v>5443</v>
      </c>
      <c r="B98" s="232" t="s">
        <v>5980</v>
      </c>
      <c r="C98" s="205" t="s">
        <v>2088</v>
      </c>
      <c r="D98" s="236" t="s">
        <v>6256</v>
      </c>
      <c r="E98" s="238" t="str">
        <f>INDEX([3]项目信息统计表!$E:$E,MATCH(B98,[3]项目信息统计表!$B:$B,0))</f>
        <v>应用研究</v>
      </c>
      <c r="F98" s="238" t="s">
        <v>1545</v>
      </c>
      <c r="G98" s="72" t="str">
        <f>INDEX(辅助数据!$F$3:$F$98,MATCH(项目信息统计表!F98,辅助数据!$E$3:$E$98,0))</f>
        <v>G54</v>
      </c>
      <c r="H98" s="238" t="s">
        <v>122</v>
      </c>
      <c r="I98" s="72">
        <f>INDEX(辅助数据!$B$3:$B$64,MATCH(项目信息统计表!H98,辅助数据!$A$3:$A$64,0))</f>
        <v>580</v>
      </c>
      <c r="J98" s="141" t="str">
        <f t="shared" si="7"/>
        <v>2022-01</v>
      </c>
      <c r="K98" s="237">
        <v>45261</v>
      </c>
      <c r="L98" s="72" t="str">
        <f t="shared" si="11"/>
        <v>2022</v>
      </c>
      <c r="M98" s="238" t="s">
        <v>54</v>
      </c>
      <c r="N98" s="201" t="s">
        <v>2063</v>
      </c>
      <c r="O98" s="201" t="s">
        <v>7768</v>
      </c>
      <c r="P98" s="231" t="s">
        <v>6791</v>
      </c>
      <c r="Q98" s="215" t="s">
        <v>6792</v>
      </c>
      <c r="R98" s="206" t="s">
        <v>7771</v>
      </c>
      <c r="S98" s="72" t="s">
        <v>65</v>
      </c>
      <c r="T98" s="141" t="s">
        <v>2249</v>
      </c>
      <c r="U98" s="72" t="s">
        <v>4496</v>
      </c>
      <c r="V98" s="72" t="s">
        <v>73</v>
      </c>
      <c r="W98" s="72" t="s">
        <v>90</v>
      </c>
      <c r="X98" s="180" t="s">
        <v>5233</v>
      </c>
      <c r="Y98" s="180" t="s">
        <v>116</v>
      </c>
      <c r="Z98" s="181" t="s">
        <v>4157</v>
      </c>
      <c r="AA98" s="180" t="s">
        <v>7545</v>
      </c>
      <c r="AB98" s="190">
        <v>1979</v>
      </c>
      <c r="AC98" s="180" t="s">
        <v>76</v>
      </c>
      <c r="AD98" s="180" t="s">
        <v>5234</v>
      </c>
      <c r="AE98" s="191"/>
      <c r="AF98" s="191"/>
      <c r="AG98" s="191"/>
      <c r="AH98" s="191"/>
      <c r="AI98" s="191"/>
      <c r="AJ98" s="191"/>
      <c r="AK98" s="191"/>
      <c r="AL98" s="191"/>
      <c r="AM98" s="191"/>
      <c r="AN98" s="191"/>
      <c r="AO98" s="192"/>
      <c r="AP98" s="192"/>
      <c r="AQ98" s="192"/>
      <c r="AR98" s="192"/>
      <c r="AS98" s="192"/>
      <c r="AT98" s="192"/>
      <c r="AU98" s="192"/>
      <c r="AV98" s="192"/>
      <c r="AW98" s="192"/>
      <c r="AX98" s="72">
        <v>3</v>
      </c>
      <c r="AY98" s="72">
        <v>0</v>
      </c>
      <c r="AZ98" s="80">
        <f t="shared" si="8"/>
        <v>3</v>
      </c>
      <c r="BA98" s="72">
        <v>1</v>
      </c>
      <c r="BB98" s="72">
        <f>0</f>
        <v>0</v>
      </c>
      <c r="BC98" s="72">
        <f t="shared" si="9"/>
        <v>1</v>
      </c>
      <c r="BD98" s="72">
        <f>0</f>
        <v>0</v>
      </c>
      <c r="BE98" s="72">
        <f t="shared" si="10"/>
        <v>1</v>
      </c>
      <c r="BF98" s="72">
        <v>0</v>
      </c>
      <c r="BG98" s="72">
        <v>0</v>
      </c>
      <c r="BH98" s="72"/>
      <c r="BI98" s="72"/>
      <c r="BJ98" s="142"/>
      <c r="BK98" s="139"/>
    </row>
    <row r="99" spans="1:63" ht="40.5" customHeight="1">
      <c r="A99" s="205" t="s">
        <v>5444</v>
      </c>
      <c r="B99" s="232" t="s">
        <v>5981</v>
      </c>
      <c r="C99" s="205" t="s">
        <v>2088</v>
      </c>
      <c r="D99" s="236" t="s">
        <v>6256</v>
      </c>
      <c r="E99" s="238" t="str">
        <f>INDEX([3]项目信息统计表!$E:$E,MATCH(B99,[3]项目信息统计表!$B:$B,0))</f>
        <v>应用研究</v>
      </c>
      <c r="F99" s="238" t="s">
        <v>1528</v>
      </c>
      <c r="G99" s="72" t="str">
        <f>INDEX(辅助数据!$F$3:$F$98,MATCH(项目信息统计表!F99,辅助数据!$E$3:$E$98,0))</f>
        <v>C36</v>
      </c>
      <c r="H99" s="238" t="s">
        <v>253</v>
      </c>
      <c r="I99" s="72">
        <f>INDEX(辅助数据!$B$3:$B$64,MATCH(项目信息统计表!H99,辅助数据!$A$3:$A$64,0))</f>
        <v>470</v>
      </c>
      <c r="J99" s="141" t="str">
        <f t="shared" si="7"/>
        <v>2022-01</v>
      </c>
      <c r="K99" s="237">
        <v>45261</v>
      </c>
      <c r="L99" s="72" t="str">
        <f t="shared" si="11"/>
        <v>2022</v>
      </c>
      <c r="M99" s="238" t="s">
        <v>54</v>
      </c>
      <c r="N99" s="201" t="s">
        <v>2063</v>
      </c>
      <c r="O99" s="201" t="s">
        <v>7768</v>
      </c>
      <c r="P99" s="231" t="s">
        <v>6793</v>
      </c>
      <c r="Q99" s="215" t="s">
        <v>6794</v>
      </c>
      <c r="R99" s="206" t="s">
        <v>7771</v>
      </c>
      <c r="S99" s="72" t="s">
        <v>65</v>
      </c>
      <c r="T99" s="141" t="s">
        <v>3767</v>
      </c>
      <c r="U99" s="72" t="s">
        <v>4496</v>
      </c>
      <c r="V99" s="72" t="s">
        <v>73</v>
      </c>
      <c r="W99" s="72" t="s">
        <v>4497</v>
      </c>
      <c r="X99" s="180" t="s">
        <v>5233</v>
      </c>
      <c r="Y99" s="180" t="s">
        <v>116</v>
      </c>
      <c r="Z99" s="181" t="s">
        <v>186</v>
      </c>
      <c r="AA99" s="180" t="s">
        <v>7546</v>
      </c>
      <c r="AB99" s="190">
        <v>1978</v>
      </c>
      <c r="AC99" s="180" t="s">
        <v>4497</v>
      </c>
      <c r="AD99" s="180" t="s">
        <v>5234</v>
      </c>
      <c r="AE99" s="191"/>
      <c r="AF99" s="191"/>
      <c r="AG99" s="191"/>
      <c r="AH99" s="191"/>
      <c r="AI99" s="191"/>
      <c r="AJ99" s="191"/>
      <c r="AK99" s="191"/>
      <c r="AL99" s="191"/>
      <c r="AM99" s="191"/>
      <c r="AN99" s="191"/>
      <c r="AO99" s="192"/>
      <c r="AP99" s="192"/>
      <c r="AQ99" s="192"/>
      <c r="AR99" s="192"/>
      <c r="AS99" s="192"/>
      <c r="AT99" s="192"/>
      <c r="AU99" s="192"/>
      <c r="AV99" s="192"/>
      <c r="AW99" s="192"/>
      <c r="AX99" s="72">
        <v>3</v>
      </c>
      <c r="AY99" s="72">
        <v>0</v>
      </c>
      <c r="AZ99" s="80">
        <f t="shared" si="8"/>
        <v>3</v>
      </c>
      <c r="BA99" s="72">
        <v>1</v>
      </c>
      <c r="BB99" s="72">
        <f>0</f>
        <v>0</v>
      </c>
      <c r="BC99" s="72">
        <f t="shared" si="9"/>
        <v>1</v>
      </c>
      <c r="BD99" s="72">
        <f>0</f>
        <v>0</v>
      </c>
      <c r="BE99" s="72">
        <f t="shared" si="10"/>
        <v>1</v>
      </c>
      <c r="BF99" s="72">
        <v>0</v>
      </c>
      <c r="BG99" s="72">
        <v>0</v>
      </c>
      <c r="BH99" s="142"/>
      <c r="BI99" s="72"/>
      <c r="BJ99" s="142"/>
      <c r="BK99" s="139"/>
    </row>
    <row r="100" spans="1:63" ht="40.5" customHeight="1">
      <c r="A100" s="205" t="s">
        <v>5445</v>
      </c>
      <c r="B100" s="232" t="s">
        <v>5982</v>
      </c>
      <c r="C100" s="205" t="s">
        <v>2088</v>
      </c>
      <c r="D100" s="236" t="s">
        <v>6256</v>
      </c>
      <c r="E100" s="238" t="str">
        <f>INDEX([3]项目信息统计表!$E:$E,MATCH(B100,[3]项目信息统计表!$B:$B,0))</f>
        <v>应用研究</v>
      </c>
      <c r="F100" s="238" t="s">
        <v>1528</v>
      </c>
      <c r="G100" s="72" t="str">
        <f>INDEX(辅助数据!$F$3:$F$98,MATCH(项目信息统计表!F100,辅助数据!$E$3:$E$98,0))</f>
        <v>C36</v>
      </c>
      <c r="H100" s="238" t="s">
        <v>253</v>
      </c>
      <c r="I100" s="72">
        <f>INDEX(辅助数据!$B$3:$B$64,MATCH(项目信息统计表!H100,辅助数据!$A$3:$A$64,0))</f>
        <v>470</v>
      </c>
      <c r="J100" s="141" t="str">
        <f t="shared" si="7"/>
        <v>2022-01</v>
      </c>
      <c r="K100" s="237">
        <v>45261</v>
      </c>
      <c r="L100" s="72" t="str">
        <f t="shared" si="11"/>
        <v>2022</v>
      </c>
      <c r="M100" s="238" t="s">
        <v>54</v>
      </c>
      <c r="N100" s="201" t="s">
        <v>2063</v>
      </c>
      <c r="O100" s="201" t="s">
        <v>7768</v>
      </c>
      <c r="P100" s="231" t="s">
        <v>6795</v>
      </c>
      <c r="Q100" s="215" t="s">
        <v>6796</v>
      </c>
      <c r="R100" s="206" t="s">
        <v>7771</v>
      </c>
      <c r="S100" s="72" t="s">
        <v>65</v>
      </c>
      <c r="T100" s="141" t="s">
        <v>3734</v>
      </c>
      <c r="U100" s="72" t="s">
        <v>4496</v>
      </c>
      <c r="V100" s="72" t="s">
        <v>73</v>
      </c>
      <c r="W100" s="72" t="s">
        <v>4497</v>
      </c>
      <c r="X100" s="180" t="s">
        <v>5233</v>
      </c>
      <c r="Y100" s="180" t="s">
        <v>116</v>
      </c>
      <c r="Z100" s="181" t="s">
        <v>186</v>
      </c>
      <c r="AA100" s="180" t="s">
        <v>7547</v>
      </c>
      <c r="AB100" s="190">
        <v>1971</v>
      </c>
      <c r="AC100" s="180" t="s">
        <v>90</v>
      </c>
      <c r="AD100" s="180" t="s">
        <v>5233</v>
      </c>
      <c r="AE100" s="191"/>
      <c r="AF100" s="191"/>
      <c r="AG100" s="191"/>
      <c r="AH100" s="191"/>
      <c r="AI100" s="191"/>
      <c r="AJ100" s="191"/>
      <c r="AK100" s="191"/>
      <c r="AL100" s="191"/>
      <c r="AM100" s="191"/>
      <c r="AN100" s="191"/>
      <c r="AO100" s="192"/>
      <c r="AP100" s="192"/>
      <c r="AQ100" s="192"/>
      <c r="AR100" s="192"/>
      <c r="AS100" s="192"/>
      <c r="AT100" s="192"/>
      <c r="AU100" s="192"/>
      <c r="AV100" s="192"/>
      <c r="AW100" s="192"/>
      <c r="AX100" s="72">
        <v>3</v>
      </c>
      <c r="AY100" s="72">
        <v>0</v>
      </c>
      <c r="AZ100" s="80">
        <f t="shared" si="8"/>
        <v>3</v>
      </c>
      <c r="BA100" s="72">
        <v>1</v>
      </c>
      <c r="BB100" s="72">
        <f>0</f>
        <v>0</v>
      </c>
      <c r="BC100" s="72">
        <f t="shared" si="9"/>
        <v>1</v>
      </c>
      <c r="BD100" s="72">
        <f>0</f>
        <v>0</v>
      </c>
      <c r="BE100" s="72">
        <f t="shared" si="10"/>
        <v>1</v>
      </c>
      <c r="BF100" s="72">
        <v>0</v>
      </c>
      <c r="BG100" s="72">
        <v>0</v>
      </c>
      <c r="BH100" s="72"/>
      <c r="BI100" s="72"/>
      <c r="BJ100" s="142"/>
      <c r="BK100" s="139"/>
    </row>
    <row r="101" spans="1:63" ht="40.5" customHeight="1">
      <c r="A101" s="205" t="s">
        <v>5446</v>
      </c>
      <c r="B101" s="232" t="s">
        <v>5983</v>
      </c>
      <c r="C101" s="205" t="s">
        <v>2088</v>
      </c>
      <c r="D101" s="236" t="s">
        <v>6256</v>
      </c>
      <c r="E101" s="238" t="str">
        <f>INDEX([3]项目信息统计表!$E:$E,MATCH(B101,[3]项目信息统计表!$B:$B,0))</f>
        <v>基础研究</v>
      </c>
      <c r="F101" s="238" t="s">
        <v>1528</v>
      </c>
      <c r="G101" s="72" t="str">
        <f>INDEX(辅助数据!$F$3:$F$98,MATCH(项目信息统计表!F101,辅助数据!$E$3:$E$98,0))</f>
        <v>C36</v>
      </c>
      <c r="H101" s="238" t="s">
        <v>253</v>
      </c>
      <c r="I101" s="72">
        <f>INDEX(辅助数据!$B$3:$B$64,MATCH(项目信息统计表!H101,辅助数据!$A$3:$A$64,0))</f>
        <v>470</v>
      </c>
      <c r="J101" s="141" t="str">
        <f t="shared" si="7"/>
        <v>2022-01</v>
      </c>
      <c r="K101" s="237">
        <v>45261</v>
      </c>
      <c r="L101" s="72" t="str">
        <f t="shared" si="11"/>
        <v>2022</v>
      </c>
      <c r="M101" s="238" t="s">
        <v>54</v>
      </c>
      <c r="N101" s="135" t="s">
        <v>2063</v>
      </c>
      <c r="O101" s="201" t="s">
        <v>7768</v>
      </c>
      <c r="P101" s="231" t="s">
        <v>6797</v>
      </c>
      <c r="Q101" s="215" t="s">
        <v>6798</v>
      </c>
      <c r="R101" s="206" t="s">
        <v>7771</v>
      </c>
      <c r="S101" s="72" t="s">
        <v>65</v>
      </c>
      <c r="T101" s="141" t="s">
        <v>2268</v>
      </c>
      <c r="U101" s="72" t="s">
        <v>4496</v>
      </c>
      <c r="V101" s="72" t="s">
        <v>73</v>
      </c>
      <c r="W101" s="72" t="s">
        <v>4497</v>
      </c>
      <c r="X101" s="180" t="s">
        <v>5233</v>
      </c>
      <c r="Y101" s="180" t="s">
        <v>116</v>
      </c>
      <c r="Z101" s="181" t="s">
        <v>186</v>
      </c>
      <c r="AA101" s="180" t="s">
        <v>7548</v>
      </c>
      <c r="AB101" s="190">
        <v>1987</v>
      </c>
      <c r="AC101" s="180" t="s">
        <v>90</v>
      </c>
      <c r="AD101" s="180" t="s">
        <v>5233</v>
      </c>
      <c r="AE101" s="191"/>
      <c r="AF101" s="191"/>
      <c r="AG101" s="191"/>
      <c r="AH101" s="191"/>
      <c r="AI101" s="191"/>
      <c r="AJ101" s="191"/>
      <c r="AK101" s="191"/>
      <c r="AL101" s="191"/>
      <c r="AM101" s="191"/>
      <c r="AN101" s="191"/>
      <c r="AO101" s="192"/>
      <c r="AP101" s="192"/>
      <c r="AQ101" s="192"/>
      <c r="AR101" s="192"/>
      <c r="AS101" s="192"/>
      <c r="AT101" s="192"/>
      <c r="AU101" s="192"/>
      <c r="AV101" s="192"/>
      <c r="AW101" s="192"/>
      <c r="AX101" s="72">
        <v>3</v>
      </c>
      <c r="AY101" s="72">
        <v>0</v>
      </c>
      <c r="AZ101" s="80">
        <f t="shared" si="8"/>
        <v>3</v>
      </c>
      <c r="BA101" s="72">
        <v>1</v>
      </c>
      <c r="BB101" s="72">
        <f>0</f>
        <v>0</v>
      </c>
      <c r="BC101" s="72">
        <f t="shared" si="9"/>
        <v>1</v>
      </c>
      <c r="BD101" s="72">
        <f>0</f>
        <v>0</v>
      </c>
      <c r="BE101" s="72">
        <f t="shared" si="10"/>
        <v>1</v>
      </c>
      <c r="BF101" s="72">
        <v>0</v>
      </c>
      <c r="BG101" s="72">
        <v>0</v>
      </c>
      <c r="BH101" s="72"/>
      <c r="BI101" s="72"/>
      <c r="BJ101" s="142"/>
      <c r="BK101" s="139"/>
    </row>
    <row r="102" spans="1:63" ht="40.5" customHeight="1">
      <c r="A102" s="205" t="s">
        <v>5447</v>
      </c>
      <c r="B102" s="232" t="s">
        <v>5984</v>
      </c>
      <c r="C102" s="205" t="s">
        <v>2088</v>
      </c>
      <c r="D102" s="236" t="s">
        <v>6256</v>
      </c>
      <c r="E102" s="238" t="str">
        <f>INDEX([3]项目信息统计表!$E:$E,MATCH(B102,[3]项目信息统计表!$B:$B,0))</f>
        <v>基础研究</v>
      </c>
      <c r="F102" s="238" t="s">
        <v>1528</v>
      </c>
      <c r="G102" s="72" t="str">
        <f>INDEX(辅助数据!$F$3:$F$98,MATCH(项目信息统计表!F102,辅助数据!$E$3:$E$98,0))</f>
        <v>C36</v>
      </c>
      <c r="H102" s="238" t="s">
        <v>253</v>
      </c>
      <c r="I102" s="72">
        <f>INDEX(辅助数据!$B$3:$B$64,MATCH(项目信息统计表!H102,辅助数据!$A$3:$A$64,0))</f>
        <v>470</v>
      </c>
      <c r="J102" s="141" t="str">
        <f t="shared" si="7"/>
        <v>2022-01</v>
      </c>
      <c r="K102" s="237">
        <v>45261</v>
      </c>
      <c r="L102" s="72" t="str">
        <f t="shared" si="11"/>
        <v>2022</v>
      </c>
      <c r="M102" s="238" t="s">
        <v>54</v>
      </c>
      <c r="N102" s="135" t="s">
        <v>2063</v>
      </c>
      <c r="O102" s="201" t="s">
        <v>7768</v>
      </c>
      <c r="P102" s="231" t="s">
        <v>6799</v>
      </c>
      <c r="Q102" s="215" t="s">
        <v>6800</v>
      </c>
      <c r="R102" s="206" t="s">
        <v>7771</v>
      </c>
      <c r="S102" s="72" t="s">
        <v>65</v>
      </c>
      <c r="T102" s="141" t="s">
        <v>2180</v>
      </c>
      <c r="U102" s="72" t="s">
        <v>4496</v>
      </c>
      <c r="V102" s="72" t="s">
        <v>73</v>
      </c>
      <c r="W102" s="72" t="s">
        <v>90</v>
      </c>
      <c r="X102" s="180" t="s">
        <v>5233</v>
      </c>
      <c r="Y102" s="180" t="s">
        <v>116</v>
      </c>
      <c r="Z102" s="181" t="s">
        <v>186</v>
      </c>
      <c r="AA102" s="180" t="s">
        <v>3015</v>
      </c>
      <c r="AB102" s="190">
        <v>1985</v>
      </c>
      <c r="AC102" s="180" t="s">
        <v>4497</v>
      </c>
      <c r="AD102" s="180" t="s">
        <v>5233</v>
      </c>
      <c r="AE102" s="191"/>
      <c r="AF102" s="191"/>
      <c r="AG102" s="191"/>
      <c r="AH102" s="191"/>
      <c r="AI102" s="191"/>
      <c r="AJ102" s="191"/>
      <c r="AK102" s="191"/>
      <c r="AL102" s="191"/>
      <c r="AM102" s="191"/>
      <c r="AN102" s="191"/>
      <c r="AO102" s="192"/>
      <c r="AP102" s="192"/>
      <c r="AQ102" s="192"/>
      <c r="AR102" s="192"/>
      <c r="AS102" s="192"/>
      <c r="AT102" s="192"/>
      <c r="AU102" s="192"/>
      <c r="AV102" s="192"/>
      <c r="AW102" s="192"/>
      <c r="AX102" s="72">
        <v>3</v>
      </c>
      <c r="AY102" s="72">
        <v>0</v>
      </c>
      <c r="AZ102" s="80">
        <f t="shared" si="8"/>
        <v>3</v>
      </c>
      <c r="BA102" s="72">
        <v>1</v>
      </c>
      <c r="BB102" s="72">
        <f>0</f>
        <v>0</v>
      </c>
      <c r="BC102" s="72">
        <f t="shared" si="9"/>
        <v>1</v>
      </c>
      <c r="BD102" s="72">
        <f>0</f>
        <v>0</v>
      </c>
      <c r="BE102" s="72">
        <f t="shared" si="10"/>
        <v>1</v>
      </c>
      <c r="BF102" s="72">
        <v>0</v>
      </c>
      <c r="BG102" s="72">
        <v>0</v>
      </c>
      <c r="BH102" s="72"/>
      <c r="BI102" s="72"/>
      <c r="BJ102" s="142"/>
      <c r="BK102" s="139"/>
    </row>
    <row r="103" spans="1:63" ht="40.5" customHeight="1">
      <c r="A103" s="205" t="s">
        <v>5448</v>
      </c>
      <c r="B103" s="232" t="s">
        <v>5985</v>
      </c>
      <c r="C103" s="205" t="s">
        <v>2088</v>
      </c>
      <c r="D103" s="236" t="s">
        <v>6256</v>
      </c>
      <c r="E103" s="238" t="str">
        <f>INDEX([3]项目信息统计表!$E:$E,MATCH(B103,[3]项目信息统计表!$B:$B,0))</f>
        <v>基础研究</v>
      </c>
      <c r="F103" s="238" t="s">
        <v>1528</v>
      </c>
      <c r="G103" s="72" t="str">
        <f>INDEX(辅助数据!$F$3:$F$98,MATCH(项目信息统计表!F103,辅助数据!$E$3:$E$98,0))</f>
        <v>C36</v>
      </c>
      <c r="H103" s="238" t="s">
        <v>253</v>
      </c>
      <c r="I103" s="72">
        <f>INDEX(辅助数据!$B$3:$B$64,MATCH(项目信息统计表!H103,辅助数据!$A$3:$A$64,0))</f>
        <v>470</v>
      </c>
      <c r="J103" s="141" t="str">
        <f t="shared" si="7"/>
        <v>2022-01</v>
      </c>
      <c r="K103" s="237">
        <v>45261</v>
      </c>
      <c r="L103" s="72" t="str">
        <f t="shared" si="11"/>
        <v>2022</v>
      </c>
      <c r="M103" s="238" t="s">
        <v>54</v>
      </c>
      <c r="N103" s="135" t="s">
        <v>2063</v>
      </c>
      <c r="O103" s="201" t="s">
        <v>7768</v>
      </c>
      <c r="P103" s="231" t="s">
        <v>6801</v>
      </c>
      <c r="Q103" s="215" t="s">
        <v>1956</v>
      </c>
      <c r="R103" s="206" t="s">
        <v>7771</v>
      </c>
      <c r="S103" s="72" t="s">
        <v>65</v>
      </c>
      <c r="T103" s="141" t="s">
        <v>3747</v>
      </c>
      <c r="U103" s="72" t="s">
        <v>4496</v>
      </c>
      <c r="V103" s="72" t="s">
        <v>73</v>
      </c>
      <c r="W103" s="72" t="s">
        <v>4497</v>
      </c>
      <c r="X103" s="180" t="s">
        <v>5234</v>
      </c>
      <c r="Y103" s="180" t="s">
        <v>116</v>
      </c>
      <c r="Z103" s="181" t="s">
        <v>186</v>
      </c>
      <c r="AA103" s="180" t="s">
        <v>7549</v>
      </c>
      <c r="AB103" s="190">
        <v>1977</v>
      </c>
      <c r="AC103" s="180" t="s">
        <v>4497</v>
      </c>
      <c r="AD103" s="180" t="s">
        <v>5233</v>
      </c>
      <c r="AE103" s="191"/>
      <c r="AF103" s="191"/>
      <c r="AG103" s="191"/>
      <c r="AH103" s="191"/>
      <c r="AI103" s="191"/>
      <c r="AJ103" s="191"/>
      <c r="AK103" s="191"/>
      <c r="AL103" s="191"/>
      <c r="AM103" s="191"/>
      <c r="AN103" s="191"/>
      <c r="AO103" s="192"/>
      <c r="AP103" s="192"/>
      <c r="AQ103" s="192"/>
      <c r="AR103" s="192"/>
      <c r="AS103" s="192"/>
      <c r="AT103" s="192"/>
      <c r="AU103" s="192"/>
      <c r="AV103" s="192"/>
      <c r="AW103" s="192"/>
      <c r="AX103" s="72">
        <v>3</v>
      </c>
      <c r="AY103" s="72">
        <v>0</v>
      </c>
      <c r="AZ103" s="80">
        <f t="shared" si="8"/>
        <v>3</v>
      </c>
      <c r="BA103" s="72">
        <v>1</v>
      </c>
      <c r="BB103" s="72">
        <f>0</f>
        <v>0</v>
      </c>
      <c r="BC103" s="72">
        <f t="shared" si="9"/>
        <v>1</v>
      </c>
      <c r="BD103" s="72">
        <f>0</f>
        <v>0</v>
      </c>
      <c r="BE103" s="72">
        <f t="shared" si="10"/>
        <v>1</v>
      </c>
      <c r="BF103" s="72">
        <v>0</v>
      </c>
      <c r="BG103" s="72">
        <v>0</v>
      </c>
      <c r="BH103" s="72"/>
      <c r="BI103" s="72"/>
      <c r="BJ103" s="142"/>
      <c r="BK103" s="139"/>
    </row>
    <row r="104" spans="1:63" ht="40.5" customHeight="1">
      <c r="A104" s="205" t="s">
        <v>4596</v>
      </c>
      <c r="B104" s="232" t="s">
        <v>4770</v>
      </c>
      <c r="C104" s="205" t="s">
        <v>2088</v>
      </c>
      <c r="D104" s="236" t="s">
        <v>6256</v>
      </c>
      <c r="E104" s="238" t="str">
        <f>INDEX([3]项目信息统计表!$E:$E,MATCH(B104,[3]项目信息统计表!$B:$B,0))</f>
        <v>基础研究</v>
      </c>
      <c r="F104" s="238" t="s">
        <v>1528</v>
      </c>
      <c r="G104" s="72" t="str">
        <f>INDEX(辅助数据!$F$3:$F$98,MATCH(项目信息统计表!F104,辅助数据!$E$3:$E$98,0))</f>
        <v>C36</v>
      </c>
      <c r="H104" s="238" t="s">
        <v>253</v>
      </c>
      <c r="I104" s="72">
        <f>INDEX(辅助数据!$B$3:$B$64,MATCH(项目信息统计表!H104,辅助数据!$A$3:$A$64,0))</f>
        <v>470</v>
      </c>
      <c r="J104" s="141" t="str">
        <f t="shared" si="7"/>
        <v>2021-01</v>
      </c>
      <c r="K104" s="237">
        <v>44896</v>
      </c>
      <c r="L104" s="72" t="str">
        <f t="shared" si="11"/>
        <v>2021</v>
      </c>
      <c r="M104" s="193"/>
      <c r="N104" s="135" t="s">
        <v>2063</v>
      </c>
      <c r="O104" s="201" t="s">
        <v>7768</v>
      </c>
      <c r="P104" s="231" t="s">
        <v>7393</v>
      </c>
      <c r="Q104" s="215" t="s">
        <v>5075</v>
      </c>
      <c r="R104" s="206" t="s">
        <v>7771</v>
      </c>
      <c r="S104" s="72" t="s">
        <v>5231</v>
      </c>
      <c r="T104" s="141" t="s">
        <v>2237</v>
      </c>
      <c r="U104" s="72" t="s">
        <v>4496</v>
      </c>
      <c r="V104" s="72" t="s">
        <v>73</v>
      </c>
      <c r="W104" s="72" t="s">
        <v>90</v>
      </c>
      <c r="X104" s="180" t="s">
        <v>5233</v>
      </c>
      <c r="Y104" s="180" t="s">
        <v>116</v>
      </c>
      <c r="Z104" s="181" t="s">
        <v>186</v>
      </c>
      <c r="AA104" s="180"/>
      <c r="AB104" s="190"/>
      <c r="AC104" s="180"/>
      <c r="AD104" s="180"/>
      <c r="AE104" s="191"/>
      <c r="AF104" s="191"/>
      <c r="AG104" s="191"/>
      <c r="AH104" s="191"/>
      <c r="AI104" s="191"/>
      <c r="AJ104" s="191"/>
      <c r="AK104" s="191"/>
      <c r="AL104" s="191"/>
      <c r="AM104" s="191"/>
      <c r="AN104" s="191"/>
      <c r="AO104" s="192"/>
      <c r="AP104" s="192"/>
      <c r="AQ104" s="192"/>
      <c r="AR104" s="192"/>
      <c r="AS104" s="192"/>
      <c r="AT104" s="192"/>
      <c r="AU104" s="192"/>
      <c r="AV104" s="192"/>
      <c r="AW104" s="192"/>
      <c r="AX104" s="72">
        <v>3</v>
      </c>
      <c r="AY104" s="72">
        <v>0</v>
      </c>
      <c r="AZ104" s="80">
        <f t="shared" si="8"/>
        <v>3</v>
      </c>
      <c r="BA104" s="72">
        <v>2</v>
      </c>
      <c r="BB104" s="72">
        <f>0</f>
        <v>0</v>
      </c>
      <c r="BC104" s="72">
        <f t="shared" si="9"/>
        <v>2</v>
      </c>
      <c r="BD104" s="72">
        <f>0</f>
        <v>0</v>
      </c>
      <c r="BE104" s="72">
        <f t="shared" si="10"/>
        <v>2</v>
      </c>
      <c r="BF104" s="72">
        <v>0</v>
      </c>
      <c r="BG104" s="72">
        <v>0</v>
      </c>
      <c r="BH104" s="72"/>
      <c r="BI104" s="72"/>
      <c r="BJ104" s="142"/>
      <c r="BK104" s="139"/>
    </row>
    <row r="105" spans="1:63" ht="40.5" customHeight="1">
      <c r="A105" s="205" t="s">
        <v>5753</v>
      </c>
      <c r="B105" s="232" t="s">
        <v>6236</v>
      </c>
      <c r="C105" s="205" t="s">
        <v>2088</v>
      </c>
      <c r="D105" s="236" t="s">
        <v>6256</v>
      </c>
      <c r="E105" s="238" t="str">
        <f>INDEX([3]项目信息统计表!$E:$E,MATCH(B105,[3]项目信息统计表!$B:$B,0))</f>
        <v>基础研究</v>
      </c>
      <c r="F105" s="238" t="s">
        <v>1545</v>
      </c>
      <c r="G105" s="72" t="str">
        <f>INDEX(辅助数据!$F$3:$F$98,MATCH(项目信息统计表!F105,辅助数据!$E$3:$E$98,0))</f>
        <v>G54</v>
      </c>
      <c r="H105" s="238" t="s">
        <v>122</v>
      </c>
      <c r="I105" s="72">
        <f>INDEX(辅助数据!$B$3:$B$64,MATCH(项目信息统计表!H105,辅助数据!$A$3:$A$64,0))</f>
        <v>580</v>
      </c>
      <c r="J105" s="141" t="str">
        <f t="shared" si="7"/>
        <v>2019-01</v>
      </c>
      <c r="K105" s="237">
        <v>44166</v>
      </c>
      <c r="L105" s="72" t="str">
        <f>"201"&amp;MID(B105,9,1)</f>
        <v>2019</v>
      </c>
      <c r="M105" s="193"/>
      <c r="N105" s="135" t="s">
        <v>2063</v>
      </c>
      <c r="O105" s="201" t="s">
        <v>7768</v>
      </c>
      <c r="P105" s="231" t="s">
        <v>7394</v>
      </c>
      <c r="Q105" s="215" t="s">
        <v>2496</v>
      </c>
      <c r="R105" s="206" t="s">
        <v>7771</v>
      </c>
      <c r="S105" s="72" t="s">
        <v>5231</v>
      </c>
      <c r="T105" s="141" t="s">
        <v>2237</v>
      </c>
      <c r="U105" s="72" t="s">
        <v>4496</v>
      </c>
      <c r="V105" s="72" t="s">
        <v>73</v>
      </c>
      <c r="W105" s="72" t="s">
        <v>90</v>
      </c>
      <c r="X105" s="180" t="s">
        <v>5233</v>
      </c>
      <c r="Y105" s="180" t="s">
        <v>116</v>
      </c>
      <c r="Z105" s="181" t="s">
        <v>4157</v>
      </c>
      <c r="AA105" s="180" t="s">
        <v>4984</v>
      </c>
      <c r="AB105" s="190">
        <v>1984</v>
      </c>
      <c r="AC105" s="180" t="s">
        <v>76</v>
      </c>
      <c r="AD105" s="180" t="s">
        <v>5233</v>
      </c>
      <c r="AE105" s="191"/>
      <c r="AF105" s="191"/>
      <c r="AG105" s="191"/>
      <c r="AH105" s="191"/>
      <c r="AI105" s="191"/>
      <c r="AJ105" s="191"/>
      <c r="AK105" s="191"/>
      <c r="AL105" s="191"/>
      <c r="AM105" s="191"/>
      <c r="AN105" s="191"/>
      <c r="AO105" s="192"/>
      <c r="AP105" s="192"/>
      <c r="AQ105" s="192"/>
      <c r="AR105" s="192"/>
      <c r="AS105" s="192"/>
      <c r="AT105" s="192"/>
      <c r="AU105" s="192"/>
      <c r="AV105" s="192"/>
      <c r="AW105" s="192"/>
      <c r="AX105" s="72">
        <v>3</v>
      </c>
      <c r="AY105" s="72">
        <v>0</v>
      </c>
      <c r="AZ105" s="80">
        <f t="shared" si="8"/>
        <v>3</v>
      </c>
      <c r="BA105" s="72">
        <v>2</v>
      </c>
      <c r="BB105" s="72">
        <f>0</f>
        <v>0</v>
      </c>
      <c r="BC105" s="72">
        <f t="shared" si="9"/>
        <v>2</v>
      </c>
      <c r="BD105" s="72">
        <f>0</f>
        <v>0</v>
      </c>
      <c r="BE105" s="72">
        <f t="shared" si="10"/>
        <v>2</v>
      </c>
      <c r="BF105" s="72">
        <v>0</v>
      </c>
      <c r="BG105" s="72">
        <v>0</v>
      </c>
      <c r="BH105" s="72"/>
      <c r="BI105" s="72"/>
      <c r="BJ105" s="142"/>
      <c r="BK105" s="139"/>
    </row>
    <row r="106" spans="1:63" ht="40.5" customHeight="1">
      <c r="A106" s="205" t="s">
        <v>5754</v>
      </c>
      <c r="B106" s="232" t="s">
        <v>6237</v>
      </c>
      <c r="C106" s="205" t="s">
        <v>2088</v>
      </c>
      <c r="D106" s="236" t="s">
        <v>6256</v>
      </c>
      <c r="E106" s="238" t="str">
        <f>INDEX([3]项目信息统计表!$E:$E,MATCH(B106,[3]项目信息统计表!$B:$B,0))</f>
        <v>基础研究</v>
      </c>
      <c r="F106" s="238" t="s">
        <v>1545</v>
      </c>
      <c r="G106" s="72" t="str">
        <f>INDEX(辅助数据!$F$3:$F$98,MATCH(项目信息统计表!F106,辅助数据!$E$3:$E$98,0))</f>
        <v>G54</v>
      </c>
      <c r="H106" s="238" t="s">
        <v>122</v>
      </c>
      <c r="I106" s="72">
        <f>INDEX(辅助数据!$B$3:$B$64,MATCH(项目信息统计表!H106,辅助数据!$A$3:$A$64,0))</f>
        <v>580</v>
      </c>
      <c r="J106" s="141" t="str">
        <f t="shared" si="7"/>
        <v>2019-01</v>
      </c>
      <c r="K106" s="237">
        <v>44166</v>
      </c>
      <c r="L106" s="72" t="str">
        <f>"201"&amp;MID(B106,9,1)</f>
        <v>2019</v>
      </c>
      <c r="M106" s="193"/>
      <c r="N106" s="135" t="s">
        <v>2063</v>
      </c>
      <c r="O106" s="201" t="s">
        <v>7768</v>
      </c>
      <c r="P106" s="231" t="s">
        <v>7395</v>
      </c>
      <c r="Q106" s="215" t="s">
        <v>7396</v>
      </c>
      <c r="R106" s="206" t="s">
        <v>7771</v>
      </c>
      <c r="S106" s="72" t="s">
        <v>65</v>
      </c>
      <c r="T106" s="141" t="s">
        <v>3750</v>
      </c>
      <c r="U106" s="72" t="s">
        <v>4496</v>
      </c>
      <c r="V106" s="72" t="s">
        <v>73</v>
      </c>
      <c r="W106" s="72" t="s">
        <v>90</v>
      </c>
      <c r="X106" s="180" t="s">
        <v>5233</v>
      </c>
      <c r="Y106" s="180" t="s">
        <v>116</v>
      </c>
      <c r="Z106" s="181" t="s">
        <v>4157</v>
      </c>
      <c r="AA106" s="180" t="s">
        <v>4984</v>
      </c>
      <c r="AB106" s="190">
        <v>1984</v>
      </c>
      <c r="AC106" s="180" t="s">
        <v>76</v>
      </c>
      <c r="AD106" s="180" t="s">
        <v>5233</v>
      </c>
      <c r="AE106" s="191"/>
      <c r="AF106" s="191"/>
      <c r="AG106" s="191"/>
      <c r="AH106" s="191"/>
      <c r="AI106" s="191"/>
      <c r="AJ106" s="191"/>
      <c r="AK106" s="191"/>
      <c r="AL106" s="191"/>
      <c r="AM106" s="191"/>
      <c r="AN106" s="191"/>
      <c r="AO106" s="192"/>
      <c r="AP106" s="192"/>
      <c r="AQ106" s="192"/>
      <c r="AR106" s="192"/>
      <c r="AS106" s="192"/>
      <c r="AT106" s="192"/>
      <c r="AU106" s="192"/>
      <c r="AV106" s="192"/>
      <c r="AW106" s="192"/>
      <c r="AX106" s="72">
        <v>3</v>
      </c>
      <c r="AY106" s="72">
        <v>0</v>
      </c>
      <c r="AZ106" s="80">
        <f t="shared" si="8"/>
        <v>3</v>
      </c>
      <c r="BA106" s="72">
        <v>2</v>
      </c>
      <c r="BB106" s="72">
        <f>0</f>
        <v>0</v>
      </c>
      <c r="BC106" s="72">
        <f t="shared" si="9"/>
        <v>2</v>
      </c>
      <c r="BD106" s="72">
        <f>0</f>
        <v>0</v>
      </c>
      <c r="BE106" s="72">
        <f t="shared" si="10"/>
        <v>2</v>
      </c>
      <c r="BF106" s="72">
        <v>0</v>
      </c>
      <c r="BG106" s="72">
        <v>0</v>
      </c>
      <c r="BH106" s="72"/>
      <c r="BI106" s="72"/>
      <c r="BJ106" s="142"/>
      <c r="BK106" s="139"/>
    </row>
    <row r="107" spans="1:63" ht="40.5" customHeight="1">
      <c r="A107" s="205" t="s">
        <v>5755</v>
      </c>
      <c r="B107" s="232" t="s">
        <v>6238</v>
      </c>
      <c r="C107" s="205" t="s">
        <v>2088</v>
      </c>
      <c r="D107" s="236" t="s">
        <v>6256</v>
      </c>
      <c r="E107" s="238" t="str">
        <f>INDEX([3]项目信息统计表!$E:$E,MATCH(B107,[3]项目信息统计表!$B:$B,0))</f>
        <v>基础研究</v>
      </c>
      <c r="F107" s="238" t="s">
        <v>1528</v>
      </c>
      <c r="G107" s="72" t="str">
        <f>INDEX(辅助数据!$F$3:$F$98,MATCH(项目信息统计表!F107,辅助数据!$E$3:$E$98,0))</f>
        <v>C36</v>
      </c>
      <c r="H107" s="238" t="s">
        <v>253</v>
      </c>
      <c r="I107" s="72">
        <f>INDEX(辅助数据!$B$3:$B$64,MATCH(项目信息统计表!H107,辅助数据!$A$3:$A$64,0))</f>
        <v>470</v>
      </c>
      <c r="J107" s="141" t="str">
        <f t="shared" si="7"/>
        <v>2019-01</v>
      </c>
      <c r="K107" s="237">
        <v>44166</v>
      </c>
      <c r="L107" s="72" t="str">
        <f>"201"&amp;MID(B107,9,1)</f>
        <v>2019</v>
      </c>
      <c r="M107" s="193"/>
      <c r="N107" s="135" t="s">
        <v>2063</v>
      </c>
      <c r="O107" s="201" t="s">
        <v>7768</v>
      </c>
      <c r="P107" s="231" t="s">
        <v>7397</v>
      </c>
      <c r="Q107" s="215" t="s">
        <v>7398</v>
      </c>
      <c r="R107" s="206" t="s">
        <v>7771</v>
      </c>
      <c r="S107" s="72" t="s">
        <v>65</v>
      </c>
      <c r="T107" s="141" t="s">
        <v>3750</v>
      </c>
      <c r="U107" s="72" t="s">
        <v>4496</v>
      </c>
      <c r="V107" s="72" t="s">
        <v>73</v>
      </c>
      <c r="W107" s="72" t="s">
        <v>90</v>
      </c>
      <c r="X107" s="180" t="s">
        <v>5233</v>
      </c>
      <c r="Y107" s="180" t="s">
        <v>116</v>
      </c>
      <c r="Z107" s="181" t="s">
        <v>4157</v>
      </c>
      <c r="AA107" s="180" t="s">
        <v>7738</v>
      </c>
      <c r="AB107" s="190" t="s">
        <v>4221</v>
      </c>
      <c r="AC107" s="180" t="s">
        <v>90</v>
      </c>
      <c r="AD107" s="180" t="s">
        <v>5233</v>
      </c>
      <c r="AE107" s="191"/>
      <c r="AF107" s="191"/>
      <c r="AG107" s="191"/>
      <c r="AH107" s="191"/>
      <c r="AI107" s="191"/>
      <c r="AJ107" s="191"/>
      <c r="AK107" s="191"/>
      <c r="AL107" s="191"/>
      <c r="AM107" s="191"/>
      <c r="AN107" s="191"/>
      <c r="AO107" s="192"/>
      <c r="AP107" s="192"/>
      <c r="AQ107" s="192"/>
      <c r="AR107" s="192"/>
      <c r="AS107" s="192"/>
      <c r="AT107" s="192"/>
      <c r="AU107" s="192"/>
      <c r="AV107" s="192"/>
      <c r="AW107" s="192"/>
      <c r="AX107" s="72">
        <v>3</v>
      </c>
      <c r="AY107" s="72">
        <v>0</v>
      </c>
      <c r="AZ107" s="80">
        <f t="shared" si="8"/>
        <v>3</v>
      </c>
      <c r="BA107" s="72">
        <v>2</v>
      </c>
      <c r="BB107" s="72">
        <f>0</f>
        <v>0</v>
      </c>
      <c r="BC107" s="72">
        <f t="shared" si="9"/>
        <v>2</v>
      </c>
      <c r="BD107" s="72">
        <f>0</f>
        <v>0</v>
      </c>
      <c r="BE107" s="72">
        <f t="shared" si="10"/>
        <v>2</v>
      </c>
      <c r="BF107" s="72">
        <v>0</v>
      </c>
      <c r="BG107" s="72">
        <v>0</v>
      </c>
      <c r="BH107" s="72"/>
      <c r="BI107" s="72"/>
      <c r="BJ107" s="142"/>
      <c r="BK107" s="139"/>
    </row>
    <row r="108" spans="1:63" ht="40.5" customHeight="1">
      <c r="A108" s="205" t="s">
        <v>5512</v>
      </c>
      <c r="B108" s="232" t="s">
        <v>6049</v>
      </c>
      <c r="C108" s="205" t="s">
        <v>4352</v>
      </c>
      <c r="D108" s="236" t="s">
        <v>6256</v>
      </c>
      <c r="E108" s="238" t="str">
        <f>INDEX([3]项目信息统计表!$E:$E,MATCH(B108,[3]项目信息统计表!$B:$B,0))</f>
        <v>应用研究</v>
      </c>
      <c r="F108" s="238" t="s">
        <v>1575</v>
      </c>
      <c r="G108" s="72" t="str">
        <f>INDEX(辅助数据!$F$3:$F$98,MATCH(项目信息统计表!F108,辅助数据!$E$3:$E$98,0))</f>
        <v>Q84</v>
      </c>
      <c r="H108" s="238" t="s">
        <v>115</v>
      </c>
      <c r="I108" s="72">
        <f>INDEX(辅助数据!$B$3:$B$64,MATCH(项目信息统计表!H108,辅助数据!$A$3:$A$64,0))</f>
        <v>630</v>
      </c>
      <c r="J108" s="141" t="str">
        <f t="shared" si="7"/>
        <v>2022-01</v>
      </c>
      <c r="K108" s="237">
        <v>45261</v>
      </c>
      <c r="L108" s="72" t="str">
        <f t="shared" ref="L108:L139" si="12">"202"&amp;MID(B108,9,1)</f>
        <v>2022</v>
      </c>
      <c r="M108" s="238" t="s">
        <v>54</v>
      </c>
      <c r="N108" s="201" t="s">
        <v>6265</v>
      </c>
      <c r="O108" s="201" t="s">
        <v>7768</v>
      </c>
      <c r="P108" s="231" t="s">
        <v>6921</v>
      </c>
      <c r="Q108" s="215" t="s">
        <v>6922</v>
      </c>
      <c r="R108" s="206" t="s">
        <v>6393</v>
      </c>
      <c r="S108" s="72" t="s">
        <v>5231</v>
      </c>
      <c r="T108" s="141" t="s">
        <v>2127</v>
      </c>
      <c r="U108" s="72" t="s">
        <v>70</v>
      </c>
      <c r="V108" s="72" t="s">
        <v>73</v>
      </c>
      <c r="W108" s="72" t="s">
        <v>90</v>
      </c>
      <c r="X108" s="180" t="s">
        <v>5233</v>
      </c>
      <c r="Y108" s="180" t="s">
        <v>141</v>
      </c>
      <c r="Z108" s="181" t="s">
        <v>4540</v>
      </c>
      <c r="AA108" s="180" t="s">
        <v>4508</v>
      </c>
      <c r="AB108" s="190" t="s">
        <v>4224</v>
      </c>
      <c r="AC108" s="180" t="s">
        <v>90</v>
      </c>
      <c r="AD108" s="180" t="s">
        <v>5233</v>
      </c>
      <c r="AE108" s="191"/>
      <c r="AF108" s="191"/>
      <c r="AG108" s="191"/>
      <c r="AH108" s="191"/>
      <c r="AI108" s="191"/>
      <c r="AJ108" s="191"/>
      <c r="AK108" s="191"/>
      <c r="AL108" s="191"/>
      <c r="AM108" s="191"/>
      <c r="AN108" s="191"/>
      <c r="AO108" s="192"/>
      <c r="AP108" s="192"/>
      <c r="AQ108" s="192"/>
      <c r="AR108" s="192"/>
      <c r="AS108" s="192"/>
      <c r="AT108" s="192"/>
      <c r="AU108" s="192"/>
      <c r="AV108" s="192"/>
      <c r="AW108" s="192"/>
      <c r="AX108" s="72">
        <v>6</v>
      </c>
      <c r="AY108" s="72">
        <v>0</v>
      </c>
      <c r="AZ108" s="80">
        <f t="shared" si="8"/>
        <v>6</v>
      </c>
      <c r="BA108" s="72">
        <v>6</v>
      </c>
      <c r="BB108" s="72">
        <f>0</f>
        <v>0</v>
      </c>
      <c r="BC108" s="72">
        <f t="shared" si="9"/>
        <v>6</v>
      </c>
      <c r="BD108" s="72">
        <f>0</f>
        <v>0</v>
      </c>
      <c r="BE108" s="72">
        <f t="shared" si="10"/>
        <v>6</v>
      </c>
      <c r="BF108" s="72">
        <v>0</v>
      </c>
      <c r="BG108" s="72">
        <v>0</v>
      </c>
      <c r="BH108" s="72"/>
      <c r="BI108" s="72"/>
      <c r="BJ108" s="142"/>
      <c r="BK108" s="139"/>
    </row>
    <row r="109" spans="1:63" ht="40.5" customHeight="1">
      <c r="A109" s="205" t="s">
        <v>5518</v>
      </c>
      <c r="B109" s="232" t="s">
        <v>6055</v>
      </c>
      <c r="C109" s="205" t="s">
        <v>4352</v>
      </c>
      <c r="D109" s="236" t="s">
        <v>6256</v>
      </c>
      <c r="E109" s="238" t="str">
        <f>INDEX([3]项目信息统计表!$E:$E,MATCH(B109,[3]项目信息统计表!$B:$B,0))</f>
        <v>基础研究</v>
      </c>
      <c r="F109" s="238" t="s">
        <v>1577</v>
      </c>
      <c r="G109" s="72" t="str">
        <f>INDEX(辅助数据!$F$3:$F$98,MATCH(项目信息统计表!F109,辅助数据!$E$3:$E$98,0))</f>
        <v>R86</v>
      </c>
      <c r="H109" s="238" t="s">
        <v>145</v>
      </c>
      <c r="I109" s="72">
        <f>INDEX(辅助数据!$B$3:$B$64,MATCH(项目信息统计表!H109,辅助数据!$A$3:$A$64,0))</f>
        <v>760</v>
      </c>
      <c r="J109" s="141" t="str">
        <f t="shared" si="7"/>
        <v>2022-01</v>
      </c>
      <c r="K109" s="237">
        <v>45627</v>
      </c>
      <c r="L109" s="72" t="str">
        <f t="shared" si="12"/>
        <v>2022</v>
      </c>
      <c r="M109" s="238" t="s">
        <v>54</v>
      </c>
      <c r="N109" s="201" t="s">
        <v>6265</v>
      </c>
      <c r="O109" s="201" t="s">
        <v>7768</v>
      </c>
      <c r="P109" s="231" t="s">
        <v>6929</v>
      </c>
      <c r="Q109" s="215" t="s">
        <v>5032</v>
      </c>
      <c r="R109" s="206" t="s">
        <v>5214</v>
      </c>
      <c r="S109" s="72" t="s">
        <v>5231</v>
      </c>
      <c r="T109" s="141" t="s">
        <v>2194</v>
      </c>
      <c r="U109" s="72" t="s">
        <v>70</v>
      </c>
      <c r="V109" s="72" t="s">
        <v>73</v>
      </c>
      <c r="W109" s="72" t="s">
        <v>90</v>
      </c>
      <c r="X109" s="180" t="s">
        <v>5233</v>
      </c>
      <c r="Y109" s="180" t="s">
        <v>5233</v>
      </c>
      <c r="Z109" s="181" t="s">
        <v>5233</v>
      </c>
      <c r="AA109" s="180" t="s">
        <v>7594</v>
      </c>
      <c r="AB109" s="190" t="s">
        <v>4208</v>
      </c>
      <c r="AC109" s="180" t="s">
        <v>4497</v>
      </c>
      <c r="AD109" s="180" t="s">
        <v>5234</v>
      </c>
      <c r="AE109" s="191"/>
      <c r="AF109" s="191"/>
      <c r="AG109" s="191"/>
      <c r="AH109" s="191"/>
      <c r="AI109" s="191"/>
      <c r="AJ109" s="191"/>
      <c r="AK109" s="191"/>
      <c r="AL109" s="191"/>
      <c r="AM109" s="191"/>
      <c r="AN109" s="191"/>
      <c r="AO109" s="192"/>
      <c r="AP109" s="192"/>
      <c r="AQ109" s="192"/>
      <c r="AR109" s="192"/>
      <c r="AS109" s="192"/>
      <c r="AT109" s="192"/>
      <c r="AU109" s="192"/>
      <c r="AV109" s="192"/>
      <c r="AW109" s="192"/>
      <c r="AX109" s="72">
        <v>6</v>
      </c>
      <c r="AY109" s="72">
        <v>0</v>
      </c>
      <c r="AZ109" s="80">
        <f t="shared" si="8"/>
        <v>6</v>
      </c>
      <c r="BA109" s="72">
        <v>6</v>
      </c>
      <c r="BB109" s="72">
        <f>0</f>
        <v>0</v>
      </c>
      <c r="BC109" s="72">
        <f t="shared" si="9"/>
        <v>6</v>
      </c>
      <c r="BD109" s="72">
        <f>0</f>
        <v>0</v>
      </c>
      <c r="BE109" s="72">
        <f t="shared" si="10"/>
        <v>6</v>
      </c>
      <c r="BF109" s="72">
        <v>0</v>
      </c>
      <c r="BG109" s="72">
        <v>0</v>
      </c>
      <c r="BH109" s="72"/>
      <c r="BI109" s="72"/>
      <c r="BJ109" s="142"/>
      <c r="BK109" s="139"/>
    </row>
    <row r="110" spans="1:63" ht="40.5" customHeight="1">
      <c r="A110" s="205" t="s">
        <v>5412</v>
      </c>
      <c r="B110" s="232" t="s">
        <v>5949</v>
      </c>
      <c r="C110" s="205" t="s">
        <v>4350</v>
      </c>
      <c r="D110" s="236" t="s">
        <v>6256</v>
      </c>
      <c r="E110" s="238" t="str">
        <f>INDEX([3]项目信息统计表!$E:$E,MATCH(B110,[3]项目信息统计表!$B:$B,0))</f>
        <v>基础研究</v>
      </c>
      <c r="F110" s="238" t="s">
        <v>1568</v>
      </c>
      <c r="G110" s="72" t="str">
        <f>INDEX(辅助数据!$F$3:$F$98,MATCH(项目信息统计表!F110,辅助数据!$E$3:$E$98,0))</f>
        <v>N77</v>
      </c>
      <c r="H110" s="238" t="s">
        <v>212</v>
      </c>
      <c r="I110" s="72">
        <f>INDEX(辅助数据!$B$3:$B$64,MATCH(项目信息统计表!H110,辅助数据!$A$3:$A$64,0))</f>
        <v>170</v>
      </c>
      <c r="J110" s="141" t="str">
        <f t="shared" si="7"/>
        <v>2022-01</v>
      </c>
      <c r="K110" s="237">
        <v>44896</v>
      </c>
      <c r="L110" s="72" t="str">
        <f t="shared" si="12"/>
        <v>2022</v>
      </c>
      <c r="M110" s="193"/>
      <c r="N110" s="201" t="s">
        <v>6263</v>
      </c>
      <c r="O110" s="201" t="s">
        <v>7768</v>
      </c>
      <c r="P110" s="231" t="s">
        <v>6735</v>
      </c>
      <c r="Q110" s="215" t="s">
        <v>4925</v>
      </c>
      <c r="R110" s="218" t="s">
        <v>4417</v>
      </c>
      <c r="S110" s="72" t="s">
        <v>65</v>
      </c>
      <c r="T110" s="141" t="s">
        <v>2125</v>
      </c>
      <c r="U110" s="72" t="s">
        <v>70</v>
      </c>
      <c r="V110" s="72" t="s">
        <v>73</v>
      </c>
      <c r="W110" s="72" t="s">
        <v>90</v>
      </c>
      <c r="X110" s="180" t="s">
        <v>5233</v>
      </c>
      <c r="Y110" s="180" t="s">
        <v>160</v>
      </c>
      <c r="Z110" s="181" t="s">
        <v>230</v>
      </c>
      <c r="AA110" s="180" t="s">
        <v>1882</v>
      </c>
      <c r="AB110" s="190" t="s">
        <v>4208</v>
      </c>
      <c r="AC110" s="180" t="s">
        <v>76</v>
      </c>
      <c r="AD110" s="180" t="s">
        <v>5234</v>
      </c>
      <c r="AE110" s="191"/>
      <c r="AF110" s="191"/>
      <c r="AG110" s="191"/>
      <c r="AH110" s="191"/>
      <c r="AI110" s="191"/>
      <c r="AJ110" s="191"/>
      <c r="AK110" s="191"/>
      <c r="AL110" s="191"/>
      <c r="AM110" s="191"/>
      <c r="AN110" s="191"/>
      <c r="AO110" s="192"/>
      <c r="AP110" s="192"/>
      <c r="AQ110" s="192"/>
      <c r="AR110" s="192"/>
      <c r="AS110" s="192"/>
      <c r="AT110" s="192"/>
      <c r="AU110" s="192"/>
      <c r="AV110" s="192"/>
      <c r="AW110" s="192"/>
      <c r="AX110" s="72">
        <v>21.000000000000004</v>
      </c>
      <c r="AY110" s="72">
        <v>0</v>
      </c>
      <c r="AZ110" s="80">
        <f t="shared" si="8"/>
        <v>21.000000000000004</v>
      </c>
      <c r="BA110" s="72">
        <v>21</v>
      </c>
      <c r="BB110" s="72">
        <f>0</f>
        <v>0</v>
      </c>
      <c r="BC110" s="72">
        <f t="shared" si="9"/>
        <v>21</v>
      </c>
      <c r="BD110" s="72">
        <f>0</f>
        <v>0</v>
      </c>
      <c r="BE110" s="72">
        <f t="shared" si="10"/>
        <v>21</v>
      </c>
      <c r="BF110" s="72">
        <v>0</v>
      </c>
      <c r="BG110" s="72">
        <v>0</v>
      </c>
      <c r="BH110" s="72"/>
      <c r="BI110" s="72"/>
      <c r="BJ110" s="142"/>
      <c r="BK110" s="139"/>
    </row>
    <row r="111" spans="1:63" ht="40.5" customHeight="1">
      <c r="A111" s="205" t="s">
        <v>5462</v>
      </c>
      <c r="B111" s="232" t="s">
        <v>5999</v>
      </c>
      <c r="C111" s="205" t="s">
        <v>4350</v>
      </c>
      <c r="D111" s="236" t="s">
        <v>6256</v>
      </c>
      <c r="E111" s="238" t="str">
        <f>INDEX([3]项目信息统计表!$E:$E,MATCH(B111,[3]项目信息统计表!$B:$B,0))</f>
        <v>基础研究</v>
      </c>
      <c r="F111" s="238" t="s">
        <v>1568</v>
      </c>
      <c r="G111" s="72" t="str">
        <f>INDEX(辅助数据!$F$3:$F$98,MATCH(项目信息统计表!F111,辅助数据!$E$3:$E$98,0))</f>
        <v>N77</v>
      </c>
      <c r="H111" s="238" t="s">
        <v>232</v>
      </c>
      <c r="I111" s="72">
        <f>INDEX(辅助数据!$B$3:$B$64,MATCH(项目信息统计表!H111,辅助数据!$A$3:$A$64,0))</f>
        <v>610</v>
      </c>
      <c r="J111" s="141" t="str">
        <f t="shared" si="7"/>
        <v>2022-01</v>
      </c>
      <c r="K111" s="237">
        <v>45261</v>
      </c>
      <c r="L111" s="72" t="str">
        <f t="shared" si="12"/>
        <v>2022</v>
      </c>
      <c r="M111" s="238" t="s">
        <v>54</v>
      </c>
      <c r="N111" s="197" t="s">
        <v>2063</v>
      </c>
      <c r="O111" s="201" t="s">
        <v>7768</v>
      </c>
      <c r="P111" s="231" t="s">
        <v>6828</v>
      </c>
      <c r="Q111" s="215" t="s">
        <v>2530</v>
      </c>
      <c r="R111" s="206" t="s">
        <v>7771</v>
      </c>
      <c r="S111" s="72" t="s">
        <v>5231</v>
      </c>
      <c r="T111" s="141" t="s">
        <v>3774</v>
      </c>
      <c r="U111" s="72" t="s">
        <v>4496</v>
      </c>
      <c r="V111" s="72" t="s">
        <v>73</v>
      </c>
      <c r="W111" s="72" t="s">
        <v>90</v>
      </c>
      <c r="X111" s="180" t="s">
        <v>5233</v>
      </c>
      <c r="Y111" s="180" t="s">
        <v>160</v>
      </c>
      <c r="Z111" s="181" t="s">
        <v>230</v>
      </c>
      <c r="AA111" s="180" t="s">
        <v>1882</v>
      </c>
      <c r="AB111" s="190" t="s">
        <v>4208</v>
      </c>
      <c r="AC111" s="180" t="s">
        <v>76</v>
      </c>
      <c r="AD111" s="180" t="s">
        <v>5234</v>
      </c>
      <c r="AE111" s="191"/>
      <c r="AF111" s="191"/>
      <c r="AG111" s="191"/>
      <c r="AH111" s="191"/>
      <c r="AI111" s="191"/>
      <c r="AJ111" s="191"/>
      <c r="AK111" s="191"/>
      <c r="AL111" s="191"/>
      <c r="AM111" s="191"/>
      <c r="AN111" s="191"/>
      <c r="AO111" s="192"/>
      <c r="AP111" s="192"/>
      <c r="AQ111" s="192"/>
      <c r="AR111" s="192"/>
      <c r="AS111" s="192"/>
      <c r="AT111" s="192"/>
      <c r="AU111" s="192"/>
      <c r="AV111" s="192"/>
      <c r="AW111" s="192"/>
      <c r="AX111" s="72">
        <v>3</v>
      </c>
      <c r="AY111" s="72">
        <v>0</v>
      </c>
      <c r="AZ111" s="80">
        <f t="shared" si="8"/>
        <v>3</v>
      </c>
      <c r="BA111" s="72">
        <v>1</v>
      </c>
      <c r="BB111" s="72">
        <f>0</f>
        <v>0</v>
      </c>
      <c r="BC111" s="72">
        <f t="shared" si="9"/>
        <v>1</v>
      </c>
      <c r="BD111" s="72">
        <f>0</f>
        <v>0</v>
      </c>
      <c r="BE111" s="72">
        <f t="shared" si="10"/>
        <v>1</v>
      </c>
      <c r="BF111" s="72">
        <v>0</v>
      </c>
      <c r="BG111" s="72">
        <v>0</v>
      </c>
      <c r="BH111" s="142"/>
      <c r="BI111" s="72"/>
      <c r="BJ111" s="142"/>
      <c r="BK111" s="139"/>
    </row>
    <row r="112" spans="1:63" ht="40.5" customHeight="1">
      <c r="A112" s="205" t="s">
        <v>5463</v>
      </c>
      <c r="B112" s="232" t="s">
        <v>6000</v>
      </c>
      <c r="C112" s="205" t="s">
        <v>4350</v>
      </c>
      <c r="D112" s="236" t="s">
        <v>6256</v>
      </c>
      <c r="E112" s="238" t="str">
        <f>INDEX([3]项目信息统计表!$E:$E,MATCH(B112,[3]项目信息统计表!$B:$B,0))</f>
        <v>应用研究</v>
      </c>
      <c r="F112" s="238" t="s">
        <v>1567</v>
      </c>
      <c r="G112" s="72" t="str">
        <f>INDEX(辅助数据!$F$3:$F$98,MATCH(项目信息统计表!F112,辅助数据!$E$3:$E$98,0))</f>
        <v>N76</v>
      </c>
      <c r="H112" s="238" t="s">
        <v>986</v>
      </c>
      <c r="I112" s="72">
        <f>INDEX(辅助数据!$B$3:$B$64,MATCH(项目信息统计表!H112,辅助数据!$A$3:$A$64,0))</f>
        <v>570</v>
      </c>
      <c r="J112" s="141" t="str">
        <f t="shared" si="7"/>
        <v>2022-01</v>
      </c>
      <c r="K112" s="237">
        <v>45261</v>
      </c>
      <c r="L112" s="72" t="str">
        <f t="shared" si="12"/>
        <v>2022</v>
      </c>
      <c r="M112" s="238" t="s">
        <v>54</v>
      </c>
      <c r="N112" s="197" t="s">
        <v>2063</v>
      </c>
      <c r="O112" s="201" t="s">
        <v>7768</v>
      </c>
      <c r="P112" s="231" t="s">
        <v>6829</v>
      </c>
      <c r="Q112" s="215" t="s">
        <v>6830</v>
      </c>
      <c r="R112" s="206" t="s">
        <v>7771</v>
      </c>
      <c r="S112" s="72" t="s">
        <v>65</v>
      </c>
      <c r="T112" s="141" t="s">
        <v>3745</v>
      </c>
      <c r="U112" s="72" t="s">
        <v>4496</v>
      </c>
      <c r="V112" s="72" t="s">
        <v>73</v>
      </c>
      <c r="W112" s="72" t="s">
        <v>4497</v>
      </c>
      <c r="X112" s="180" t="s">
        <v>5233</v>
      </c>
      <c r="Y112" s="180" t="s">
        <v>160</v>
      </c>
      <c r="Z112" s="181" t="s">
        <v>230</v>
      </c>
      <c r="AA112" s="180" t="s">
        <v>7562</v>
      </c>
      <c r="AB112" s="190" t="s">
        <v>4204</v>
      </c>
      <c r="AC112" s="180" t="s">
        <v>76</v>
      </c>
      <c r="AD112" s="180" t="s">
        <v>5233</v>
      </c>
      <c r="AE112" s="191"/>
      <c r="AF112" s="191"/>
      <c r="AG112" s="191"/>
      <c r="AH112" s="191"/>
      <c r="AI112" s="191"/>
      <c r="AJ112" s="191"/>
      <c r="AK112" s="191"/>
      <c r="AL112" s="191"/>
      <c r="AM112" s="191"/>
      <c r="AN112" s="191"/>
      <c r="AO112" s="192"/>
      <c r="AP112" s="192"/>
      <c r="AQ112" s="192"/>
      <c r="AR112" s="192"/>
      <c r="AS112" s="192"/>
      <c r="AT112" s="192"/>
      <c r="AU112" s="192"/>
      <c r="AV112" s="192"/>
      <c r="AW112" s="192"/>
      <c r="AX112" s="72">
        <v>3</v>
      </c>
      <c r="AY112" s="72">
        <v>0</v>
      </c>
      <c r="AZ112" s="80">
        <f t="shared" si="8"/>
        <v>3</v>
      </c>
      <c r="BA112" s="72">
        <v>1</v>
      </c>
      <c r="BB112" s="72">
        <f>0</f>
        <v>0</v>
      </c>
      <c r="BC112" s="72">
        <f t="shared" si="9"/>
        <v>1</v>
      </c>
      <c r="BD112" s="72">
        <f>0</f>
        <v>0</v>
      </c>
      <c r="BE112" s="72">
        <f t="shared" si="10"/>
        <v>1</v>
      </c>
      <c r="BF112" s="72">
        <v>0</v>
      </c>
      <c r="BG112" s="72">
        <v>0</v>
      </c>
      <c r="BH112" s="72"/>
      <c r="BI112" s="72"/>
      <c r="BJ112" s="142"/>
      <c r="BK112" s="139"/>
    </row>
    <row r="113" spans="1:72" ht="40.5" customHeight="1">
      <c r="A113" s="205" t="s">
        <v>5464</v>
      </c>
      <c r="B113" s="232" t="s">
        <v>6001</v>
      </c>
      <c r="C113" s="205" t="s">
        <v>4350</v>
      </c>
      <c r="D113" s="236" t="s">
        <v>6256</v>
      </c>
      <c r="E113" s="238" t="str">
        <f>INDEX([3]项目信息统计表!$E:$E,MATCH(B113,[3]项目信息统计表!$B:$B,0))</f>
        <v>基础研究</v>
      </c>
      <c r="F113" s="238" t="s">
        <v>1568</v>
      </c>
      <c r="G113" s="72" t="str">
        <f>INDEX(辅助数据!$F$3:$F$98,MATCH(项目信息统计表!F113,辅助数据!$E$3:$E$98,0))</f>
        <v>N77</v>
      </c>
      <c r="H113" s="238" t="s">
        <v>903</v>
      </c>
      <c r="I113" s="72">
        <f>INDEX(辅助数据!$B$3:$B$64,MATCH(项目信息统计表!H113,辅助数据!$A$3:$A$64,0))</f>
        <v>530</v>
      </c>
      <c r="J113" s="141" t="str">
        <f t="shared" si="7"/>
        <v>2022-01</v>
      </c>
      <c r="K113" s="237">
        <v>45261</v>
      </c>
      <c r="L113" s="72" t="str">
        <f t="shared" si="12"/>
        <v>2022</v>
      </c>
      <c r="M113" s="238" t="s">
        <v>54</v>
      </c>
      <c r="N113" s="197" t="s">
        <v>2063</v>
      </c>
      <c r="O113" s="201" t="s">
        <v>7768</v>
      </c>
      <c r="P113" s="231" t="s">
        <v>6831</v>
      </c>
      <c r="Q113" s="215" t="s">
        <v>6832</v>
      </c>
      <c r="R113" s="206" t="s">
        <v>7771</v>
      </c>
      <c r="S113" s="72" t="s">
        <v>65</v>
      </c>
      <c r="T113" s="141" t="s">
        <v>3821</v>
      </c>
      <c r="U113" s="72" t="s">
        <v>4496</v>
      </c>
      <c r="V113" s="72" t="s">
        <v>5232</v>
      </c>
      <c r="W113" s="72" t="s">
        <v>90</v>
      </c>
      <c r="X113" s="180" t="s">
        <v>5233</v>
      </c>
      <c r="Y113" s="180" t="s">
        <v>160</v>
      </c>
      <c r="Z113" s="181" t="s">
        <v>230</v>
      </c>
      <c r="AA113" s="180" t="s">
        <v>7563</v>
      </c>
      <c r="AB113" s="190" t="s">
        <v>4220</v>
      </c>
      <c r="AC113" s="180" t="s">
        <v>4497</v>
      </c>
      <c r="AD113" s="180" t="s">
        <v>5233</v>
      </c>
      <c r="AE113" s="191"/>
      <c r="AF113" s="191"/>
      <c r="AG113" s="191"/>
      <c r="AH113" s="191"/>
      <c r="AI113" s="191"/>
      <c r="AJ113" s="191"/>
      <c r="AK113" s="191"/>
      <c r="AL113" s="191"/>
      <c r="AM113" s="191"/>
      <c r="AN113" s="191"/>
      <c r="AO113" s="192"/>
      <c r="AP113" s="192"/>
      <c r="AQ113" s="192"/>
      <c r="AR113" s="192"/>
      <c r="AS113" s="192"/>
      <c r="AT113" s="192"/>
      <c r="AU113" s="192"/>
      <c r="AV113" s="192"/>
      <c r="AW113" s="192"/>
      <c r="AX113" s="72">
        <v>3</v>
      </c>
      <c r="AY113" s="72">
        <v>0</v>
      </c>
      <c r="AZ113" s="80">
        <f t="shared" si="8"/>
        <v>3</v>
      </c>
      <c r="BA113" s="72">
        <v>1</v>
      </c>
      <c r="BB113" s="72">
        <f>0</f>
        <v>0</v>
      </c>
      <c r="BC113" s="72">
        <f t="shared" si="9"/>
        <v>1</v>
      </c>
      <c r="BD113" s="72">
        <f>0</f>
        <v>0</v>
      </c>
      <c r="BE113" s="72">
        <f t="shared" si="10"/>
        <v>1</v>
      </c>
      <c r="BF113" s="72">
        <v>0</v>
      </c>
      <c r="BG113" s="72">
        <v>0</v>
      </c>
      <c r="BH113" s="72"/>
      <c r="BI113" s="72"/>
      <c r="BJ113" s="142"/>
      <c r="BK113" s="139"/>
    </row>
    <row r="114" spans="1:72" ht="40.5" customHeight="1">
      <c r="A114" s="205" t="s">
        <v>5465</v>
      </c>
      <c r="B114" s="232" t="s">
        <v>6002</v>
      </c>
      <c r="C114" s="205" t="s">
        <v>4350</v>
      </c>
      <c r="D114" s="236" t="s">
        <v>6256</v>
      </c>
      <c r="E114" s="238" t="str">
        <f>INDEX([3]项目信息统计表!$E:$E,MATCH(B114,[3]项目信息统计表!$B:$B,0))</f>
        <v>基础研究</v>
      </c>
      <c r="F114" s="238" t="s">
        <v>1568</v>
      </c>
      <c r="G114" s="72" t="str">
        <f>INDEX(辅助数据!$F$3:$F$98,MATCH(项目信息统计表!F114,辅助数据!$E$3:$E$98,0))</f>
        <v>N77</v>
      </c>
      <c r="H114" s="238" t="s">
        <v>232</v>
      </c>
      <c r="I114" s="72">
        <f>INDEX(辅助数据!$B$3:$B$64,MATCH(项目信息统计表!H114,辅助数据!$A$3:$A$64,0))</f>
        <v>610</v>
      </c>
      <c r="J114" s="141" t="str">
        <f t="shared" si="7"/>
        <v>2022-01</v>
      </c>
      <c r="K114" s="237">
        <v>45261</v>
      </c>
      <c r="L114" s="72" t="str">
        <f t="shared" si="12"/>
        <v>2022</v>
      </c>
      <c r="M114" s="238" t="s">
        <v>54</v>
      </c>
      <c r="N114" s="201" t="s">
        <v>2063</v>
      </c>
      <c r="O114" s="201" t="s">
        <v>7768</v>
      </c>
      <c r="P114" s="231" t="s">
        <v>6833</v>
      </c>
      <c r="Q114" s="215" t="s">
        <v>6834</v>
      </c>
      <c r="R114" s="206" t="s">
        <v>7771</v>
      </c>
      <c r="S114" s="72" t="s">
        <v>5231</v>
      </c>
      <c r="T114" s="141" t="s">
        <v>2164</v>
      </c>
      <c r="U114" s="72" t="s">
        <v>4496</v>
      </c>
      <c r="V114" s="72" t="s">
        <v>73</v>
      </c>
      <c r="W114" s="72" t="s">
        <v>90</v>
      </c>
      <c r="X114" s="180" t="s">
        <v>5233</v>
      </c>
      <c r="Y114" s="180" t="s">
        <v>160</v>
      </c>
      <c r="Z114" s="181" t="s">
        <v>230</v>
      </c>
      <c r="AA114" s="180" t="s">
        <v>2730</v>
      </c>
      <c r="AB114" s="190" t="s">
        <v>89</v>
      </c>
      <c r="AC114" s="180" t="s">
        <v>4497</v>
      </c>
      <c r="AD114" s="180" t="s">
        <v>5233</v>
      </c>
      <c r="AE114" s="191"/>
      <c r="AF114" s="191"/>
      <c r="AG114" s="191"/>
      <c r="AH114" s="191"/>
      <c r="AI114" s="191"/>
      <c r="AJ114" s="191"/>
      <c r="AK114" s="191"/>
      <c r="AL114" s="191"/>
      <c r="AM114" s="191"/>
      <c r="AN114" s="191"/>
      <c r="AO114" s="192"/>
      <c r="AP114" s="192"/>
      <c r="AQ114" s="192"/>
      <c r="AR114" s="192"/>
      <c r="AS114" s="192"/>
      <c r="AT114" s="192"/>
      <c r="AU114" s="192"/>
      <c r="AV114" s="192"/>
      <c r="AW114" s="192"/>
      <c r="AX114" s="72">
        <v>3</v>
      </c>
      <c r="AY114" s="72">
        <v>0</v>
      </c>
      <c r="AZ114" s="80">
        <f t="shared" si="8"/>
        <v>3</v>
      </c>
      <c r="BA114" s="72">
        <v>1</v>
      </c>
      <c r="BB114" s="72">
        <f>0</f>
        <v>0</v>
      </c>
      <c r="BC114" s="72">
        <f t="shared" si="9"/>
        <v>1</v>
      </c>
      <c r="BD114" s="72">
        <f>0</f>
        <v>0</v>
      </c>
      <c r="BE114" s="72">
        <f t="shared" si="10"/>
        <v>1</v>
      </c>
      <c r="BF114" s="72">
        <v>0</v>
      </c>
      <c r="BG114" s="72">
        <v>0</v>
      </c>
      <c r="BH114" s="72"/>
      <c r="BI114" s="72"/>
      <c r="BJ114" s="142"/>
      <c r="BK114" s="139"/>
    </row>
    <row r="115" spans="1:72" ht="40.5" customHeight="1">
      <c r="A115" s="205" t="s">
        <v>5466</v>
      </c>
      <c r="B115" s="232" t="s">
        <v>6003</v>
      </c>
      <c r="C115" s="205" t="s">
        <v>4350</v>
      </c>
      <c r="D115" s="236" t="s">
        <v>6256</v>
      </c>
      <c r="E115" s="238" t="str">
        <f>INDEX([3]项目信息统计表!$E:$E,MATCH(B115,[3]项目信息统计表!$B:$B,0))</f>
        <v>基础研究</v>
      </c>
      <c r="F115" s="238" t="s">
        <v>1568</v>
      </c>
      <c r="G115" s="72" t="str">
        <f>INDEX(辅助数据!$F$3:$F$98,MATCH(项目信息统计表!F115,辅助数据!$E$3:$E$98,0))</f>
        <v>N77</v>
      </c>
      <c r="H115" s="238" t="s">
        <v>986</v>
      </c>
      <c r="I115" s="72">
        <f>INDEX(辅助数据!$B$3:$B$64,MATCH(项目信息统计表!H115,辅助数据!$A$3:$A$64,0))</f>
        <v>570</v>
      </c>
      <c r="J115" s="141" t="str">
        <f t="shared" si="7"/>
        <v>2022-01</v>
      </c>
      <c r="K115" s="237">
        <v>45261</v>
      </c>
      <c r="L115" s="72" t="str">
        <f t="shared" si="12"/>
        <v>2022</v>
      </c>
      <c r="M115" s="238" t="s">
        <v>54</v>
      </c>
      <c r="N115" s="201" t="s">
        <v>2063</v>
      </c>
      <c r="O115" s="201" t="s">
        <v>7768</v>
      </c>
      <c r="P115" s="231" t="s">
        <v>6835</v>
      </c>
      <c r="Q115" s="215" t="s">
        <v>6836</v>
      </c>
      <c r="R115" s="206" t="s">
        <v>7771</v>
      </c>
      <c r="S115" s="72" t="s">
        <v>65</v>
      </c>
      <c r="T115" s="141" t="s">
        <v>3776</v>
      </c>
      <c r="U115" s="72" t="s">
        <v>4496</v>
      </c>
      <c r="V115" s="72" t="s">
        <v>73</v>
      </c>
      <c r="W115" s="72" t="s">
        <v>90</v>
      </c>
      <c r="X115" s="180" t="s">
        <v>5233</v>
      </c>
      <c r="Y115" s="180" t="s">
        <v>160</v>
      </c>
      <c r="Z115" s="181" t="s">
        <v>230</v>
      </c>
      <c r="AA115" s="180" t="s">
        <v>4892</v>
      </c>
      <c r="AB115" s="190" t="s">
        <v>4226</v>
      </c>
      <c r="AC115" s="180" t="s">
        <v>90</v>
      </c>
      <c r="AD115" s="180" t="s">
        <v>5233</v>
      </c>
      <c r="AE115" s="191"/>
      <c r="AF115" s="191"/>
      <c r="AG115" s="191"/>
      <c r="AH115" s="191"/>
      <c r="AI115" s="191"/>
      <c r="AJ115" s="191"/>
      <c r="AK115" s="191"/>
      <c r="AL115" s="191"/>
      <c r="AM115" s="191"/>
      <c r="AN115" s="191"/>
      <c r="AO115" s="202"/>
      <c r="AP115" s="202"/>
      <c r="AQ115" s="202"/>
      <c r="AR115" s="202"/>
      <c r="AS115" s="192"/>
      <c r="AT115" s="192"/>
      <c r="AU115" s="192"/>
      <c r="AV115" s="202"/>
      <c r="AW115" s="202"/>
      <c r="AX115" s="72">
        <v>3</v>
      </c>
      <c r="AY115" s="72">
        <v>0</v>
      </c>
      <c r="AZ115" s="80">
        <f t="shared" si="8"/>
        <v>3</v>
      </c>
      <c r="BA115" s="72">
        <v>1</v>
      </c>
      <c r="BB115" s="72">
        <f>0</f>
        <v>0</v>
      </c>
      <c r="BC115" s="72">
        <f t="shared" si="9"/>
        <v>1</v>
      </c>
      <c r="BD115" s="72">
        <f>0</f>
        <v>0</v>
      </c>
      <c r="BE115" s="72">
        <f t="shared" si="10"/>
        <v>1</v>
      </c>
      <c r="BF115" s="72">
        <v>0</v>
      </c>
      <c r="BG115" s="72">
        <v>0</v>
      </c>
      <c r="BH115" s="72"/>
      <c r="BI115" s="72"/>
      <c r="BJ115" s="142"/>
      <c r="BK115" s="139"/>
    </row>
    <row r="116" spans="1:72" ht="40.5" customHeight="1">
      <c r="A116" s="205" t="s">
        <v>5751</v>
      </c>
      <c r="B116" s="232" t="s">
        <v>6234</v>
      </c>
      <c r="C116" s="205" t="s">
        <v>4350</v>
      </c>
      <c r="D116" s="236" t="s">
        <v>6256</v>
      </c>
      <c r="E116" s="238" t="str">
        <f>INDEX([3]项目信息统计表!$E:$E,MATCH(B116,[3]项目信息统计表!$B:$B,0))</f>
        <v>基础研究</v>
      </c>
      <c r="F116" s="238" t="s">
        <v>1568</v>
      </c>
      <c r="G116" s="72" t="str">
        <f>INDEX(辅助数据!$F$3:$F$98,MATCH(项目信息统计表!F116,辅助数据!$E$3:$E$98,0))</f>
        <v>N77</v>
      </c>
      <c r="H116" s="238" t="s">
        <v>986</v>
      </c>
      <c r="I116" s="72">
        <f>INDEX(辅助数据!$B$3:$B$64,MATCH(项目信息统计表!H116,辅助数据!$A$3:$A$64,0))</f>
        <v>570</v>
      </c>
      <c r="J116" s="141" t="str">
        <f t="shared" si="7"/>
        <v>2020-01</v>
      </c>
      <c r="K116" s="237">
        <v>44531</v>
      </c>
      <c r="L116" s="72" t="str">
        <f t="shared" si="12"/>
        <v>2020</v>
      </c>
      <c r="M116" s="193"/>
      <c r="N116" s="135" t="s">
        <v>2063</v>
      </c>
      <c r="O116" s="201" t="s">
        <v>7768</v>
      </c>
      <c r="P116" s="231" t="s">
        <v>7389</v>
      </c>
      <c r="Q116" s="215" t="s">
        <v>7390</v>
      </c>
      <c r="R116" s="206" t="s">
        <v>7771</v>
      </c>
      <c r="S116" s="72" t="s">
        <v>65</v>
      </c>
      <c r="T116" s="141" t="s">
        <v>3760</v>
      </c>
      <c r="U116" s="72" t="s">
        <v>4496</v>
      </c>
      <c r="V116" s="72" t="s">
        <v>73</v>
      </c>
      <c r="W116" s="72" t="s">
        <v>90</v>
      </c>
      <c r="X116" s="180" t="s">
        <v>5233</v>
      </c>
      <c r="Y116" s="180" t="s">
        <v>160</v>
      </c>
      <c r="Z116" s="181" t="s">
        <v>230</v>
      </c>
      <c r="AA116" s="180"/>
      <c r="AB116" s="190"/>
      <c r="AC116" s="180"/>
      <c r="AD116" s="180"/>
      <c r="AE116" s="191"/>
      <c r="AF116" s="191"/>
      <c r="AG116" s="191"/>
      <c r="AH116" s="191"/>
      <c r="AI116" s="191"/>
      <c r="AJ116" s="191"/>
      <c r="AK116" s="191"/>
      <c r="AL116" s="191"/>
      <c r="AM116" s="191"/>
      <c r="AN116" s="191"/>
      <c r="AO116" s="192"/>
      <c r="AP116" s="192"/>
      <c r="AQ116" s="192"/>
      <c r="AR116" s="192"/>
      <c r="AS116" s="192"/>
      <c r="AT116" s="192"/>
      <c r="AU116" s="192"/>
      <c r="AV116" s="192"/>
      <c r="AW116" s="192"/>
      <c r="AX116" s="72">
        <v>3</v>
      </c>
      <c r="AY116" s="72">
        <v>0</v>
      </c>
      <c r="AZ116" s="80">
        <f t="shared" si="8"/>
        <v>3</v>
      </c>
      <c r="BA116" s="72">
        <v>2</v>
      </c>
      <c r="BB116" s="72">
        <f>0</f>
        <v>0</v>
      </c>
      <c r="BC116" s="72">
        <f t="shared" si="9"/>
        <v>2</v>
      </c>
      <c r="BD116" s="72">
        <f>0</f>
        <v>0</v>
      </c>
      <c r="BE116" s="72">
        <f t="shared" si="10"/>
        <v>2</v>
      </c>
      <c r="BF116" s="72">
        <v>0</v>
      </c>
      <c r="BG116" s="72">
        <v>0</v>
      </c>
      <c r="BH116" s="72"/>
      <c r="BI116" s="72"/>
      <c r="BJ116" s="142"/>
      <c r="BK116" s="139"/>
    </row>
    <row r="117" spans="1:72" ht="40.5" customHeight="1">
      <c r="A117" s="205" t="s">
        <v>5752</v>
      </c>
      <c r="B117" s="232" t="s">
        <v>6235</v>
      </c>
      <c r="C117" s="205" t="s">
        <v>4350</v>
      </c>
      <c r="D117" s="236" t="s">
        <v>6256</v>
      </c>
      <c r="E117" s="238" t="str">
        <f>INDEX([3]项目信息统计表!$E:$E,MATCH(B117,[3]项目信息统计表!$B:$B,0))</f>
        <v>基础研究</v>
      </c>
      <c r="F117" s="238" t="s">
        <v>1568</v>
      </c>
      <c r="G117" s="72" t="str">
        <f>INDEX(辅助数据!$F$3:$F$98,MATCH(项目信息统计表!F117,辅助数据!$E$3:$E$98,0))</f>
        <v>N77</v>
      </c>
      <c r="H117" s="238" t="s">
        <v>986</v>
      </c>
      <c r="I117" s="72">
        <f>INDEX(辅助数据!$B$3:$B$64,MATCH(项目信息统计表!H117,辅助数据!$A$3:$A$64,0))</f>
        <v>570</v>
      </c>
      <c r="J117" s="141" t="str">
        <f t="shared" si="7"/>
        <v>2020-01</v>
      </c>
      <c r="K117" s="237">
        <v>44531</v>
      </c>
      <c r="L117" s="72" t="str">
        <f t="shared" si="12"/>
        <v>2020</v>
      </c>
      <c r="M117" s="193"/>
      <c r="N117" s="135" t="s">
        <v>2063</v>
      </c>
      <c r="O117" s="201" t="s">
        <v>7768</v>
      </c>
      <c r="P117" s="231" t="s">
        <v>7391</v>
      </c>
      <c r="Q117" s="215" t="s">
        <v>7392</v>
      </c>
      <c r="R117" s="206" t="s">
        <v>7771</v>
      </c>
      <c r="S117" s="72" t="s">
        <v>65</v>
      </c>
      <c r="T117" s="141" t="s">
        <v>3756</v>
      </c>
      <c r="U117" s="72" t="s">
        <v>4496</v>
      </c>
      <c r="V117" s="72" t="s">
        <v>73</v>
      </c>
      <c r="W117" s="72" t="s">
        <v>90</v>
      </c>
      <c r="X117" s="180" t="s">
        <v>5233</v>
      </c>
      <c r="Y117" s="180" t="s">
        <v>160</v>
      </c>
      <c r="Z117" s="181" t="s">
        <v>230</v>
      </c>
      <c r="AA117" s="180"/>
      <c r="AB117" s="190"/>
      <c r="AC117" s="180"/>
      <c r="AD117" s="180"/>
      <c r="AE117" s="191"/>
      <c r="AF117" s="191"/>
      <c r="AG117" s="191"/>
      <c r="AH117" s="191"/>
      <c r="AI117" s="191"/>
      <c r="AJ117" s="191"/>
      <c r="AK117" s="191"/>
      <c r="AL117" s="191"/>
      <c r="AM117" s="191"/>
      <c r="AN117" s="191"/>
      <c r="AO117" s="192"/>
      <c r="AP117" s="192"/>
      <c r="AQ117" s="192"/>
      <c r="AR117" s="192"/>
      <c r="AS117" s="192"/>
      <c r="AT117" s="192"/>
      <c r="AU117" s="192"/>
      <c r="AV117" s="192"/>
      <c r="AW117" s="192"/>
      <c r="AX117" s="72">
        <v>3</v>
      </c>
      <c r="AY117" s="72">
        <v>0</v>
      </c>
      <c r="AZ117" s="80">
        <f t="shared" si="8"/>
        <v>3</v>
      </c>
      <c r="BA117" s="72">
        <v>2</v>
      </c>
      <c r="BB117" s="72">
        <f>0</f>
        <v>0</v>
      </c>
      <c r="BC117" s="72">
        <f t="shared" si="9"/>
        <v>2</v>
      </c>
      <c r="BD117" s="72">
        <f>0</f>
        <v>0</v>
      </c>
      <c r="BE117" s="72">
        <f t="shared" si="10"/>
        <v>2</v>
      </c>
      <c r="BF117" s="72">
        <v>0</v>
      </c>
      <c r="BG117" s="72">
        <v>0</v>
      </c>
      <c r="BH117" s="72"/>
      <c r="BI117" s="72"/>
      <c r="BJ117" s="142"/>
      <c r="BK117" s="139"/>
    </row>
    <row r="118" spans="1:72" ht="40.5" customHeight="1">
      <c r="A118" s="205" t="s">
        <v>5411</v>
      </c>
      <c r="B118" s="232" t="s">
        <v>5948</v>
      </c>
      <c r="C118" s="205" t="s">
        <v>4349</v>
      </c>
      <c r="D118" s="236" t="s">
        <v>6256</v>
      </c>
      <c r="E118" s="238" t="str">
        <f>INDEX([3]项目信息统计表!$E:$E,MATCH(B118,[3]项目信息统计表!$B:$B,0))</f>
        <v>应用研究</v>
      </c>
      <c r="F118" s="238" t="s">
        <v>1565</v>
      </c>
      <c r="G118" s="72" t="str">
        <f>INDEX(辅助数据!$F$3:$F$98,MATCH(项目信息统计表!F118,辅助数据!$E$3:$E$98,0))</f>
        <v>M74</v>
      </c>
      <c r="H118" s="238" t="s">
        <v>212</v>
      </c>
      <c r="I118" s="72">
        <f>INDEX(辅助数据!$B$3:$B$64,MATCH(项目信息统计表!H118,辅助数据!$A$3:$A$64,0))</f>
        <v>170</v>
      </c>
      <c r="J118" s="141" t="str">
        <f t="shared" si="7"/>
        <v>2022-01</v>
      </c>
      <c r="K118" s="237">
        <v>44896</v>
      </c>
      <c r="L118" s="72" t="str">
        <f t="shared" si="12"/>
        <v>2022</v>
      </c>
      <c r="M118" s="193"/>
      <c r="N118" s="201" t="s">
        <v>6263</v>
      </c>
      <c r="O118" s="201" t="s">
        <v>7768</v>
      </c>
      <c r="P118" s="231" t="s">
        <v>6733</v>
      </c>
      <c r="Q118" s="215" t="s">
        <v>6734</v>
      </c>
      <c r="R118" s="218">
        <v>100123</v>
      </c>
      <c r="S118" s="72" t="s">
        <v>5231</v>
      </c>
      <c r="T118" s="141" t="s">
        <v>2113</v>
      </c>
      <c r="U118" s="72" t="s">
        <v>70</v>
      </c>
      <c r="V118" s="72" t="s">
        <v>73</v>
      </c>
      <c r="W118" s="72" t="s">
        <v>4497</v>
      </c>
      <c r="X118" s="180" t="s">
        <v>5233</v>
      </c>
      <c r="Y118" s="180" t="s">
        <v>116</v>
      </c>
      <c r="Z118" s="181" t="s">
        <v>4163</v>
      </c>
      <c r="AA118" s="180" t="s">
        <v>4064</v>
      </c>
      <c r="AB118" s="190" t="s">
        <v>4200</v>
      </c>
      <c r="AC118" s="180" t="s">
        <v>76</v>
      </c>
      <c r="AD118" s="180" t="s">
        <v>7455</v>
      </c>
      <c r="AE118" s="191"/>
      <c r="AF118" s="191"/>
      <c r="AG118" s="191"/>
      <c r="AH118" s="191"/>
      <c r="AI118" s="191"/>
      <c r="AJ118" s="191"/>
      <c r="AK118" s="191"/>
      <c r="AL118" s="191"/>
      <c r="AM118" s="191"/>
      <c r="AN118" s="191"/>
      <c r="AO118" s="192"/>
      <c r="AP118" s="192"/>
      <c r="AQ118" s="192"/>
      <c r="AR118" s="192"/>
      <c r="AS118" s="192"/>
      <c r="AT118" s="192"/>
      <c r="AU118" s="192"/>
      <c r="AV118" s="192"/>
      <c r="AW118" s="192"/>
      <c r="AX118" s="72">
        <v>16.800000000000004</v>
      </c>
      <c r="AY118" s="72">
        <v>0</v>
      </c>
      <c r="AZ118" s="80">
        <f t="shared" si="8"/>
        <v>16.800000000000004</v>
      </c>
      <c r="BA118" s="72">
        <v>16.8</v>
      </c>
      <c r="BB118" s="72">
        <f>0</f>
        <v>0</v>
      </c>
      <c r="BC118" s="72">
        <f t="shared" si="9"/>
        <v>16.8</v>
      </c>
      <c r="BD118" s="72">
        <f>0</f>
        <v>0</v>
      </c>
      <c r="BE118" s="72">
        <f t="shared" si="10"/>
        <v>16.8</v>
      </c>
      <c r="BF118" s="72">
        <v>0</v>
      </c>
      <c r="BG118" s="72">
        <v>0</v>
      </c>
      <c r="BH118" s="72"/>
      <c r="BI118" s="72"/>
      <c r="BJ118" s="142"/>
      <c r="BK118" s="139"/>
    </row>
    <row r="119" spans="1:72" s="203" customFormat="1" ht="40.5" customHeight="1">
      <c r="A119" s="205" t="s">
        <v>5481</v>
      </c>
      <c r="B119" s="232" t="s">
        <v>6018</v>
      </c>
      <c r="C119" s="205" t="s">
        <v>4349</v>
      </c>
      <c r="D119" s="236" t="s">
        <v>6256</v>
      </c>
      <c r="E119" s="238" t="str">
        <f>INDEX([3]项目信息统计表!$E:$E,MATCH(B119,[3]项目信息统计表!$B:$B,0))</f>
        <v>基础研究</v>
      </c>
      <c r="F119" s="238" t="s">
        <v>1568</v>
      </c>
      <c r="G119" s="72" t="str">
        <f>INDEX(辅助数据!$F$3:$F$98,MATCH(项目信息统计表!F119,辅助数据!$E$3:$E$98,0))</f>
        <v>N77</v>
      </c>
      <c r="H119" s="238" t="s">
        <v>232</v>
      </c>
      <c r="I119" s="72">
        <f>INDEX(辅助数据!$B$3:$B$64,MATCH(项目信息统计表!H119,辅助数据!$A$3:$A$64,0))</f>
        <v>610</v>
      </c>
      <c r="J119" s="141" t="str">
        <f t="shared" si="7"/>
        <v>2022-01</v>
      </c>
      <c r="K119" s="237">
        <v>45261</v>
      </c>
      <c r="L119" s="72" t="str">
        <f t="shared" si="12"/>
        <v>2022</v>
      </c>
      <c r="M119" s="238" t="s">
        <v>54</v>
      </c>
      <c r="N119" s="197" t="s">
        <v>2063</v>
      </c>
      <c r="O119" s="201" t="s">
        <v>7768</v>
      </c>
      <c r="P119" s="231" t="s">
        <v>6864</v>
      </c>
      <c r="Q119" s="215" t="s">
        <v>6865</v>
      </c>
      <c r="R119" s="206" t="s">
        <v>7771</v>
      </c>
      <c r="S119" s="72" t="s">
        <v>65</v>
      </c>
      <c r="T119" s="141" t="s">
        <v>3756</v>
      </c>
      <c r="U119" s="72" t="s">
        <v>4496</v>
      </c>
      <c r="V119" s="72" t="s">
        <v>73</v>
      </c>
      <c r="W119" s="72" t="s">
        <v>4497</v>
      </c>
      <c r="X119" s="180" t="s">
        <v>5233</v>
      </c>
      <c r="Y119" s="180" t="s">
        <v>116</v>
      </c>
      <c r="Z119" s="181" t="s">
        <v>4163</v>
      </c>
      <c r="AA119" s="180" t="s">
        <v>7574</v>
      </c>
      <c r="AB119" s="190" t="s">
        <v>4225</v>
      </c>
      <c r="AC119" s="180" t="s">
        <v>90</v>
      </c>
      <c r="AD119" s="180" t="s">
        <v>5233</v>
      </c>
      <c r="AE119" s="191"/>
      <c r="AF119" s="191"/>
      <c r="AG119" s="191"/>
      <c r="AH119" s="191"/>
      <c r="AI119" s="191"/>
      <c r="AJ119" s="191"/>
      <c r="AK119" s="191"/>
      <c r="AL119" s="191"/>
      <c r="AM119" s="191"/>
      <c r="AN119" s="191"/>
      <c r="AO119" s="192"/>
      <c r="AP119" s="192"/>
      <c r="AQ119" s="192"/>
      <c r="AR119" s="192"/>
      <c r="AS119" s="192"/>
      <c r="AT119" s="192"/>
      <c r="AU119" s="192"/>
      <c r="AV119" s="192"/>
      <c r="AW119" s="192"/>
      <c r="AX119" s="72">
        <v>3</v>
      </c>
      <c r="AY119" s="72">
        <v>0</v>
      </c>
      <c r="AZ119" s="80">
        <f t="shared" si="8"/>
        <v>3</v>
      </c>
      <c r="BA119" s="72">
        <v>1</v>
      </c>
      <c r="BB119" s="72">
        <f>0</f>
        <v>0</v>
      </c>
      <c r="BC119" s="72">
        <f t="shared" si="9"/>
        <v>1</v>
      </c>
      <c r="BD119" s="72">
        <f>0</f>
        <v>0</v>
      </c>
      <c r="BE119" s="72">
        <f t="shared" si="10"/>
        <v>1</v>
      </c>
      <c r="BF119" s="72">
        <v>0</v>
      </c>
      <c r="BG119" s="72">
        <v>0</v>
      </c>
      <c r="BH119" s="72"/>
      <c r="BI119" s="72"/>
      <c r="BJ119" s="142"/>
      <c r="BK119" s="139"/>
      <c r="BL119" s="138"/>
      <c r="BM119" s="138"/>
      <c r="BN119" s="138"/>
      <c r="BO119" s="138"/>
      <c r="BP119" s="138"/>
      <c r="BQ119" s="138"/>
      <c r="BR119" s="138"/>
      <c r="BS119" s="138"/>
      <c r="BT119" s="138"/>
    </row>
    <row r="120" spans="1:72" ht="40.5" customHeight="1">
      <c r="A120" s="205" t="s">
        <v>5482</v>
      </c>
      <c r="B120" s="232" t="s">
        <v>6019</v>
      </c>
      <c r="C120" s="205" t="s">
        <v>4349</v>
      </c>
      <c r="D120" s="236" t="s">
        <v>6256</v>
      </c>
      <c r="E120" s="238" t="str">
        <f>INDEX([3]项目信息统计表!$E:$E,MATCH(B120,[3]项目信息统计表!$B:$B,0))</f>
        <v>基础研究</v>
      </c>
      <c r="F120" s="238" t="s">
        <v>1493</v>
      </c>
      <c r="G120" s="72" t="str">
        <f>INDEX(辅助数据!$F$3:$F$98,MATCH(项目信息统计表!F120,辅助数据!$E$3:$E$98,0))</f>
        <v>A01</v>
      </c>
      <c r="H120" s="238" t="s">
        <v>212</v>
      </c>
      <c r="I120" s="72">
        <f>INDEX(辅助数据!$B$3:$B$64,MATCH(项目信息统计表!H120,辅助数据!$A$3:$A$64,0))</f>
        <v>170</v>
      </c>
      <c r="J120" s="141" t="str">
        <f t="shared" si="7"/>
        <v>2022-01</v>
      </c>
      <c r="K120" s="237">
        <v>45261</v>
      </c>
      <c r="L120" s="72" t="str">
        <f t="shared" si="12"/>
        <v>2022</v>
      </c>
      <c r="M120" s="238" t="s">
        <v>54</v>
      </c>
      <c r="N120" s="201" t="s">
        <v>2063</v>
      </c>
      <c r="O120" s="201" t="s">
        <v>7768</v>
      </c>
      <c r="P120" s="231" t="s">
        <v>6866</v>
      </c>
      <c r="Q120" s="215" t="s">
        <v>6867</v>
      </c>
      <c r="R120" s="206" t="s">
        <v>7771</v>
      </c>
      <c r="S120" s="72" t="s">
        <v>5231</v>
      </c>
      <c r="T120" s="141" t="s">
        <v>2241</v>
      </c>
      <c r="U120" s="72" t="s">
        <v>4496</v>
      </c>
      <c r="V120" s="72" t="s">
        <v>73</v>
      </c>
      <c r="W120" s="72" t="s">
        <v>4497</v>
      </c>
      <c r="X120" s="180" t="s">
        <v>5233</v>
      </c>
      <c r="Y120" s="180" t="s">
        <v>116</v>
      </c>
      <c r="Z120" s="181" t="s">
        <v>4163</v>
      </c>
      <c r="AA120" s="180" t="s">
        <v>211</v>
      </c>
      <c r="AB120" s="190" t="s">
        <v>4228</v>
      </c>
      <c r="AC120" s="180" t="s">
        <v>90</v>
      </c>
      <c r="AD120" s="180" t="s">
        <v>5233</v>
      </c>
      <c r="AE120" s="191"/>
      <c r="AF120" s="191"/>
      <c r="AG120" s="191"/>
      <c r="AH120" s="191"/>
      <c r="AI120" s="191"/>
      <c r="AJ120" s="191"/>
      <c r="AK120" s="191"/>
      <c r="AL120" s="191"/>
      <c r="AM120" s="191"/>
      <c r="AN120" s="191"/>
      <c r="AO120" s="192"/>
      <c r="AP120" s="192"/>
      <c r="AQ120" s="192"/>
      <c r="AR120" s="192"/>
      <c r="AS120" s="192"/>
      <c r="AT120" s="192"/>
      <c r="AU120" s="192"/>
      <c r="AV120" s="192"/>
      <c r="AW120" s="192"/>
      <c r="AX120" s="72">
        <v>3</v>
      </c>
      <c r="AY120" s="72">
        <v>0</v>
      </c>
      <c r="AZ120" s="80">
        <f t="shared" si="8"/>
        <v>3</v>
      </c>
      <c r="BA120" s="72">
        <v>1</v>
      </c>
      <c r="BB120" s="72">
        <f>0</f>
        <v>0</v>
      </c>
      <c r="BC120" s="72">
        <f t="shared" si="9"/>
        <v>1</v>
      </c>
      <c r="BD120" s="72">
        <f>0</f>
        <v>0</v>
      </c>
      <c r="BE120" s="72">
        <f t="shared" si="10"/>
        <v>1</v>
      </c>
      <c r="BF120" s="72">
        <v>0</v>
      </c>
      <c r="BG120" s="72">
        <v>0</v>
      </c>
      <c r="BH120" s="72"/>
      <c r="BI120" s="72"/>
      <c r="BJ120" s="142"/>
      <c r="BK120" s="139"/>
    </row>
    <row r="121" spans="1:72" ht="40.5" customHeight="1">
      <c r="A121" s="205" t="s">
        <v>5483</v>
      </c>
      <c r="B121" s="232" t="s">
        <v>6020</v>
      </c>
      <c r="C121" s="205" t="s">
        <v>4349</v>
      </c>
      <c r="D121" s="236" t="s">
        <v>6256</v>
      </c>
      <c r="E121" s="238" t="str">
        <f>INDEX([3]项目信息统计表!$E:$E,MATCH(B121,[3]项目信息统计表!$B:$B,0))</f>
        <v>基础研究</v>
      </c>
      <c r="F121" s="238" t="s">
        <v>1568</v>
      </c>
      <c r="G121" s="72" t="str">
        <f>INDEX(辅助数据!$F$3:$F$98,MATCH(项目信息统计表!F121,辅助数据!$E$3:$E$98,0))</f>
        <v>N77</v>
      </c>
      <c r="H121" s="238" t="s">
        <v>232</v>
      </c>
      <c r="I121" s="72">
        <f>INDEX(辅助数据!$B$3:$B$64,MATCH(项目信息统计表!H121,辅助数据!$A$3:$A$64,0))</f>
        <v>610</v>
      </c>
      <c r="J121" s="141" t="str">
        <f t="shared" si="7"/>
        <v>2022-01</v>
      </c>
      <c r="K121" s="237">
        <v>45261</v>
      </c>
      <c r="L121" s="72" t="str">
        <f t="shared" si="12"/>
        <v>2022</v>
      </c>
      <c r="M121" s="238" t="s">
        <v>54</v>
      </c>
      <c r="N121" s="201" t="s">
        <v>2063</v>
      </c>
      <c r="O121" s="201" t="s">
        <v>7768</v>
      </c>
      <c r="P121" s="231" t="s">
        <v>6868</v>
      </c>
      <c r="Q121" s="215" t="s">
        <v>6869</v>
      </c>
      <c r="R121" s="206" t="s">
        <v>7771</v>
      </c>
      <c r="S121" s="72" t="s">
        <v>5231</v>
      </c>
      <c r="T121" s="141" t="s">
        <v>3760</v>
      </c>
      <c r="U121" s="72" t="s">
        <v>4496</v>
      </c>
      <c r="V121" s="72" t="s">
        <v>5232</v>
      </c>
      <c r="W121" s="72" t="s">
        <v>4497</v>
      </c>
      <c r="X121" s="180" t="s">
        <v>5233</v>
      </c>
      <c r="Y121" s="180" t="s">
        <v>116</v>
      </c>
      <c r="Z121" s="181" t="s">
        <v>4163</v>
      </c>
      <c r="AA121" s="180" t="s">
        <v>7575</v>
      </c>
      <c r="AB121" s="190" t="s">
        <v>4222</v>
      </c>
      <c r="AC121" s="180" t="s">
        <v>4497</v>
      </c>
      <c r="AD121" s="180" t="s">
        <v>5233</v>
      </c>
      <c r="AE121" s="191"/>
      <c r="AF121" s="191"/>
      <c r="AG121" s="191"/>
      <c r="AH121" s="191"/>
      <c r="AI121" s="191"/>
      <c r="AJ121" s="191"/>
      <c r="AK121" s="191"/>
      <c r="AL121" s="191"/>
      <c r="AM121" s="191"/>
      <c r="AN121" s="191"/>
      <c r="AO121" s="192"/>
      <c r="AP121" s="192"/>
      <c r="AQ121" s="192"/>
      <c r="AR121" s="192"/>
      <c r="AS121" s="192"/>
      <c r="AT121" s="192"/>
      <c r="AU121" s="192"/>
      <c r="AV121" s="192"/>
      <c r="AW121" s="192"/>
      <c r="AX121" s="72">
        <v>3</v>
      </c>
      <c r="AY121" s="72">
        <v>0</v>
      </c>
      <c r="AZ121" s="80">
        <f t="shared" si="8"/>
        <v>3</v>
      </c>
      <c r="BA121" s="72">
        <v>1</v>
      </c>
      <c r="BB121" s="72">
        <f>0</f>
        <v>0</v>
      </c>
      <c r="BC121" s="72">
        <f t="shared" si="9"/>
        <v>1</v>
      </c>
      <c r="BD121" s="72">
        <f>0</f>
        <v>0</v>
      </c>
      <c r="BE121" s="72">
        <f t="shared" si="10"/>
        <v>1</v>
      </c>
      <c r="BF121" s="72">
        <v>0</v>
      </c>
      <c r="BG121" s="72">
        <v>0</v>
      </c>
      <c r="BH121" s="72"/>
      <c r="BI121" s="72"/>
      <c r="BJ121" s="142"/>
      <c r="BK121" s="139"/>
    </row>
    <row r="122" spans="1:72" ht="40.5" customHeight="1">
      <c r="A122" s="205" t="s">
        <v>5484</v>
      </c>
      <c r="B122" s="232" t="s">
        <v>6021</v>
      </c>
      <c r="C122" s="205" t="s">
        <v>4349</v>
      </c>
      <c r="D122" s="236" t="s">
        <v>6256</v>
      </c>
      <c r="E122" s="238" t="str">
        <f>INDEX([3]项目信息统计表!$E:$E,MATCH(B122,[3]项目信息统计表!$B:$B,0))</f>
        <v>应用研究</v>
      </c>
      <c r="F122" s="238" t="s">
        <v>1539</v>
      </c>
      <c r="G122" s="72" t="str">
        <f>INDEX(辅助数据!$F$3:$F$98,MATCH(项目信息统计表!F122,辅助数据!$E$3:$E$98,0))</f>
        <v>E48</v>
      </c>
      <c r="H122" s="238" t="s">
        <v>210</v>
      </c>
      <c r="I122" s="72">
        <f>INDEX(辅助数据!$B$3:$B$64,MATCH(项目信息统计表!H122,辅助数据!$A$3:$A$64,0))</f>
        <v>420</v>
      </c>
      <c r="J122" s="141" t="str">
        <f t="shared" si="7"/>
        <v>2022-01</v>
      </c>
      <c r="K122" s="237">
        <v>45261</v>
      </c>
      <c r="L122" s="72" t="str">
        <f t="shared" si="12"/>
        <v>2022</v>
      </c>
      <c r="M122" s="238" t="s">
        <v>54</v>
      </c>
      <c r="N122" s="201" t="s">
        <v>2063</v>
      </c>
      <c r="O122" s="201" t="s">
        <v>7768</v>
      </c>
      <c r="P122" s="231" t="s">
        <v>6870</v>
      </c>
      <c r="Q122" s="215" t="s">
        <v>6871</v>
      </c>
      <c r="R122" s="206" t="s">
        <v>7771</v>
      </c>
      <c r="S122" s="72" t="s">
        <v>65</v>
      </c>
      <c r="T122" s="141" t="s">
        <v>2176</v>
      </c>
      <c r="U122" s="72" t="s">
        <v>4496</v>
      </c>
      <c r="V122" s="72" t="s">
        <v>73</v>
      </c>
      <c r="W122" s="72" t="s">
        <v>4496</v>
      </c>
      <c r="X122" s="180" t="s">
        <v>5233</v>
      </c>
      <c r="Y122" s="180" t="s">
        <v>116</v>
      </c>
      <c r="Z122" s="181" t="s">
        <v>4163</v>
      </c>
      <c r="AA122" s="180" t="s">
        <v>7576</v>
      </c>
      <c r="AB122" s="190" t="s">
        <v>4234</v>
      </c>
      <c r="AC122" s="180" t="s">
        <v>4496</v>
      </c>
      <c r="AD122" s="180" t="s">
        <v>5233</v>
      </c>
      <c r="AE122" s="191"/>
      <c r="AF122" s="191"/>
      <c r="AG122" s="191"/>
      <c r="AH122" s="191"/>
      <c r="AI122" s="191"/>
      <c r="AJ122" s="191"/>
      <c r="AK122" s="191"/>
      <c r="AL122" s="191"/>
      <c r="AM122" s="191"/>
      <c r="AN122" s="191"/>
      <c r="AO122" s="192"/>
      <c r="AP122" s="192"/>
      <c r="AQ122" s="192"/>
      <c r="AR122" s="192"/>
      <c r="AS122" s="192"/>
      <c r="AT122" s="192"/>
      <c r="AU122" s="192"/>
      <c r="AV122" s="192"/>
      <c r="AW122" s="192"/>
      <c r="AX122" s="72">
        <v>3</v>
      </c>
      <c r="AY122" s="72">
        <v>0</v>
      </c>
      <c r="AZ122" s="80">
        <f t="shared" si="8"/>
        <v>3</v>
      </c>
      <c r="BA122" s="72">
        <v>1</v>
      </c>
      <c r="BB122" s="72">
        <f>0</f>
        <v>0</v>
      </c>
      <c r="BC122" s="72">
        <f t="shared" si="9"/>
        <v>1</v>
      </c>
      <c r="BD122" s="72">
        <f>0</f>
        <v>0</v>
      </c>
      <c r="BE122" s="72">
        <f t="shared" si="10"/>
        <v>1</v>
      </c>
      <c r="BF122" s="72">
        <v>0</v>
      </c>
      <c r="BG122" s="72">
        <v>0</v>
      </c>
      <c r="BH122" s="72"/>
      <c r="BI122" s="72"/>
      <c r="BJ122" s="142"/>
      <c r="BK122" s="139"/>
    </row>
    <row r="123" spans="1:72" ht="40.5" customHeight="1">
      <c r="A123" s="205" t="s">
        <v>5485</v>
      </c>
      <c r="B123" s="232" t="s">
        <v>6022</v>
      </c>
      <c r="C123" s="205" t="s">
        <v>4349</v>
      </c>
      <c r="D123" s="236" t="s">
        <v>6256</v>
      </c>
      <c r="E123" s="238" t="str">
        <f>INDEX([3]项目信息统计表!$E:$E,MATCH(B123,[3]项目信息统计表!$B:$B,0))</f>
        <v>基础研究</v>
      </c>
      <c r="F123" s="238" t="s">
        <v>1564</v>
      </c>
      <c r="G123" s="72" t="str">
        <f>INDEX(辅助数据!$F$3:$F$98,MATCH(项目信息统计表!F123,辅助数据!$E$3:$E$98,0))</f>
        <v>M73</v>
      </c>
      <c r="H123" s="238" t="s">
        <v>210</v>
      </c>
      <c r="I123" s="72">
        <f>INDEX(辅助数据!$B$3:$B$64,MATCH(项目信息统计表!H123,辅助数据!$A$3:$A$64,0))</f>
        <v>420</v>
      </c>
      <c r="J123" s="141" t="str">
        <f t="shared" si="7"/>
        <v>2022-01</v>
      </c>
      <c r="K123" s="237">
        <v>45261</v>
      </c>
      <c r="L123" s="72" t="str">
        <f t="shared" si="12"/>
        <v>2022</v>
      </c>
      <c r="M123" s="238" t="s">
        <v>54</v>
      </c>
      <c r="N123" s="201" t="s">
        <v>2063</v>
      </c>
      <c r="O123" s="201" t="s">
        <v>7768</v>
      </c>
      <c r="P123" s="231" t="s">
        <v>6872</v>
      </c>
      <c r="Q123" s="215" t="s">
        <v>6873</v>
      </c>
      <c r="R123" s="206" t="s">
        <v>7771</v>
      </c>
      <c r="S123" s="72" t="s">
        <v>5231</v>
      </c>
      <c r="T123" s="141" t="s">
        <v>3771</v>
      </c>
      <c r="U123" s="72" t="s">
        <v>4496</v>
      </c>
      <c r="V123" s="72" t="s">
        <v>73</v>
      </c>
      <c r="W123" s="72" t="s">
        <v>90</v>
      </c>
      <c r="X123" s="180" t="s">
        <v>5233</v>
      </c>
      <c r="Y123" s="180" t="s">
        <v>5233</v>
      </c>
      <c r="Z123" s="181" t="s">
        <v>5233</v>
      </c>
      <c r="AA123" s="180" t="s">
        <v>7577</v>
      </c>
      <c r="AB123" s="190" t="s">
        <v>4226</v>
      </c>
      <c r="AC123" s="180" t="s">
        <v>90</v>
      </c>
      <c r="AD123" s="180" t="s">
        <v>5233</v>
      </c>
      <c r="AE123" s="191"/>
      <c r="AF123" s="191"/>
      <c r="AG123" s="191"/>
      <c r="AH123" s="191"/>
      <c r="AI123" s="191"/>
      <c r="AJ123" s="191"/>
      <c r="AK123" s="191"/>
      <c r="AL123" s="191"/>
      <c r="AM123" s="191"/>
      <c r="AN123" s="191"/>
      <c r="AO123" s="192"/>
      <c r="AP123" s="192"/>
      <c r="AQ123" s="192"/>
      <c r="AR123" s="192"/>
      <c r="AS123" s="192"/>
      <c r="AT123" s="192"/>
      <c r="AU123" s="192"/>
      <c r="AV123" s="192"/>
      <c r="AW123" s="192"/>
      <c r="AX123" s="72">
        <v>3</v>
      </c>
      <c r="AY123" s="72">
        <v>0</v>
      </c>
      <c r="AZ123" s="80">
        <f t="shared" si="8"/>
        <v>3</v>
      </c>
      <c r="BA123" s="72">
        <v>1</v>
      </c>
      <c r="BB123" s="72">
        <f>0</f>
        <v>0</v>
      </c>
      <c r="BC123" s="72">
        <f t="shared" si="9"/>
        <v>1</v>
      </c>
      <c r="BD123" s="72">
        <f>0</f>
        <v>0</v>
      </c>
      <c r="BE123" s="72">
        <f t="shared" si="10"/>
        <v>1</v>
      </c>
      <c r="BF123" s="72">
        <v>0</v>
      </c>
      <c r="BG123" s="72">
        <v>0</v>
      </c>
      <c r="BH123" s="72"/>
      <c r="BI123" s="72"/>
      <c r="BJ123" s="142"/>
      <c r="BK123" s="139"/>
    </row>
    <row r="124" spans="1:72" ht="40.5" customHeight="1">
      <c r="A124" s="205" t="s">
        <v>5406</v>
      </c>
      <c r="B124" s="232" t="s">
        <v>5943</v>
      </c>
      <c r="C124" s="205" t="s">
        <v>2086</v>
      </c>
      <c r="D124" s="236" t="s">
        <v>6256</v>
      </c>
      <c r="E124" s="238" t="str">
        <f>INDEX([3]项目信息统计表!$E:$E,MATCH(B124,[3]项目信息统计表!$B:$B,0))</f>
        <v>应用研究</v>
      </c>
      <c r="F124" s="238" t="s">
        <v>1545</v>
      </c>
      <c r="G124" s="72" t="str">
        <f>INDEX(辅助数据!$F$3:$F$98,MATCH(项目信息统计表!F124,辅助数据!$E$3:$E$98,0))</f>
        <v>G54</v>
      </c>
      <c r="H124" s="238" t="s">
        <v>122</v>
      </c>
      <c r="I124" s="72">
        <f>INDEX(辅助数据!$B$3:$B$64,MATCH(项目信息统计表!H124,辅助数据!$A$3:$A$64,0))</f>
        <v>580</v>
      </c>
      <c r="J124" s="141" t="str">
        <f t="shared" si="7"/>
        <v>2022-01</v>
      </c>
      <c r="K124" s="237">
        <v>44896</v>
      </c>
      <c r="L124" s="72" t="str">
        <f t="shared" si="12"/>
        <v>2022</v>
      </c>
      <c r="M124" s="193"/>
      <c r="N124" s="201" t="s">
        <v>6263</v>
      </c>
      <c r="O124" s="201" t="s">
        <v>7768</v>
      </c>
      <c r="P124" s="231" t="s">
        <v>6727</v>
      </c>
      <c r="Q124" s="215" t="s">
        <v>4928</v>
      </c>
      <c r="R124" s="218">
        <v>130040</v>
      </c>
      <c r="S124" s="72" t="s">
        <v>65</v>
      </c>
      <c r="T124" s="141" t="s">
        <v>2181</v>
      </c>
      <c r="U124" s="72" t="s">
        <v>70</v>
      </c>
      <c r="V124" s="72" t="s">
        <v>5232</v>
      </c>
      <c r="W124" s="72" t="s">
        <v>4497</v>
      </c>
      <c r="X124" s="180" t="s">
        <v>5233</v>
      </c>
      <c r="Y124" s="180" t="s">
        <v>116</v>
      </c>
      <c r="Z124" s="181" t="s">
        <v>4159</v>
      </c>
      <c r="AA124" s="180" t="s">
        <v>7508</v>
      </c>
      <c r="AB124" s="190" t="s">
        <v>4223</v>
      </c>
      <c r="AC124" s="180" t="s">
        <v>4497</v>
      </c>
      <c r="AD124" s="180" t="s">
        <v>5233</v>
      </c>
      <c r="AE124" s="191"/>
      <c r="AF124" s="191"/>
      <c r="AG124" s="191"/>
      <c r="AH124" s="191"/>
      <c r="AI124" s="191"/>
      <c r="AJ124" s="191"/>
      <c r="AK124" s="191"/>
      <c r="AL124" s="191"/>
      <c r="AM124" s="191"/>
      <c r="AN124" s="191"/>
      <c r="AO124" s="192"/>
      <c r="AP124" s="192"/>
      <c r="AQ124" s="192"/>
      <c r="AR124" s="192"/>
      <c r="AS124" s="192"/>
      <c r="AT124" s="192"/>
      <c r="AU124" s="192"/>
      <c r="AV124" s="192"/>
      <c r="AW124" s="192"/>
      <c r="AX124" s="72">
        <v>11</v>
      </c>
      <c r="AY124" s="72">
        <v>0</v>
      </c>
      <c r="AZ124" s="80">
        <f t="shared" si="8"/>
        <v>11</v>
      </c>
      <c r="BA124" s="72">
        <v>11</v>
      </c>
      <c r="BB124" s="72">
        <f>0</f>
        <v>0</v>
      </c>
      <c r="BC124" s="72">
        <f t="shared" si="9"/>
        <v>11</v>
      </c>
      <c r="BD124" s="72">
        <f>0</f>
        <v>0</v>
      </c>
      <c r="BE124" s="72">
        <f t="shared" si="10"/>
        <v>11</v>
      </c>
      <c r="BF124" s="72">
        <v>0</v>
      </c>
      <c r="BG124" s="72">
        <v>0</v>
      </c>
      <c r="BH124" s="142"/>
      <c r="BI124" s="72"/>
      <c r="BJ124" s="142"/>
      <c r="BK124" s="139"/>
    </row>
    <row r="125" spans="1:72" ht="40.5" customHeight="1">
      <c r="A125" s="205" t="s">
        <v>5407</v>
      </c>
      <c r="B125" s="232" t="s">
        <v>5944</v>
      </c>
      <c r="C125" s="205" t="s">
        <v>2086</v>
      </c>
      <c r="D125" s="236" t="s">
        <v>6256</v>
      </c>
      <c r="E125" s="238" t="str">
        <f>INDEX([3]项目信息统计表!$E:$E,MATCH(B125,[3]项目信息统计表!$B:$B,0))</f>
        <v>基础研究</v>
      </c>
      <c r="F125" s="238" t="s">
        <v>1545</v>
      </c>
      <c r="G125" s="72" t="str">
        <f>INDEX(辅助数据!$F$3:$F$98,MATCH(项目信息统计表!F125,辅助数据!$E$3:$E$98,0))</f>
        <v>G54</v>
      </c>
      <c r="H125" s="238" t="s">
        <v>122</v>
      </c>
      <c r="I125" s="72">
        <f>INDEX(辅助数据!$B$3:$B$64,MATCH(项目信息统计表!H125,辅助数据!$A$3:$A$64,0))</f>
        <v>580</v>
      </c>
      <c r="J125" s="141" t="str">
        <f t="shared" si="7"/>
        <v>2022-01</v>
      </c>
      <c r="K125" s="237">
        <v>44896</v>
      </c>
      <c r="L125" s="72" t="str">
        <f t="shared" si="12"/>
        <v>2022</v>
      </c>
      <c r="M125" s="193"/>
      <c r="N125" s="201" t="s">
        <v>6263</v>
      </c>
      <c r="O125" s="201" t="s">
        <v>7768</v>
      </c>
      <c r="P125" s="231" t="s">
        <v>6728</v>
      </c>
      <c r="Q125" s="215" t="s">
        <v>6729</v>
      </c>
      <c r="R125" s="218">
        <v>120072</v>
      </c>
      <c r="S125" s="72" t="s">
        <v>65</v>
      </c>
      <c r="T125" s="141" t="s">
        <v>3750</v>
      </c>
      <c r="U125" s="72" t="s">
        <v>70</v>
      </c>
      <c r="V125" s="72" t="s">
        <v>5232</v>
      </c>
      <c r="W125" s="72" t="s">
        <v>4497</v>
      </c>
      <c r="X125" s="180" t="s">
        <v>5234</v>
      </c>
      <c r="Y125" s="180" t="s">
        <v>160</v>
      </c>
      <c r="Z125" s="181" t="s">
        <v>2100</v>
      </c>
      <c r="AA125" s="180" t="s">
        <v>192</v>
      </c>
      <c r="AB125" s="190">
        <v>1979</v>
      </c>
      <c r="AC125" s="180" t="s">
        <v>76</v>
      </c>
      <c r="AD125" s="180" t="s">
        <v>5234</v>
      </c>
      <c r="AE125" s="191"/>
      <c r="AF125" s="191"/>
      <c r="AG125" s="191"/>
      <c r="AH125" s="191"/>
      <c r="AI125" s="191"/>
      <c r="AJ125" s="191"/>
      <c r="AK125" s="191"/>
      <c r="AL125" s="191"/>
      <c r="AM125" s="191"/>
      <c r="AN125" s="191"/>
      <c r="AO125" s="192"/>
      <c r="AP125" s="192"/>
      <c r="AQ125" s="192"/>
      <c r="AR125" s="192"/>
      <c r="AS125" s="192"/>
      <c r="AT125" s="192"/>
      <c r="AU125" s="192"/>
      <c r="AV125" s="192"/>
      <c r="AW125" s="192"/>
      <c r="AX125" s="72">
        <v>10</v>
      </c>
      <c r="AY125" s="72">
        <v>0</v>
      </c>
      <c r="AZ125" s="80">
        <f t="shared" si="8"/>
        <v>10</v>
      </c>
      <c r="BA125" s="72">
        <v>10</v>
      </c>
      <c r="BB125" s="72">
        <f>0</f>
        <v>0</v>
      </c>
      <c r="BC125" s="72">
        <f t="shared" si="9"/>
        <v>10</v>
      </c>
      <c r="BD125" s="72">
        <f>0</f>
        <v>0</v>
      </c>
      <c r="BE125" s="72">
        <f t="shared" si="10"/>
        <v>10</v>
      </c>
      <c r="BF125" s="72">
        <v>0</v>
      </c>
      <c r="BG125" s="72">
        <v>0</v>
      </c>
      <c r="BH125" s="72"/>
      <c r="BI125" s="72"/>
      <c r="BJ125" s="142"/>
      <c r="BK125" s="139"/>
    </row>
    <row r="126" spans="1:72" ht="40.5" customHeight="1">
      <c r="A126" s="205" t="s">
        <v>5404</v>
      </c>
      <c r="B126" s="232" t="s">
        <v>5941</v>
      </c>
      <c r="C126" s="205" t="s">
        <v>4351</v>
      </c>
      <c r="D126" s="236" t="s">
        <v>6256</v>
      </c>
      <c r="E126" s="238" t="str">
        <f>INDEX([3]项目信息统计表!$E:$E,MATCH(B126,[3]项目信息统计表!$B:$B,0))</f>
        <v>基础研究</v>
      </c>
      <c r="F126" s="238" t="s">
        <v>1545</v>
      </c>
      <c r="G126" s="72" t="str">
        <f>INDEX(辅助数据!$F$3:$F$98,MATCH(项目信息统计表!F126,辅助数据!$E$3:$E$98,0))</f>
        <v>G54</v>
      </c>
      <c r="H126" s="238" t="s">
        <v>122</v>
      </c>
      <c r="I126" s="72">
        <f>INDEX(辅助数据!$B$3:$B$64,MATCH(项目信息统计表!H126,辅助数据!$A$3:$A$64,0))</f>
        <v>580</v>
      </c>
      <c r="J126" s="141" t="str">
        <f t="shared" si="7"/>
        <v>2022-01</v>
      </c>
      <c r="K126" s="237">
        <v>45261</v>
      </c>
      <c r="L126" s="72" t="str">
        <f t="shared" si="12"/>
        <v>2022</v>
      </c>
      <c r="M126" s="238" t="s">
        <v>54</v>
      </c>
      <c r="N126" s="201" t="s">
        <v>6263</v>
      </c>
      <c r="O126" s="201" t="s">
        <v>7768</v>
      </c>
      <c r="P126" s="231" t="s">
        <v>6725</v>
      </c>
      <c r="Q126" s="215" t="s">
        <v>1945</v>
      </c>
      <c r="R126" s="218">
        <v>140152</v>
      </c>
      <c r="S126" s="72" t="s">
        <v>5231</v>
      </c>
      <c r="T126" s="141" t="s">
        <v>3742</v>
      </c>
      <c r="U126" s="72" t="s">
        <v>70</v>
      </c>
      <c r="V126" s="72" t="s">
        <v>73</v>
      </c>
      <c r="W126" s="72" t="s">
        <v>4497</v>
      </c>
      <c r="X126" s="180" t="s">
        <v>5233</v>
      </c>
      <c r="Y126" s="180" t="s">
        <v>116</v>
      </c>
      <c r="Z126" s="181" t="s">
        <v>4532</v>
      </c>
      <c r="AA126" s="180" t="s">
        <v>4048</v>
      </c>
      <c r="AB126" s="190" t="s">
        <v>4204</v>
      </c>
      <c r="AC126" s="180" t="s">
        <v>76</v>
      </c>
      <c r="AD126" s="180" t="s">
        <v>5233</v>
      </c>
      <c r="AE126" s="191"/>
      <c r="AF126" s="191"/>
      <c r="AG126" s="191"/>
      <c r="AH126" s="191"/>
      <c r="AI126" s="191"/>
      <c r="AJ126" s="191"/>
      <c r="AK126" s="191"/>
      <c r="AL126" s="191"/>
      <c r="AM126" s="191"/>
      <c r="AN126" s="191"/>
      <c r="AO126" s="192"/>
      <c r="AP126" s="192"/>
      <c r="AQ126" s="192"/>
      <c r="AR126" s="192"/>
      <c r="AS126" s="192"/>
      <c r="AT126" s="192"/>
      <c r="AU126" s="192"/>
      <c r="AV126" s="192"/>
      <c r="AW126" s="192"/>
      <c r="AX126" s="72">
        <v>14</v>
      </c>
      <c r="AY126" s="72">
        <v>0</v>
      </c>
      <c r="AZ126" s="80">
        <f t="shared" si="8"/>
        <v>14</v>
      </c>
      <c r="BA126" s="72">
        <v>14</v>
      </c>
      <c r="BB126" s="72">
        <f>0</f>
        <v>0</v>
      </c>
      <c r="BC126" s="72">
        <f t="shared" si="9"/>
        <v>14</v>
      </c>
      <c r="BD126" s="72">
        <f>0</f>
        <v>0</v>
      </c>
      <c r="BE126" s="72">
        <f t="shared" si="10"/>
        <v>14</v>
      </c>
      <c r="BF126" s="72">
        <v>0</v>
      </c>
      <c r="BG126" s="72">
        <v>0</v>
      </c>
      <c r="BH126" s="72"/>
      <c r="BI126" s="72"/>
      <c r="BJ126" s="142"/>
      <c r="BK126" s="139"/>
    </row>
    <row r="127" spans="1:72" ht="40.5" customHeight="1">
      <c r="A127" s="205" t="s">
        <v>5405</v>
      </c>
      <c r="B127" s="232" t="s">
        <v>5942</v>
      </c>
      <c r="C127" s="205" t="s">
        <v>4351</v>
      </c>
      <c r="D127" s="236" t="s">
        <v>6256</v>
      </c>
      <c r="E127" s="238" t="str">
        <f>INDEX([3]项目信息统计表!$E:$E,MATCH(B127,[3]项目信息统计表!$B:$B,0))</f>
        <v>应用研究</v>
      </c>
      <c r="F127" s="238" t="s">
        <v>1545</v>
      </c>
      <c r="G127" s="72" t="str">
        <f>INDEX(辅助数据!$F$3:$F$98,MATCH(项目信息统计表!F127,辅助数据!$E$3:$E$98,0))</f>
        <v>G54</v>
      </c>
      <c r="H127" s="238" t="s">
        <v>122</v>
      </c>
      <c r="I127" s="72">
        <f>INDEX(辅助数据!$B$3:$B$64,MATCH(项目信息统计表!H127,辅助数据!$A$3:$A$64,0))</f>
        <v>580</v>
      </c>
      <c r="J127" s="141" t="str">
        <f t="shared" si="7"/>
        <v>2022-01</v>
      </c>
      <c r="K127" s="237">
        <v>45261</v>
      </c>
      <c r="L127" s="72" t="str">
        <f t="shared" si="12"/>
        <v>2022</v>
      </c>
      <c r="M127" s="238" t="s">
        <v>54</v>
      </c>
      <c r="N127" s="201" t="s">
        <v>6263</v>
      </c>
      <c r="O127" s="201" t="s">
        <v>7768</v>
      </c>
      <c r="P127" s="231" t="s">
        <v>6726</v>
      </c>
      <c r="Q127" s="215" t="s">
        <v>2005</v>
      </c>
      <c r="R127" s="218">
        <v>110058</v>
      </c>
      <c r="S127" s="72" t="s">
        <v>65</v>
      </c>
      <c r="T127" s="141" t="s">
        <v>2171</v>
      </c>
      <c r="U127" s="72" t="s">
        <v>70</v>
      </c>
      <c r="V127" s="72" t="s">
        <v>73</v>
      </c>
      <c r="W127" s="72" t="s">
        <v>4497</v>
      </c>
      <c r="X127" s="180" t="s">
        <v>5234</v>
      </c>
      <c r="Y127" s="180" t="s">
        <v>160</v>
      </c>
      <c r="Z127" s="181" t="s">
        <v>4529</v>
      </c>
      <c r="AA127" s="180" t="s">
        <v>2218</v>
      </c>
      <c r="AB127" s="190" t="s">
        <v>4221</v>
      </c>
      <c r="AC127" s="180" t="s">
        <v>4497</v>
      </c>
      <c r="AD127" s="180" t="s">
        <v>5233</v>
      </c>
      <c r="AE127" s="191"/>
      <c r="AF127" s="191"/>
      <c r="AG127" s="191"/>
      <c r="AH127" s="191"/>
      <c r="AI127" s="191"/>
      <c r="AJ127" s="191"/>
      <c r="AK127" s="191"/>
      <c r="AL127" s="191"/>
      <c r="AM127" s="191"/>
      <c r="AN127" s="191"/>
      <c r="AO127" s="192"/>
      <c r="AP127" s="192"/>
      <c r="AQ127" s="192"/>
      <c r="AR127" s="192"/>
      <c r="AS127" s="192"/>
      <c r="AT127" s="192"/>
      <c r="AU127" s="192"/>
      <c r="AV127" s="192"/>
      <c r="AW127" s="192"/>
      <c r="AX127" s="72">
        <v>14.500000000000002</v>
      </c>
      <c r="AY127" s="72">
        <v>0</v>
      </c>
      <c r="AZ127" s="80">
        <f t="shared" si="8"/>
        <v>14.500000000000002</v>
      </c>
      <c r="BA127" s="72">
        <v>14.5</v>
      </c>
      <c r="BB127" s="72">
        <f>0</f>
        <v>0</v>
      </c>
      <c r="BC127" s="72">
        <f t="shared" si="9"/>
        <v>14.5</v>
      </c>
      <c r="BD127" s="72">
        <f>0</f>
        <v>0</v>
      </c>
      <c r="BE127" s="72">
        <f t="shared" si="10"/>
        <v>14.5</v>
      </c>
      <c r="BF127" s="72">
        <v>0</v>
      </c>
      <c r="BG127" s="72">
        <v>0</v>
      </c>
      <c r="BH127" s="142"/>
      <c r="BI127" s="72"/>
      <c r="BJ127" s="142"/>
      <c r="BK127" s="139"/>
    </row>
    <row r="128" spans="1:72" ht="40.5" customHeight="1">
      <c r="A128" s="205" t="s">
        <v>5467</v>
      </c>
      <c r="B128" s="232" t="s">
        <v>6004</v>
      </c>
      <c r="C128" s="205" t="s">
        <v>4351</v>
      </c>
      <c r="D128" s="236" t="s">
        <v>6256</v>
      </c>
      <c r="E128" s="238" t="str">
        <f>INDEX([3]项目信息统计表!$E:$E,MATCH(B128,[3]项目信息统计表!$B:$B,0))</f>
        <v>应用研究</v>
      </c>
      <c r="F128" s="238" t="s">
        <v>1545</v>
      </c>
      <c r="G128" s="72" t="str">
        <f>INDEX(辅助数据!$F$3:$F$98,MATCH(项目信息统计表!F128,辅助数据!$E$3:$E$98,0))</f>
        <v>G54</v>
      </c>
      <c r="H128" s="238" t="s">
        <v>122</v>
      </c>
      <c r="I128" s="72">
        <f>INDEX(辅助数据!$B$3:$B$64,MATCH(项目信息统计表!H128,辅助数据!$A$3:$A$64,0))</f>
        <v>580</v>
      </c>
      <c r="J128" s="141" t="str">
        <f t="shared" si="7"/>
        <v>2022-01</v>
      </c>
      <c r="K128" s="237">
        <v>45261</v>
      </c>
      <c r="L128" s="72" t="str">
        <f t="shared" si="12"/>
        <v>2022</v>
      </c>
      <c r="M128" s="238" t="s">
        <v>54</v>
      </c>
      <c r="N128" s="201" t="s">
        <v>2063</v>
      </c>
      <c r="O128" s="201" t="s">
        <v>7768</v>
      </c>
      <c r="P128" s="231" t="s">
        <v>6837</v>
      </c>
      <c r="Q128" s="215" t="s">
        <v>6838</v>
      </c>
      <c r="R128" s="206" t="s">
        <v>7771</v>
      </c>
      <c r="S128" s="72" t="s">
        <v>5231</v>
      </c>
      <c r="T128" s="141" t="s">
        <v>2222</v>
      </c>
      <c r="U128" s="72" t="s">
        <v>4496</v>
      </c>
      <c r="V128" s="72" t="s">
        <v>73</v>
      </c>
      <c r="W128" s="72" t="s">
        <v>4497</v>
      </c>
      <c r="X128" s="180" t="s">
        <v>5233</v>
      </c>
      <c r="Y128" s="180" t="s">
        <v>5233</v>
      </c>
      <c r="Z128" s="181" t="s">
        <v>5233</v>
      </c>
      <c r="AA128" s="180" t="s">
        <v>7564</v>
      </c>
      <c r="AB128" s="190" t="s">
        <v>4216</v>
      </c>
      <c r="AC128" s="180" t="s">
        <v>4497</v>
      </c>
      <c r="AD128" s="180" t="s">
        <v>5233</v>
      </c>
      <c r="AE128" s="191"/>
      <c r="AF128" s="191"/>
      <c r="AG128" s="191"/>
      <c r="AH128" s="191"/>
      <c r="AI128" s="191"/>
      <c r="AJ128" s="191"/>
      <c r="AK128" s="191"/>
      <c r="AL128" s="191"/>
      <c r="AM128" s="191"/>
      <c r="AN128" s="191"/>
      <c r="AO128" s="192"/>
      <c r="AP128" s="192"/>
      <c r="AQ128" s="192"/>
      <c r="AR128" s="192"/>
      <c r="AS128" s="192"/>
      <c r="AT128" s="192"/>
      <c r="AU128" s="192"/>
      <c r="AV128" s="192"/>
      <c r="AW128" s="192"/>
      <c r="AX128" s="72">
        <v>3</v>
      </c>
      <c r="AY128" s="72">
        <v>0</v>
      </c>
      <c r="AZ128" s="80">
        <f t="shared" si="8"/>
        <v>3</v>
      </c>
      <c r="BA128" s="72">
        <v>1</v>
      </c>
      <c r="BB128" s="72">
        <f>0</f>
        <v>0</v>
      </c>
      <c r="BC128" s="72">
        <f t="shared" si="9"/>
        <v>1</v>
      </c>
      <c r="BD128" s="72">
        <f>0</f>
        <v>0</v>
      </c>
      <c r="BE128" s="72">
        <f t="shared" si="10"/>
        <v>1</v>
      </c>
      <c r="BF128" s="72">
        <v>0</v>
      </c>
      <c r="BG128" s="72">
        <v>0</v>
      </c>
      <c r="BH128" s="72"/>
      <c r="BI128" s="72"/>
      <c r="BJ128" s="142"/>
      <c r="BK128" s="139"/>
    </row>
    <row r="129" spans="1:63" ht="40.5" customHeight="1">
      <c r="A129" s="205" t="s">
        <v>5468</v>
      </c>
      <c r="B129" s="232" t="s">
        <v>6005</v>
      </c>
      <c r="C129" s="205" t="s">
        <v>4351</v>
      </c>
      <c r="D129" s="236" t="s">
        <v>6256</v>
      </c>
      <c r="E129" s="238" t="str">
        <f>INDEX([3]项目信息统计表!$E:$E,MATCH(B129,[3]项目信息统计表!$B:$B,0))</f>
        <v>应用研究</v>
      </c>
      <c r="F129" s="238" t="s">
        <v>1545</v>
      </c>
      <c r="G129" s="72" t="str">
        <f>INDEX(辅助数据!$F$3:$F$98,MATCH(项目信息统计表!F129,辅助数据!$E$3:$E$98,0))</f>
        <v>G54</v>
      </c>
      <c r="H129" s="238" t="s">
        <v>122</v>
      </c>
      <c r="I129" s="72">
        <f>INDEX(辅助数据!$B$3:$B$64,MATCH(项目信息统计表!H129,辅助数据!$A$3:$A$64,0))</f>
        <v>580</v>
      </c>
      <c r="J129" s="141" t="str">
        <f t="shared" si="7"/>
        <v>2022-01</v>
      </c>
      <c r="K129" s="237">
        <v>45261</v>
      </c>
      <c r="L129" s="72" t="str">
        <f t="shared" si="12"/>
        <v>2022</v>
      </c>
      <c r="M129" s="238" t="s">
        <v>54</v>
      </c>
      <c r="N129" s="201" t="s">
        <v>2063</v>
      </c>
      <c r="O129" s="201" t="s">
        <v>7768</v>
      </c>
      <c r="P129" s="231" t="s">
        <v>6839</v>
      </c>
      <c r="Q129" s="215" t="s">
        <v>6840</v>
      </c>
      <c r="R129" s="206" t="s">
        <v>7771</v>
      </c>
      <c r="S129" s="72" t="s">
        <v>65</v>
      </c>
      <c r="T129" s="141" t="s">
        <v>2119</v>
      </c>
      <c r="U129" s="72" t="s">
        <v>4496</v>
      </c>
      <c r="V129" s="72" t="s">
        <v>73</v>
      </c>
      <c r="W129" s="72" t="s">
        <v>4497</v>
      </c>
      <c r="X129" s="180" t="s">
        <v>5233</v>
      </c>
      <c r="Y129" s="180" t="s">
        <v>116</v>
      </c>
      <c r="Z129" s="181" t="s">
        <v>4534</v>
      </c>
      <c r="AA129" s="180" t="s">
        <v>7565</v>
      </c>
      <c r="AB129" s="190">
        <v>1982</v>
      </c>
      <c r="AC129" s="180" t="s">
        <v>4497</v>
      </c>
      <c r="AD129" s="180" t="s">
        <v>5233</v>
      </c>
      <c r="AE129" s="191"/>
      <c r="AF129" s="191"/>
      <c r="AG129" s="191"/>
      <c r="AH129" s="191"/>
      <c r="AI129" s="191"/>
      <c r="AJ129" s="191"/>
      <c r="AK129" s="191"/>
      <c r="AL129" s="191"/>
      <c r="AM129" s="191"/>
      <c r="AN129" s="191"/>
      <c r="AO129" s="192"/>
      <c r="AP129" s="192"/>
      <c r="AQ129" s="192"/>
      <c r="AR129" s="192"/>
      <c r="AS129" s="192"/>
      <c r="AT129" s="192"/>
      <c r="AU129" s="192"/>
      <c r="AV129" s="192"/>
      <c r="AW129" s="192"/>
      <c r="AX129" s="72">
        <v>3</v>
      </c>
      <c r="AY129" s="72">
        <v>0</v>
      </c>
      <c r="AZ129" s="80">
        <f t="shared" si="8"/>
        <v>3</v>
      </c>
      <c r="BA129" s="72">
        <v>1</v>
      </c>
      <c r="BB129" s="72">
        <f>0</f>
        <v>0</v>
      </c>
      <c r="BC129" s="72">
        <f t="shared" si="9"/>
        <v>1</v>
      </c>
      <c r="BD129" s="72">
        <f>0</f>
        <v>0</v>
      </c>
      <c r="BE129" s="72">
        <f t="shared" si="10"/>
        <v>1</v>
      </c>
      <c r="BF129" s="72">
        <v>0</v>
      </c>
      <c r="BG129" s="72">
        <v>0</v>
      </c>
      <c r="BH129" s="72"/>
      <c r="BI129" s="72"/>
      <c r="BJ129" s="142"/>
      <c r="BK129" s="139"/>
    </row>
    <row r="130" spans="1:63" ht="40.5" customHeight="1">
      <c r="A130" s="205" t="s">
        <v>5469</v>
      </c>
      <c r="B130" s="232" t="s">
        <v>6006</v>
      </c>
      <c r="C130" s="205" t="s">
        <v>4351</v>
      </c>
      <c r="D130" s="236" t="s">
        <v>6256</v>
      </c>
      <c r="E130" s="238" t="str">
        <f>INDEX([3]项目信息统计表!$E:$E,MATCH(B130,[3]项目信息统计表!$B:$B,0))</f>
        <v>基础研究</v>
      </c>
      <c r="F130" s="238" t="s">
        <v>1545</v>
      </c>
      <c r="G130" s="72" t="str">
        <f>INDEX(辅助数据!$F$3:$F$98,MATCH(项目信息统计表!F130,辅助数据!$E$3:$E$98,0))</f>
        <v>G54</v>
      </c>
      <c r="H130" s="238" t="s">
        <v>122</v>
      </c>
      <c r="I130" s="72">
        <f>INDEX(辅助数据!$B$3:$B$64,MATCH(项目信息统计表!H130,辅助数据!$A$3:$A$64,0))</f>
        <v>580</v>
      </c>
      <c r="J130" s="141" t="str">
        <f t="shared" si="7"/>
        <v>2022-01</v>
      </c>
      <c r="K130" s="237">
        <v>45261</v>
      </c>
      <c r="L130" s="72" t="str">
        <f t="shared" si="12"/>
        <v>2022</v>
      </c>
      <c r="M130" s="238" t="s">
        <v>54</v>
      </c>
      <c r="N130" s="201" t="s">
        <v>2063</v>
      </c>
      <c r="O130" s="201" t="s">
        <v>7768</v>
      </c>
      <c r="P130" s="231" t="s">
        <v>6841</v>
      </c>
      <c r="Q130" s="215" t="s">
        <v>6842</v>
      </c>
      <c r="R130" s="206" t="s">
        <v>7771</v>
      </c>
      <c r="S130" s="72" t="s">
        <v>65</v>
      </c>
      <c r="T130" s="141" t="s">
        <v>2187</v>
      </c>
      <c r="U130" s="72" t="s">
        <v>4496</v>
      </c>
      <c r="V130" s="72" t="s">
        <v>73</v>
      </c>
      <c r="W130" s="72" t="s">
        <v>76</v>
      </c>
      <c r="X130" s="180" t="s">
        <v>5234</v>
      </c>
      <c r="Y130" s="180" t="s">
        <v>116</v>
      </c>
      <c r="Z130" s="181" t="s">
        <v>4170</v>
      </c>
      <c r="AA130" s="180" t="s">
        <v>7566</v>
      </c>
      <c r="AB130" s="190" t="s">
        <v>4223</v>
      </c>
      <c r="AC130" s="180" t="s">
        <v>4497</v>
      </c>
      <c r="AD130" s="180" t="s">
        <v>5233</v>
      </c>
      <c r="AE130" s="191"/>
      <c r="AF130" s="191"/>
      <c r="AG130" s="191"/>
      <c r="AH130" s="191"/>
      <c r="AI130" s="191"/>
      <c r="AJ130" s="191"/>
      <c r="AK130" s="191"/>
      <c r="AL130" s="191"/>
      <c r="AM130" s="191"/>
      <c r="AN130" s="191"/>
      <c r="AO130" s="192"/>
      <c r="AP130" s="192"/>
      <c r="AQ130" s="192"/>
      <c r="AR130" s="192"/>
      <c r="AS130" s="192"/>
      <c r="AT130" s="192"/>
      <c r="AU130" s="192"/>
      <c r="AV130" s="192"/>
      <c r="AW130" s="192"/>
      <c r="AX130" s="72">
        <v>3</v>
      </c>
      <c r="AY130" s="72">
        <v>0</v>
      </c>
      <c r="AZ130" s="80">
        <f t="shared" si="8"/>
        <v>3</v>
      </c>
      <c r="BA130" s="72">
        <v>1</v>
      </c>
      <c r="BB130" s="72">
        <f>0</f>
        <v>0</v>
      </c>
      <c r="BC130" s="72">
        <f t="shared" si="9"/>
        <v>1</v>
      </c>
      <c r="BD130" s="72">
        <f>0</f>
        <v>0</v>
      </c>
      <c r="BE130" s="72">
        <f t="shared" si="10"/>
        <v>1</v>
      </c>
      <c r="BF130" s="72">
        <v>0</v>
      </c>
      <c r="BG130" s="72">
        <v>0</v>
      </c>
      <c r="BH130" s="142"/>
      <c r="BI130" s="72"/>
      <c r="BJ130" s="142"/>
      <c r="BK130" s="139"/>
    </row>
    <row r="131" spans="1:63" ht="40.5" customHeight="1">
      <c r="A131" s="205" t="s">
        <v>5470</v>
      </c>
      <c r="B131" s="232" t="s">
        <v>6007</v>
      </c>
      <c r="C131" s="205" t="s">
        <v>4351</v>
      </c>
      <c r="D131" s="236" t="s">
        <v>6256</v>
      </c>
      <c r="E131" s="238" t="str">
        <f>INDEX([3]项目信息统计表!$E:$E,MATCH(B131,[3]项目信息统计表!$B:$B,0))</f>
        <v>应用研究</v>
      </c>
      <c r="F131" s="238" t="s">
        <v>1545</v>
      </c>
      <c r="G131" s="72" t="str">
        <f>INDEX(辅助数据!$F$3:$F$98,MATCH(项目信息统计表!F131,辅助数据!$E$3:$E$98,0))</f>
        <v>G54</v>
      </c>
      <c r="H131" s="238" t="s">
        <v>122</v>
      </c>
      <c r="I131" s="72">
        <f>INDEX(辅助数据!$B$3:$B$64,MATCH(项目信息统计表!H131,辅助数据!$A$3:$A$64,0))</f>
        <v>580</v>
      </c>
      <c r="J131" s="141" t="str">
        <f t="shared" ref="J131:J194" si="13">L131&amp;"-01"</f>
        <v>2022-01</v>
      </c>
      <c r="K131" s="237">
        <v>45261</v>
      </c>
      <c r="L131" s="72" t="str">
        <f t="shared" si="12"/>
        <v>2022</v>
      </c>
      <c r="M131" s="238" t="s">
        <v>54</v>
      </c>
      <c r="N131" s="197" t="s">
        <v>2063</v>
      </c>
      <c r="O131" s="201" t="s">
        <v>7768</v>
      </c>
      <c r="P131" s="231" t="s">
        <v>6843</v>
      </c>
      <c r="Q131" s="215" t="s">
        <v>6844</v>
      </c>
      <c r="R131" s="206" t="s">
        <v>7771</v>
      </c>
      <c r="S131" s="72" t="s">
        <v>65</v>
      </c>
      <c r="T131" s="141" t="s">
        <v>3734</v>
      </c>
      <c r="U131" s="72" t="s">
        <v>4496</v>
      </c>
      <c r="V131" s="72" t="s">
        <v>73</v>
      </c>
      <c r="W131" s="72" t="s">
        <v>76</v>
      </c>
      <c r="X131" s="180" t="s">
        <v>5234</v>
      </c>
      <c r="Y131" s="180" t="s">
        <v>116</v>
      </c>
      <c r="Z131" s="181" t="s">
        <v>4532</v>
      </c>
      <c r="AA131" s="180" t="s">
        <v>7567</v>
      </c>
      <c r="AB131" s="190" t="s">
        <v>4222</v>
      </c>
      <c r="AC131" s="180" t="s">
        <v>90</v>
      </c>
      <c r="AD131" s="180" t="s">
        <v>5233</v>
      </c>
      <c r="AE131" s="191"/>
      <c r="AF131" s="191"/>
      <c r="AG131" s="191"/>
      <c r="AH131" s="191"/>
      <c r="AI131" s="191"/>
      <c r="AJ131" s="191"/>
      <c r="AK131" s="191"/>
      <c r="AL131" s="191"/>
      <c r="AM131" s="191"/>
      <c r="AN131" s="191"/>
      <c r="AO131" s="192"/>
      <c r="AP131" s="192"/>
      <c r="AQ131" s="192"/>
      <c r="AR131" s="192"/>
      <c r="AS131" s="192"/>
      <c r="AT131" s="192"/>
      <c r="AU131" s="192"/>
      <c r="AV131" s="192"/>
      <c r="AW131" s="192"/>
      <c r="AX131" s="72">
        <v>3</v>
      </c>
      <c r="AY131" s="72">
        <v>0</v>
      </c>
      <c r="AZ131" s="80">
        <f t="shared" ref="AZ131:AZ194" si="14">SUM(AX131,AY131)</f>
        <v>3</v>
      </c>
      <c r="BA131" s="72">
        <v>1</v>
      </c>
      <c r="BB131" s="72">
        <f>0</f>
        <v>0</v>
      </c>
      <c r="BC131" s="72">
        <f t="shared" ref="BC131:BC194" si="15">SUM(BA131,BB131)</f>
        <v>1</v>
      </c>
      <c r="BD131" s="72">
        <f>0</f>
        <v>0</v>
      </c>
      <c r="BE131" s="72">
        <f t="shared" ref="BE131:BE194" si="16">SUM(BC131,BD131)</f>
        <v>1</v>
      </c>
      <c r="BF131" s="72">
        <v>0</v>
      </c>
      <c r="BG131" s="72">
        <v>0</v>
      </c>
      <c r="BH131" s="72"/>
      <c r="BI131" s="72"/>
      <c r="BJ131" s="142"/>
      <c r="BK131" s="139"/>
    </row>
    <row r="132" spans="1:63" ht="40.5" customHeight="1">
      <c r="A132" s="205" t="s">
        <v>5471</v>
      </c>
      <c r="B132" s="232" t="s">
        <v>6008</v>
      </c>
      <c r="C132" s="205" t="s">
        <v>4351</v>
      </c>
      <c r="D132" s="236" t="s">
        <v>6256</v>
      </c>
      <c r="E132" s="238" t="str">
        <f>INDEX([3]项目信息统计表!$E:$E,MATCH(B132,[3]项目信息统计表!$B:$B,0))</f>
        <v>应用研究</v>
      </c>
      <c r="F132" s="238" t="s">
        <v>1545</v>
      </c>
      <c r="G132" s="72" t="str">
        <f>INDEX(辅助数据!$F$3:$F$98,MATCH(项目信息统计表!F132,辅助数据!$E$3:$E$98,0))</f>
        <v>G54</v>
      </c>
      <c r="H132" s="238" t="s">
        <v>122</v>
      </c>
      <c r="I132" s="72">
        <f>INDEX(辅助数据!$B$3:$B$64,MATCH(项目信息统计表!H132,辅助数据!$A$3:$A$64,0))</f>
        <v>580</v>
      </c>
      <c r="J132" s="141" t="str">
        <f t="shared" si="13"/>
        <v>2022-01</v>
      </c>
      <c r="K132" s="237">
        <v>45261</v>
      </c>
      <c r="L132" s="72" t="str">
        <f t="shared" si="12"/>
        <v>2022</v>
      </c>
      <c r="M132" s="238" t="s">
        <v>54</v>
      </c>
      <c r="N132" s="197" t="s">
        <v>2063</v>
      </c>
      <c r="O132" s="201" t="s">
        <v>7768</v>
      </c>
      <c r="P132" s="231" t="s">
        <v>6845</v>
      </c>
      <c r="Q132" s="215" t="s">
        <v>6846</v>
      </c>
      <c r="R132" s="206" t="s">
        <v>7771</v>
      </c>
      <c r="S132" s="72" t="s">
        <v>5231</v>
      </c>
      <c r="T132" s="141" t="s">
        <v>2241</v>
      </c>
      <c r="U132" s="72" t="s">
        <v>4496</v>
      </c>
      <c r="V132" s="72" t="s">
        <v>73</v>
      </c>
      <c r="W132" s="72" t="s">
        <v>90</v>
      </c>
      <c r="X132" s="180" t="s">
        <v>5233</v>
      </c>
      <c r="Y132" s="180" t="s">
        <v>5233</v>
      </c>
      <c r="Z132" s="181" t="s">
        <v>5233</v>
      </c>
      <c r="AA132" s="180" t="s">
        <v>7568</v>
      </c>
      <c r="AB132" s="190" t="s">
        <v>4205</v>
      </c>
      <c r="AC132" s="180" t="s">
        <v>76</v>
      </c>
      <c r="AD132" s="180" t="s">
        <v>5233</v>
      </c>
      <c r="AE132" s="191"/>
      <c r="AF132" s="191"/>
      <c r="AG132" s="191"/>
      <c r="AH132" s="191"/>
      <c r="AI132" s="191"/>
      <c r="AJ132" s="191"/>
      <c r="AK132" s="191"/>
      <c r="AL132" s="191"/>
      <c r="AM132" s="191"/>
      <c r="AN132" s="191"/>
      <c r="AO132" s="192"/>
      <c r="AP132" s="192"/>
      <c r="AQ132" s="192"/>
      <c r="AR132" s="192"/>
      <c r="AS132" s="192"/>
      <c r="AT132" s="192"/>
      <c r="AU132" s="192"/>
      <c r="AV132" s="192"/>
      <c r="AW132" s="192"/>
      <c r="AX132" s="72">
        <v>3</v>
      </c>
      <c r="AY132" s="72">
        <v>0</v>
      </c>
      <c r="AZ132" s="80">
        <f t="shared" si="14"/>
        <v>3</v>
      </c>
      <c r="BA132" s="72">
        <v>1</v>
      </c>
      <c r="BB132" s="72">
        <f>0</f>
        <v>0</v>
      </c>
      <c r="BC132" s="72">
        <f t="shared" si="15"/>
        <v>1</v>
      </c>
      <c r="BD132" s="72">
        <f>0</f>
        <v>0</v>
      </c>
      <c r="BE132" s="72">
        <f t="shared" si="16"/>
        <v>1</v>
      </c>
      <c r="BF132" s="72">
        <v>0</v>
      </c>
      <c r="BG132" s="72">
        <v>0</v>
      </c>
      <c r="BH132" s="72"/>
      <c r="BI132" s="72"/>
      <c r="BJ132" s="142"/>
      <c r="BK132" s="139"/>
    </row>
    <row r="133" spans="1:63" ht="40.5" customHeight="1">
      <c r="A133" s="205" t="s">
        <v>5472</v>
      </c>
      <c r="B133" s="232" t="s">
        <v>6009</v>
      </c>
      <c r="C133" s="205" t="s">
        <v>4351</v>
      </c>
      <c r="D133" s="236" t="s">
        <v>6256</v>
      </c>
      <c r="E133" s="238" t="str">
        <f>INDEX([3]项目信息统计表!$E:$E,MATCH(B133,[3]项目信息统计表!$B:$B,0))</f>
        <v>应用研究</v>
      </c>
      <c r="F133" s="238" t="s">
        <v>1545</v>
      </c>
      <c r="G133" s="72" t="str">
        <f>INDEX(辅助数据!$F$3:$F$98,MATCH(项目信息统计表!F133,辅助数据!$E$3:$E$98,0))</f>
        <v>G54</v>
      </c>
      <c r="H133" s="238" t="s">
        <v>122</v>
      </c>
      <c r="I133" s="72">
        <f>INDEX(辅助数据!$B$3:$B$64,MATCH(项目信息统计表!H133,辅助数据!$A$3:$A$64,0))</f>
        <v>580</v>
      </c>
      <c r="J133" s="141" t="str">
        <f t="shared" si="13"/>
        <v>2022-01</v>
      </c>
      <c r="K133" s="237">
        <v>45261</v>
      </c>
      <c r="L133" s="72" t="str">
        <f t="shared" si="12"/>
        <v>2022</v>
      </c>
      <c r="M133" s="238" t="s">
        <v>54</v>
      </c>
      <c r="N133" s="197" t="s">
        <v>2063</v>
      </c>
      <c r="O133" s="201" t="s">
        <v>7768</v>
      </c>
      <c r="P133" s="231" t="s">
        <v>6847</v>
      </c>
      <c r="Q133" s="215" t="s">
        <v>6848</v>
      </c>
      <c r="R133" s="206" t="s">
        <v>7771</v>
      </c>
      <c r="S133" s="72" t="s">
        <v>65</v>
      </c>
      <c r="T133" s="141" t="s">
        <v>3724</v>
      </c>
      <c r="U133" s="72" t="s">
        <v>4496</v>
      </c>
      <c r="V133" s="72" t="s">
        <v>73</v>
      </c>
      <c r="W133" s="72" t="s">
        <v>76</v>
      </c>
      <c r="X133" s="180" t="s">
        <v>5234</v>
      </c>
      <c r="Y133" s="180" t="s">
        <v>116</v>
      </c>
      <c r="Z133" s="181" t="s">
        <v>4532</v>
      </c>
      <c r="AA133" s="180" t="s">
        <v>7569</v>
      </c>
      <c r="AB133" s="190" t="s">
        <v>4217</v>
      </c>
      <c r="AC133" s="180" t="s">
        <v>76</v>
      </c>
      <c r="AD133" s="180" t="s">
        <v>7455</v>
      </c>
      <c r="AE133" s="191"/>
      <c r="AF133" s="191"/>
      <c r="AG133" s="191"/>
      <c r="AH133" s="191"/>
      <c r="AI133" s="191"/>
      <c r="AJ133" s="191"/>
      <c r="AK133" s="191"/>
      <c r="AL133" s="191"/>
      <c r="AM133" s="191"/>
      <c r="AN133" s="191"/>
      <c r="AO133" s="192"/>
      <c r="AP133" s="192"/>
      <c r="AQ133" s="192"/>
      <c r="AR133" s="192"/>
      <c r="AS133" s="192"/>
      <c r="AT133" s="192"/>
      <c r="AU133" s="192"/>
      <c r="AV133" s="192"/>
      <c r="AW133" s="192"/>
      <c r="AX133" s="72">
        <v>3</v>
      </c>
      <c r="AY133" s="72">
        <v>0</v>
      </c>
      <c r="AZ133" s="80">
        <f t="shared" si="14"/>
        <v>3</v>
      </c>
      <c r="BA133" s="72">
        <v>1</v>
      </c>
      <c r="BB133" s="72">
        <f>0</f>
        <v>0</v>
      </c>
      <c r="BC133" s="72">
        <f t="shared" si="15"/>
        <v>1</v>
      </c>
      <c r="BD133" s="72">
        <f>0</f>
        <v>0</v>
      </c>
      <c r="BE133" s="72">
        <f t="shared" si="16"/>
        <v>1</v>
      </c>
      <c r="BF133" s="72">
        <v>0</v>
      </c>
      <c r="BG133" s="72">
        <v>0</v>
      </c>
      <c r="BH133" s="72"/>
      <c r="BI133" s="72"/>
      <c r="BJ133" s="142"/>
      <c r="BK133" s="139"/>
    </row>
    <row r="134" spans="1:63" ht="40.5" customHeight="1">
      <c r="A134" s="205" t="s">
        <v>5473</v>
      </c>
      <c r="B134" s="232" t="s">
        <v>6010</v>
      </c>
      <c r="C134" s="205" t="s">
        <v>4351</v>
      </c>
      <c r="D134" s="236" t="s">
        <v>6256</v>
      </c>
      <c r="E134" s="238" t="str">
        <f>INDEX([3]项目信息统计表!$E:$E,MATCH(B134,[3]项目信息统计表!$B:$B,0))</f>
        <v>应用研究</v>
      </c>
      <c r="F134" s="238" t="s">
        <v>1545</v>
      </c>
      <c r="G134" s="72" t="str">
        <f>INDEX(辅助数据!$F$3:$F$98,MATCH(项目信息统计表!F134,辅助数据!$E$3:$E$98,0))</f>
        <v>G54</v>
      </c>
      <c r="H134" s="238" t="s">
        <v>122</v>
      </c>
      <c r="I134" s="72">
        <f>INDEX(辅助数据!$B$3:$B$64,MATCH(项目信息统计表!H134,辅助数据!$A$3:$A$64,0))</f>
        <v>580</v>
      </c>
      <c r="J134" s="141" t="str">
        <f t="shared" si="13"/>
        <v>2022-01</v>
      </c>
      <c r="K134" s="237">
        <v>45261</v>
      </c>
      <c r="L134" s="72" t="str">
        <f t="shared" si="12"/>
        <v>2022</v>
      </c>
      <c r="M134" s="238" t="s">
        <v>54</v>
      </c>
      <c r="N134" s="197" t="s">
        <v>2063</v>
      </c>
      <c r="O134" s="201" t="s">
        <v>7768</v>
      </c>
      <c r="P134" s="231" t="s">
        <v>6849</v>
      </c>
      <c r="Q134" s="215" t="s">
        <v>4526</v>
      </c>
      <c r="R134" s="206" t="s">
        <v>7771</v>
      </c>
      <c r="S134" s="72" t="s">
        <v>5231</v>
      </c>
      <c r="T134" s="141" t="s">
        <v>3823</v>
      </c>
      <c r="U134" s="72" t="s">
        <v>4496</v>
      </c>
      <c r="V134" s="72" t="s">
        <v>7454</v>
      </c>
      <c r="W134" s="72" t="s">
        <v>4497</v>
      </c>
      <c r="X134" s="180" t="s">
        <v>5233</v>
      </c>
      <c r="Y134" s="180" t="s">
        <v>160</v>
      </c>
      <c r="Z134" s="181" t="s">
        <v>4529</v>
      </c>
      <c r="AA134" s="180" t="s">
        <v>7570</v>
      </c>
      <c r="AB134" s="190" t="s">
        <v>4230</v>
      </c>
      <c r="AC134" s="180" t="s">
        <v>90</v>
      </c>
      <c r="AD134" s="180" t="s">
        <v>5233</v>
      </c>
      <c r="AE134" s="191"/>
      <c r="AF134" s="191"/>
      <c r="AG134" s="191"/>
      <c r="AH134" s="191"/>
      <c r="AI134" s="191"/>
      <c r="AJ134" s="191"/>
      <c r="AK134" s="191"/>
      <c r="AL134" s="191"/>
      <c r="AM134" s="191"/>
      <c r="AN134" s="191"/>
      <c r="AO134" s="192"/>
      <c r="AP134" s="192"/>
      <c r="AQ134" s="192"/>
      <c r="AR134" s="192"/>
      <c r="AS134" s="192"/>
      <c r="AT134" s="192"/>
      <c r="AU134" s="192"/>
      <c r="AV134" s="192"/>
      <c r="AW134" s="192"/>
      <c r="AX134" s="72">
        <v>3</v>
      </c>
      <c r="AY134" s="72">
        <v>0</v>
      </c>
      <c r="AZ134" s="80">
        <f t="shared" si="14"/>
        <v>3</v>
      </c>
      <c r="BA134" s="72">
        <v>1</v>
      </c>
      <c r="BB134" s="72">
        <f>0</f>
        <v>0</v>
      </c>
      <c r="BC134" s="72">
        <f t="shared" si="15"/>
        <v>1</v>
      </c>
      <c r="BD134" s="72">
        <f>0</f>
        <v>0</v>
      </c>
      <c r="BE134" s="72">
        <f t="shared" si="16"/>
        <v>1</v>
      </c>
      <c r="BF134" s="72">
        <v>0</v>
      </c>
      <c r="BG134" s="72">
        <v>0</v>
      </c>
      <c r="BH134" s="72"/>
      <c r="BI134" s="72"/>
      <c r="BJ134" s="142"/>
      <c r="BK134" s="139"/>
    </row>
    <row r="135" spans="1:63" ht="40.5" customHeight="1">
      <c r="A135" s="205" t="s">
        <v>5474</v>
      </c>
      <c r="B135" s="232" t="s">
        <v>6011</v>
      </c>
      <c r="C135" s="205" t="s">
        <v>4351</v>
      </c>
      <c r="D135" s="236" t="s">
        <v>6256</v>
      </c>
      <c r="E135" s="238" t="str">
        <f>INDEX([3]项目信息统计表!$E:$E,MATCH(B135,[3]项目信息统计表!$B:$B,0))</f>
        <v>应用研究</v>
      </c>
      <c r="F135" s="238" t="s">
        <v>1545</v>
      </c>
      <c r="G135" s="72" t="str">
        <f>INDEX(辅助数据!$F$3:$F$98,MATCH(项目信息统计表!F135,辅助数据!$E$3:$E$98,0))</f>
        <v>G54</v>
      </c>
      <c r="H135" s="238" t="s">
        <v>122</v>
      </c>
      <c r="I135" s="72">
        <f>INDEX(辅助数据!$B$3:$B$64,MATCH(项目信息统计表!H135,辅助数据!$A$3:$A$64,0))</f>
        <v>580</v>
      </c>
      <c r="J135" s="141" t="str">
        <f t="shared" si="13"/>
        <v>2022-01</v>
      </c>
      <c r="K135" s="237">
        <v>45261</v>
      </c>
      <c r="L135" s="72" t="str">
        <f t="shared" si="12"/>
        <v>2022</v>
      </c>
      <c r="M135" s="238" t="s">
        <v>54</v>
      </c>
      <c r="N135" s="197" t="s">
        <v>2063</v>
      </c>
      <c r="O135" s="201" t="s">
        <v>7768</v>
      </c>
      <c r="P135" s="231" t="s">
        <v>6850</v>
      </c>
      <c r="Q135" s="215" t="s">
        <v>6851</v>
      </c>
      <c r="R135" s="206" t="s">
        <v>7771</v>
      </c>
      <c r="S135" s="72" t="s">
        <v>65</v>
      </c>
      <c r="T135" s="141" t="s">
        <v>3773</v>
      </c>
      <c r="U135" s="72" t="s">
        <v>4496</v>
      </c>
      <c r="V135" s="72" t="s">
        <v>73</v>
      </c>
      <c r="W135" s="72" t="s">
        <v>90</v>
      </c>
      <c r="X135" s="180" t="s">
        <v>5233</v>
      </c>
      <c r="Y135" s="180" t="s">
        <v>160</v>
      </c>
      <c r="Z135" s="181" t="s">
        <v>4529</v>
      </c>
      <c r="AA135" s="180" t="s">
        <v>7571</v>
      </c>
      <c r="AB135" s="190">
        <v>1990</v>
      </c>
      <c r="AC135" s="180" t="s">
        <v>4497</v>
      </c>
      <c r="AD135" s="180" t="s">
        <v>5233</v>
      </c>
      <c r="AE135" s="191"/>
      <c r="AF135" s="191"/>
      <c r="AG135" s="191"/>
      <c r="AH135" s="191"/>
      <c r="AI135" s="191"/>
      <c r="AJ135" s="191"/>
      <c r="AK135" s="191"/>
      <c r="AL135" s="191"/>
      <c r="AM135" s="191"/>
      <c r="AN135" s="191"/>
      <c r="AO135" s="192"/>
      <c r="AP135" s="192"/>
      <c r="AQ135" s="192"/>
      <c r="AR135" s="192"/>
      <c r="AS135" s="192"/>
      <c r="AT135" s="192"/>
      <c r="AU135" s="192"/>
      <c r="AV135" s="192"/>
      <c r="AW135" s="192"/>
      <c r="AX135" s="72">
        <v>3</v>
      </c>
      <c r="AY135" s="72">
        <v>0</v>
      </c>
      <c r="AZ135" s="80">
        <f t="shared" si="14"/>
        <v>3</v>
      </c>
      <c r="BA135" s="72">
        <v>1</v>
      </c>
      <c r="BB135" s="72">
        <f>0</f>
        <v>0</v>
      </c>
      <c r="BC135" s="72">
        <f t="shared" si="15"/>
        <v>1</v>
      </c>
      <c r="BD135" s="72">
        <f>0</f>
        <v>0</v>
      </c>
      <c r="BE135" s="72">
        <f t="shared" si="16"/>
        <v>1</v>
      </c>
      <c r="BF135" s="72">
        <v>0</v>
      </c>
      <c r="BG135" s="72">
        <v>0</v>
      </c>
      <c r="BH135" s="72"/>
      <c r="BI135" s="72"/>
      <c r="BJ135" s="142"/>
      <c r="BK135" s="139"/>
    </row>
    <row r="136" spans="1:63" ht="40.5" customHeight="1">
      <c r="A136" s="205" t="s">
        <v>5475</v>
      </c>
      <c r="B136" s="232" t="s">
        <v>6012</v>
      </c>
      <c r="C136" s="205" t="s">
        <v>4351</v>
      </c>
      <c r="D136" s="236" t="s">
        <v>6256</v>
      </c>
      <c r="E136" s="238" t="str">
        <f>INDEX([3]项目信息统计表!$E:$E,MATCH(B136,[3]项目信息统计表!$B:$B,0))</f>
        <v>应用研究</v>
      </c>
      <c r="F136" s="238" t="s">
        <v>1545</v>
      </c>
      <c r="G136" s="72" t="str">
        <f>INDEX(辅助数据!$F$3:$F$98,MATCH(项目信息统计表!F136,辅助数据!$E$3:$E$98,0))</f>
        <v>G54</v>
      </c>
      <c r="H136" s="238" t="s">
        <v>122</v>
      </c>
      <c r="I136" s="72">
        <f>INDEX(辅助数据!$B$3:$B$64,MATCH(项目信息统计表!H136,辅助数据!$A$3:$A$64,0))</f>
        <v>580</v>
      </c>
      <c r="J136" s="141" t="str">
        <f t="shared" si="13"/>
        <v>2022-01</v>
      </c>
      <c r="K136" s="237">
        <v>45261</v>
      </c>
      <c r="L136" s="72" t="str">
        <f t="shared" si="12"/>
        <v>2022</v>
      </c>
      <c r="M136" s="238" t="s">
        <v>54</v>
      </c>
      <c r="N136" s="197" t="s">
        <v>2063</v>
      </c>
      <c r="O136" s="201" t="s">
        <v>7768</v>
      </c>
      <c r="P136" s="231" t="s">
        <v>6852</v>
      </c>
      <c r="Q136" s="215" t="s">
        <v>6853</v>
      </c>
      <c r="R136" s="206" t="s">
        <v>7771</v>
      </c>
      <c r="S136" s="72" t="s">
        <v>5231</v>
      </c>
      <c r="T136" s="141" t="s">
        <v>3779</v>
      </c>
      <c r="U136" s="72" t="s">
        <v>4496</v>
      </c>
      <c r="V136" s="72" t="s">
        <v>73</v>
      </c>
      <c r="W136" s="72" t="s">
        <v>90</v>
      </c>
      <c r="X136" s="180" t="s">
        <v>5233</v>
      </c>
      <c r="Y136" s="180" t="s">
        <v>160</v>
      </c>
      <c r="Z136" s="181" t="s">
        <v>4529</v>
      </c>
      <c r="AA136" s="180" t="s">
        <v>7572</v>
      </c>
      <c r="AB136" s="190">
        <v>1986</v>
      </c>
      <c r="AC136" s="180" t="s">
        <v>4497</v>
      </c>
      <c r="AD136" s="180" t="s">
        <v>5234</v>
      </c>
      <c r="AE136" s="191"/>
      <c r="AF136" s="191"/>
      <c r="AG136" s="191"/>
      <c r="AH136" s="191"/>
      <c r="AI136" s="191"/>
      <c r="AJ136" s="191"/>
      <c r="AK136" s="191"/>
      <c r="AL136" s="191"/>
      <c r="AM136" s="191"/>
      <c r="AN136" s="191"/>
      <c r="AO136" s="192"/>
      <c r="AP136" s="192"/>
      <c r="AQ136" s="192"/>
      <c r="AR136" s="192"/>
      <c r="AS136" s="192"/>
      <c r="AT136" s="192"/>
      <c r="AU136" s="192"/>
      <c r="AV136" s="192"/>
      <c r="AW136" s="192"/>
      <c r="AX136" s="72">
        <v>3</v>
      </c>
      <c r="AY136" s="72">
        <v>0</v>
      </c>
      <c r="AZ136" s="80">
        <f t="shared" si="14"/>
        <v>3</v>
      </c>
      <c r="BA136" s="72">
        <v>1</v>
      </c>
      <c r="BB136" s="72">
        <f>0</f>
        <v>0</v>
      </c>
      <c r="BC136" s="72">
        <f t="shared" si="15"/>
        <v>1</v>
      </c>
      <c r="BD136" s="72">
        <f>0</f>
        <v>0</v>
      </c>
      <c r="BE136" s="72">
        <f t="shared" si="16"/>
        <v>1</v>
      </c>
      <c r="BF136" s="72">
        <v>0</v>
      </c>
      <c r="BG136" s="72">
        <v>0</v>
      </c>
      <c r="BH136" s="72"/>
      <c r="BI136" s="72"/>
      <c r="BJ136" s="142"/>
      <c r="BK136" s="139"/>
    </row>
    <row r="137" spans="1:63" ht="40.5" customHeight="1">
      <c r="A137" s="205" t="s">
        <v>5476</v>
      </c>
      <c r="B137" s="232" t="s">
        <v>6013</v>
      </c>
      <c r="C137" s="205" t="s">
        <v>4351</v>
      </c>
      <c r="D137" s="236" t="s">
        <v>6256</v>
      </c>
      <c r="E137" s="238" t="str">
        <f>INDEX([3]项目信息统计表!$E:$E,MATCH(B137,[3]项目信息统计表!$B:$B,0))</f>
        <v>应用研究</v>
      </c>
      <c r="F137" s="238" t="s">
        <v>1545</v>
      </c>
      <c r="G137" s="72" t="str">
        <f>INDEX(辅助数据!$F$3:$F$98,MATCH(项目信息统计表!F137,辅助数据!$E$3:$E$98,0))</f>
        <v>G54</v>
      </c>
      <c r="H137" s="238" t="s">
        <v>122</v>
      </c>
      <c r="I137" s="72">
        <f>INDEX(辅助数据!$B$3:$B$64,MATCH(项目信息统计表!H137,辅助数据!$A$3:$A$64,0))</f>
        <v>580</v>
      </c>
      <c r="J137" s="141" t="str">
        <f t="shared" si="13"/>
        <v>2022-01</v>
      </c>
      <c r="K137" s="237">
        <v>45261</v>
      </c>
      <c r="L137" s="72" t="str">
        <f t="shared" si="12"/>
        <v>2022</v>
      </c>
      <c r="M137" s="238" t="s">
        <v>54</v>
      </c>
      <c r="N137" s="197" t="s">
        <v>2063</v>
      </c>
      <c r="O137" s="201" t="s">
        <v>7768</v>
      </c>
      <c r="P137" s="231" t="s">
        <v>6854</v>
      </c>
      <c r="Q137" s="215" t="s">
        <v>6855</v>
      </c>
      <c r="R137" s="206" t="s">
        <v>7771</v>
      </c>
      <c r="S137" s="72" t="s">
        <v>5231</v>
      </c>
      <c r="T137" s="141" t="s">
        <v>3753</v>
      </c>
      <c r="U137" s="72" t="s">
        <v>4496</v>
      </c>
      <c r="V137" s="72" t="s">
        <v>5232</v>
      </c>
      <c r="W137" s="72" t="s">
        <v>4497</v>
      </c>
      <c r="X137" s="180" t="s">
        <v>5233</v>
      </c>
      <c r="Y137" s="180" t="s">
        <v>160</v>
      </c>
      <c r="Z137" s="181" t="s">
        <v>4529</v>
      </c>
      <c r="AA137" s="180" t="s">
        <v>4526</v>
      </c>
      <c r="AB137" s="190" t="s">
        <v>4229</v>
      </c>
      <c r="AC137" s="180" t="s">
        <v>4497</v>
      </c>
      <c r="AD137" s="180" t="s">
        <v>5233</v>
      </c>
      <c r="AE137" s="191"/>
      <c r="AF137" s="191"/>
      <c r="AG137" s="191"/>
      <c r="AH137" s="191"/>
      <c r="AI137" s="191"/>
      <c r="AJ137" s="191"/>
      <c r="AK137" s="191"/>
      <c r="AL137" s="191"/>
      <c r="AM137" s="191"/>
      <c r="AN137" s="191"/>
      <c r="AO137" s="192"/>
      <c r="AP137" s="192"/>
      <c r="AQ137" s="192"/>
      <c r="AR137" s="192"/>
      <c r="AS137" s="192"/>
      <c r="AT137" s="192"/>
      <c r="AU137" s="192"/>
      <c r="AV137" s="192"/>
      <c r="AW137" s="192"/>
      <c r="AX137" s="72">
        <v>3</v>
      </c>
      <c r="AY137" s="72">
        <v>0</v>
      </c>
      <c r="AZ137" s="80">
        <f t="shared" si="14"/>
        <v>3</v>
      </c>
      <c r="BA137" s="72">
        <v>1</v>
      </c>
      <c r="BB137" s="72">
        <f>0</f>
        <v>0</v>
      </c>
      <c r="BC137" s="72">
        <f t="shared" si="15"/>
        <v>1</v>
      </c>
      <c r="BD137" s="72">
        <f>0</f>
        <v>0</v>
      </c>
      <c r="BE137" s="72">
        <f t="shared" si="16"/>
        <v>1</v>
      </c>
      <c r="BF137" s="72">
        <v>0</v>
      </c>
      <c r="BG137" s="72">
        <v>0</v>
      </c>
      <c r="BH137" s="72"/>
      <c r="BI137" s="72"/>
      <c r="BJ137" s="142"/>
      <c r="BK137" s="139"/>
    </row>
    <row r="138" spans="1:63" ht="40.5" customHeight="1">
      <c r="A138" s="205" t="s">
        <v>5477</v>
      </c>
      <c r="B138" s="232" t="s">
        <v>6014</v>
      </c>
      <c r="C138" s="205" t="s">
        <v>4351</v>
      </c>
      <c r="D138" s="236" t="s">
        <v>6256</v>
      </c>
      <c r="E138" s="238" t="str">
        <f>INDEX([3]项目信息统计表!$E:$E,MATCH(B138,[3]项目信息统计表!$B:$B,0))</f>
        <v>应用研究</v>
      </c>
      <c r="F138" s="238" t="s">
        <v>1545</v>
      </c>
      <c r="G138" s="72" t="str">
        <f>INDEX(辅助数据!$F$3:$F$98,MATCH(项目信息统计表!F138,辅助数据!$E$3:$E$98,0))</f>
        <v>G54</v>
      </c>
      <c r="H138" s="238" t="s">
        <v>122</v>
      </c>
      <c r="I138" s="72">
        <f>INDEX(辅助数据!$B$3:$B$64,MATCH(项目信息统计表!H138,辅助数据!$A$3:$A$64,0))</f>
        <v>580</v>
      </c>
      <c r="J138" s="141" t="str">
        <f t="shared" si="13"/>
        <v>2022-01</v>
      </c>
      <c r="K138" s="237">
        <v>45261</v>
      </c>
      <c r="L138" s="72" t="str">
        <f t="shared" si="12"/>
        <v>2022</v>
      </c>
      <c r="M138" s="238" t="s">
        <v>54</v>
      </c>
      <c r="N138" s="197" t="s">
        <v>2063</v>
      </c>
      <c r="O138" s="201" t="s">
        <v>7768</v>
      </c>
      <c r="P138" s="231" t="s">
        <v>6856</v>
      </c>
      <c r="Q138" s="215" t="s">
        <v>6857</v>
      </c>
      <c r="R138" s="206" t="s">
        <v>7771</v>
      </c>
      <c r="S138" s="72" t="s">
        <v>65</v>
      </c>
      <c r="T138" s="141" t="s">
        <v>2170</v>
      </c>
      <c r="U138" s="72" t="s">
        <v>4496</v>
      </c>
      <c r="V138" s="72" t="s">
        <v>7454</v>
      </c>
      <c r="W138" s="72" t="s">
        <v>4497</v>
      </c>
      <c r="X138" s="180" t="s">
        <v>5233</v>
      </c>
      <c r="Y138" s="180" t="s">
        <v>116</v>
      </c>
      <c r="Z138" s="181" t="s">
        <v>4536</v>
      </c>
      <c r="AA138" s="180" t="s">
        <v>7573</v>
      </c>
      <c r="AB138" s="190" t="s">
        <v>4221</v>
      </c>
      <c r="AC138" s="180" t="s">
        <v>90</v>
      </c>
      <c r="AD138" s="180" t="s">
        <v>5233</v>
      </c>
      <c r="AE138" s="191"/>
      <c r="AF138" s="191"/>
      <c r="AG138" s="191"/>
      <c r="AH138" s="191"/>
      <c r="AI138" s="191"/>
      <c r="AJ138" s="191"/>
      <c r="AK138" s="191"/>
      <c r="AL138" s="191"/>
      <c r="AM138" s="191"/>
      <c r="AN138" s="191"/>
      <c r="AO138" s="192"/>
      <c r="AP138" s="192"/>
      <c r="AQ138" s="192"/>
      <c r="AR138" s="192"/>
      <c r="AS138" s="192"/>
      <c r="AT138" s="192"/>
      <c r="AU138" s="192"/>
      <c r="AV138" s="192"/>
      <c r="AW138" s="192"/>
      <c r="AX138" s="72">
        <v>3</v>
      </c>
      <c r="AY138" s="72">
        <v>0</v>
      </c>
      <c r="AZ138" s="80">
        <f t="shared" si="14"/>
        <v>3</v>
      </c>
      <c r="BA138" s="72">
        <v>1</v>
      </c>
      <c r="BB138" s="72">
        <f>0</f>
        <v>0</v>
      </c>
      <c r="BC138" s="72">
        <f t="shared" si="15"/>
        <v>1</v>
      </c>
      <c r="BD138" s="72">
        <f>0</f>
        <v>0</v>
      </c>
      <c r="BE138" s="72">
        <f t="shared" si="16"/>
        <v>1</v>
      </c>
      <c r="BF138" s="72">
        <v>0</v>
      </c>
      <c r="BG138" s="72">
        <v>0</v>
      </c>
      <c r="BH138" s="72"/>
      <c r="BI138" s="72"/>
      <c r="BJ138" s="142"/>
      <c r="BK138" s="139"/>
    </row>
    <row r="139" spans="1:63" ht="40.5" customHeight="1">
      <c r="A139" s="205" t="s">
        <v>5478</v>
      </c>
      <c r="B139" s="232" t="s">
        <v>6015</v>
      </c>
      <c r="C139" s="205" t="s">
        <v>4351</v>
      </c>
      <c r="D139" s="236" t="s">
        <v>6256</v>
      </c>
      <c r="E139" s="238" t="str">
        <f>INDEX([3]项目信息统计表!$E:$E,MATCH(B139,[3]项目信息统计表!$B:$B,0))</f>
        <v>应用研究</v>
      </c>
      <c r="F139" s="238" t="s">
        <v>1539</v>
      </c>
      <c r="G139" s="72" t="str">
        <f>INDEX(辅助数据!$F$3:$F$98,MATCH(项目信息统计表!F139,辅助数据!$E$3:$E$98,0))</f>
        <v>E48</v>
      </c>
      <c r="H139" s="238" t="s">
        <v>122</v>
      </c>
      <c r="I139" s="72">
        <f>INDEX(辅助数据!$B$3:$B$64,MATCH(项目信息统计表!H139,辅助数据!$A$3:$A$64,0))</f>
        <v>580</v>
      </c>
      <c r="J139" s="141" t="str">
        <f t="shared" si="13"/>
        <v>2022-01</v>
      </c>
      <c r="K139" s="237">
        <v>45261</v>
      </c>
      <c r="L139" s="72" t="str">
        <f t="shared" si="12"/>
        <v>2022</v>
      </c>
      <c r="M139" s="238" t="s">
        <v>54</v>
      </c>
      <c r="N139" s="197" t="s">
        <v>2063</v>
      </c>
      <c r="O139" s="201" t="s">
        <v>7768</v>
      </c>
      <c r="P139" s="231" t="s">
        <v>6858</v>
      </c>
      <c r="Q139" s="215" t="s">
        <v>6859</v>
      </c>
      <c r="R139" s="206" t="s">
        <v>7771</v>
      </c>
      <c r="S139" s="72" t="s">
        <v>65</v>
      </c>
      <c r="T139" s="141" t="s">
        <v>2115</v>
      </c>
      <c r="U139" s="72" t="s">
        <v>4496</v>
      </c>
      <c r="V139" s="72" t="s">
        <v>73</v>
      </c>
      <c r="W139" s="72" t="s">
        <v>90</v>
      </c>
      <c r="X139" s="180" t="s">
        <v>5233</v>
      </c>
      <c r="Y139" s="180" t="s">
        <v>116</v>
      </c>
      <c r="Z139" s="181" t="s">
        <v>4536</v>
      </c>
      <c r="AA139" s="180" t="s">
        <v>6859</v>
      </c>
      <c r="AB139" s="190">
        <v>1983</v>
      </c>
      <c r="AC139" s="180" t="s">
        <v>90</v>
      </c>
      <c r="AD139" s="180" t="s">
        <v>5233</v>
      </c>
      <c r="AE139" s="191"/>
      <c r="AF139" s="191"/>
      <c r="AG139" s="191"/>
      <c r="AH139" s="191"/>
      <c r="AI139" s="191"/>
      <c r="AJ139" s="191"/>
      <c r="AK139" s="191"/>
      <c r="AL139" s="191"/>
      <c r="AM139" s="191"/>
      <c r="AN139" s="191"/>
      <c r="AO139" s="192"/>
      <c r="AP139" s="192"/>
      <c r="AQ139" s="192"/>
      <c r="AR139" s="192"/>
      <c r="AS139" s="192"/>
      <c r="AT139" s="192"/>
      <c r="AU139" s="192"/>
      <c r="AV139" s="192"/>
      <c r="AW139" s="192"/>
      <c r="AX139" s="72">
        <v>3</v>
      </c>
      <c r="AY139" s="72">
        <v>0</v>
      </c>
      <c r="AZ139" s="80">
        <f t="shared" si="14"/>
        <v>3</v>
      </c>
      <c r="BA139" s="72">
        <v>1</v>
      </c>
      <c r="BB139" s="72">
        <f>0</f>
        <v>0</v>
      </c>
      <c r="BC139" s="72">
        <f t="shared" si="15"/>
        <v>1</v>
      </c>
      <c r="BD139" s="72">
        <f>0</f>
        <v>0</v>
      </c>
      <c r="BE139" s="72">
        <f t="shared" si="16"/>
        <v>1</v>
      </c>
      <c r="BF139" s="72">
        <v>0</v>
      </c>
      <c r="BG139" s="72">
        <v>0</v>
      </c>
      <c r="BH139" s="72"/>
      <c r="BI139" s="72"/>
      <c r="BJ139" s="142"/>
      <c r="BK139" s="139"/>
    </row>
    <row r="140" spans="1:63" ht="40.5" customHeight="1">
      <c r="A140" s="205" t="s">
        <v>5479</v>
      </c>
      <c r="B140" s="232" t="s">
        <v>6016</v>
      </c>
      <c r="C140" s="205" t="s">
        <v>4351</v>
      </c>
      <c r="D140" s="236" t="s">
        <v>6256</v>
      </c>
      <c r="E140" s="238" t="str">
        <f>INDEX([3]项目信息统计表!$E:$E,MATCH(B140,[3]项目信息统计表!$B:$B,0))</f>
        <v>应用研究</v>
      </c>
      <c r="F140" s="238" t="s">
        <v>1545</v>
      </c>
      <c r="G140" s="72" t="str">
        <f>INDEX(辅助数据!$F$3:$F$98,MATCH(项目信息统计表!F140,辅助数据!$E$3:$E$98,0))</f>
        <v>G54</v>
      </c>
      <c r="H140" s="238" t="s">
        <v>122</v>
      </c>
      <c r="I140" s="72">
        <f>INDEX(辅助数据!$B$3:$B$64,MATCH(项目信息统计表!H140,辅助数据!$A$3:$A$64,0))</f>
        <v>580</v>
      </c>
      <c r="J140" s="141" t="str">
        <f t="shared" si="13"/>
        <v>2022-01</v>
      </c>
      <c r="K140" s="237">
        <v>45261</v>
      </c>
      <c r="L140" s="72" t="str">
        <f t="shared" ref="L140:L171" si="17">"202"&amp;MID(B140,9,1)</f>
        <v>2022</v>
      </c>
      <c r="M140" s="238" t="s">
        <v>54</v>
      </c>
      <c r="N140" s="197" t="s">
        <v>2063</v>
      </c>
      <c r="O140" s="201" t="s">
        <v>7768</v>
      </c>
      <c r="P140" s="231" t="s">
        <v>6860</v>
      </c>
      <c r="Q140" s="215" t="s">
        <v>6861</v>
      </c>
      <c r="R140" s="206" t="s">
        <v>7771</v>
      </c>
      <c r="S140" s="72" t="s">
        <v>65</v>
      </c>
      <c r="T140" s="141" t="s">
        <v>3753</v>
      </c>
      <c r="U140" s="72" t="s">
        <v>4496</v>
      </c>
      <c r="V140" s="72" t="s">
        <v>73</v>
      </c>
      <c r="W140" s="72" t="s">
        <v>90</v>
      </c>
      <c r="X140" s="180" t="s">
        <v>5233</v>
      </c>
      <c r="Y140" s="180" t="s">
        <v>116</v>
      </c>
      <c r="Z140" s="181" t="s">
        <v>4536</v>
      </c>
      <c r="AA140" s="180"/>
      <c r="AB140" s="190"/>
      <c r="AC140" s="180"/>
      <c r="AD140" s="180"/>
      <c r="AE140" s="191"/>
      <c r="AF140" s="191"/>
      <c r="AG140" s="191"/>
      <c r="AH140" s="191"/>
      <c r="AI140" s="191"/>
      <c r="AJ140" s="191"/>
      <c r="AK140" s="191"/>
      <c r="AL140" s="191"/>
      <c r="AM140" s="191"/>
      <c r="AN140" s="191"/>
      <c r="AO140" s="192"/>
      <c r="AP140" s="192"/>
      <c r="AQ140" s="192"/>
      <c r="AR140" s="192"/>
      <c r="AS140" s="192"/>
      <c r="AT140" s="192"/>
      <c r="AU140" s="192"/>
      <c r="AV140" s="192"/>
      <c r="AW140" s="192"/>
      <c r="AX140" s="72">
        <v>3</v>
      </c>
      <c r="AY140" s="72">
        <v>0</v>
      </c>
      <c r="AZ140" s="80">
        <f t="shared" si="14"/>
        <v>3</v>
      </c>
      <c r="BA140" s="72">
        <v>1</v>
      </c>
      <c r="BB140" s="72">
        <f>0</f>
        <v>0</v>
      </c>
      <c r="BC140" s="72">
        <f t="shared" si="15"/>
        <v>1</v>
      </c>
      <c r="BD140" s="72">
        <f>0</f>
        <v>0</v>
      </c>
      <c r="BE140" s="72">
        <f t="shared" si="16"/>
        <v>1</v>
      </c>
      <c r="BF140" s="72">
        <v>0</v>
      </c>
      <c r="BG140" s="72">
        <v>0</v>
      </c>
      <c r="BH140" s="142"/>
      <c r="BI140" s="72"/>
      <c r="BJ140" s="142"/>
      <c r="BK140" s="139"/>
    </row>
    <row r="141" spans="1:63" ht="40.5" customHeight="1">
      <c r="A141" s="205" t="s">
        <v>5480</v>
      </c>
      <c r="B141" s="232" t="s">
        <v>6017</v>
      </c>
      <c r="C141" s="205" t="s">
        <v>4351</v>
      </c>
      <c r="D141" s="236" t="s">
        <v>6256</v>
      </c>
      <c r="E141" s="238" t="str">
        <f>INDEX([3]项目信息统计表!$E:$E,MATCH(B141,[3]项目信息统计表!$B:$B,0))</f>
        <v>应用研究</v>
      </c>
      <c r="F141" s="238" t="s">
        <v>1545</v>
      </c>
      <c r="G141" s="72" t="str">
        <f>INDEX(辅助数据!$F$3:$F$98,MATCH(项目信息统计表!F141,辅助数据!$E$3:$E$98,0))</f>
        <v>G54</v>
      </c>
      <c r="H141" s="238" t="s">
        <v>122</v>
      </c>
      <c r="I141" s="72">
        <f>INDEX(辅助数据!$B$3:$B$64,MATCH(项目信息统计表!H141,辅助数据!$A$3:$A$64,0))</f>
        <v>580</v>
      </c>
      <c r="J141" s="141" t="str">
        <f t="shared" si="13"/>
        <v>2022-01</v>
      </c>
      <c r="K141" s="237">
        <v>45261</v>
      </c>
      <c r="L141" s="72" t="str">
        <f t="shared" si="17"/>
        <v>2022</v>
      </c>
      <c r="M141" s="238" t="s">
        <v>54</v>
      </c>
      <c r="N141" s="197" t="s">
        <v>2063</v>
      </c>
      <c r="O141" s="201" t="s">
        <v>7768</v>
      </c>
      <c r="P141" s="231" t="s">
        <v>6862</v>
      </c>
      <c r="Q141" s="215" t="s">
        <v>6863</v>
      </c>
      <c r="R141" s="206" t="s">
        <v>7771</v>
      </c>
      <c r="S141" s="72" t="s">
        <v>65</v>
      </c>
      <c r="T141" s="141" t="s">
        <v>3736</v>
      </c>
      <c r="U141" s="72" t="s">
        <v>4496</v>
      </c>
      <c r="V141" s="72" t="s">
        <v>7454</v>
      </c>
      <c r="W141" s="72" t="s">
        <v>4497</v>
      </c>
      <c r="X141" s="180" t="s">
        <v>5233</v>
      </c>
      <c r="Y141" s="180" t="s">
        <v>116</v>
      </c>
      <c r="Z141" s="181" t="s">
        <v>4534</v>
      </c>
      <c r="AA141" s="180" t="s">
        <v>7573</v>
      </c>
      <c r="AB141" s="190" t="s">
        <v>4221</v>
      </c>
      <c r="AC141" s="180" t="s">
        <v>90</v>
      </c>
      <c r="AD141" s="180" t="s">
        <v>5233</v>
      </c>
      <c r="AE141" s="191"/>
      <c r="AF141" s="191"/>
      <c r="AG141" s="191"/>
      <c r="AH141" s="191"/>
      <c r="AI141" s="191"/>
      <c r="AJ141" s="191"/>
      <c r="AK141" s="191"/>
      <c r="AL141" s="191"/>
      <c r="AM141" s="191"/>
      <c r="AN141" s="191"/>
      <c r="AO141" s="192"/>
      <c r="AP141" s="192"/>
      <c r="AQ141" s="192"/>
      <c r="AR141" s="192"/>
      <c r="AS141" s="192"/>
      <c r="AT141" s="192"/>
      <c r="AU141" s="192"/>
      <c r="AV141" s="192"/>
      <c r="AW141" s="192"/>
      <c r="AX141" s="72">
        <v>3</v>
      </c>
      <c r="AY141" s="72">
        <v>0</v>
      </c>
      <c r="AZ141" s="80">
        <f t="shared" si="14"/>
        <v>3</v>
      </c>
      <c r="BA141" s="72">
        <v>1</v>
      </c>
      <c r="BB141" s="72">
        <f>0</f>
        <v>0</v>
      </c>
      <c r="BC141" s="72">
        <f t="shared" si="15"/>
        <v>1</v>
      </c>
      <c r="BD141" s="72">
        <f>0</f>
        <v>0</v>
      </c>
      <c r="BE141" s="72">
        <f t="shared" si="16"/>
        <v>1</v>
      </c>
      <c r="BF141" s="72">
        <v>0</v>
      </c>
      <c r="BG141" s="72">
        <v>0</v>
      </c>
      <c r="BH141" s="72"/>
      <c r="BI141" s="72"/>
      <c r="BJ141" s="142"/>
      <c r="BK141" s="139"/>
    </row>
    <row r="142" spans="1:63" ht="40.5" customHeight="1">
      <c r="A142" s="205" t="s">
        <v>5511</v>
      </c>
      <c r="B142" s="232" t="s">
        <v>6048</v>
      </c>
      <c r="C142" s="205" t="s">
        <v>4351</v>
      </c>
      <c r="D142" s="236" t="s">
        <v>6256</v>
      </c>
      <c r="E142" s="238" t="str">
        <f>INDEX([3]项目信息统计表!$E:$E,MATCH(B142,[3]项目信息统计表!$B:$B,0))</f>
        <v>基础研究</v>
      </c>
      <c r="F142" s="238" t="s">
        <v>1545</v>
      </c>
      <c r="G142" s="72" t="str">
        <f>INDEX(辅助数据!$F$3:$F$98,MATCH(项目信息统计表!F142,辅助数据!$E$3:$E$98,0))</f>
        <v>G54</v>
      </c>
      <c r="H142" s="238" t="s">
        <v>122</v>
      </c>
      <c r="I142" s="72">
        <f>INDEX(辅助数据!$B$3:$B$64,MATCH(项目信息统计表!H142,辅助数据!$A$3:$A$64,0))</f>
        <v>580</v>
      </c>
      <c r="J142" s="141" t="str">
        <f t="shared" si="13"/>
        <v>2022-01</v>
      </c>
      <c r="K142" s="237">
        <v>45261</v>
      </c>
      <c r="L142" s="72" t="str">
        <f t="shared" si="17"/>
        <v>2022</v>
      </c>
      <c r="M142" s="238" t="s">
        <v>54</v>
      </c>
      <c r="N142" s="201" t="s">
        <v>6264</v>
      </c>
      <c r="O142" s="201" t="s">
        <v>7768</v>
      </c>
      <c r="P142" s="231" t="s">
        <v>6920</v>
      </c>
      <c r="Q142" s="215" t="s">
        <v>2941</v>
      </c>
      <c r="R142" s="206" t="s">
        <v>4425</v>
      </c>
      <c r="S142" s="72" t="s">
        <v>5231</v>
      </c>
      <c r="T142" s="141" t="s">
        <v>3756</v>
      </c>
      <c r="U142" s="72" t="s">
        <v>70</v>
      </c>
      <c r="V142" s="72" t="s">
        <v>73</v>
      </c>
      <c r="W142" s="72" t="s">
        <v>90</v>
      </c>
      <c r="X142" s="180" t="s">
        <v>5233</v>
      </c>
      <c r="Y142" s="180" t="s">
        <v>5233</v>
      </c>
      <c r="Z142" s="181" t="s">
        <v>5233</v>
      </c>
      <c r="AA142" s="180" t="s">
        <v>4048</v>
      </c>
      <c r="AB142" s="190" t="s">
        <v>4204</v>
      </c>
      <c r="AC142" s="180" t="s">
        <v>76</v>
      </c>
      <c r="AD142" s="180" t="s">
        <v>5233</v>
      </c>
      <c r="AE142" s="191"/>
      <c r="AF142" s="191"/>
      <c r="AG142" s="191"/>
      <c r="AH142" s="191"/>
      <c r="AI142" s="191"/>
      <c r="AJ142" s="191"/>
      <c r="AK142" s="191"/>
      <c r="AL142" s="191"/>
      <c r="AM142" s="191"/>
      <c r="AN142" s="191"/>
      <c r="AO142" s="192"/>
      <c r="AP142" s="192"/>
      <c r="AQ142" s="192"/>
      <c r="AR142" s="192"/>
      <c r="AS142" s="192"/>
      <c r="AT142" s="192"/>
      <c r="AU142" s="192"/>
      <c r="AV142" s="192"/>
      <c r="AW142" s="192"/>
      <c r="AX142" s="72">
        <v>6</v>
      </c>
      <c r="AY142" s="72">
        <v>0</v>
      </c>
      <c r="AZ142" s="80">
        <f t="shared" si="14"/>
        <v>6</v>
      </c>
      <c r="BA142" s="72">
        <v>6</v>
      </c>
      <c r="BB142" s="72">
        <f>0</f>
        <v>0</v>
      </c>
      <c r="BC142" s="72">
        <f t="shared" si="15"/>
        <v>6</v>
      </c>
      <c r="BD142" s="72">
        <f>0</f>
        <v>0</v>
      </c>
      <c r="BE142" s="72">
        <f t="shared" si="16"/>
        <v>6</v>
      </c>
      <c r="BF142" s="72">
        <v>0</v>
      </c>
      <c r="BG142" s="72">
        <v>0</v>
      </c>
      <c r="BH142" s="72"/>
      <c r="BI142" s="72"/>
      <c r="BJ142" s="142"/>
      <c r="BK142" s="139"/>
    </row>
    <row r="143" spans="1:63" ht="40.5" customHeight="1">
      <c r="A143" s="205" t="s">
        <v>5415</v>
      </c>
      <c r="B143" s="232" t="s">
        <v>5952</v>
      </c>
      <c r="C143" s="205" t="s">
        <v>2084</v>
      </c>
      <c r="D143" s="236" t="s">
        <v>6256</v>
      </c>
      <c r="E143" s="238" t="str">
        <f>INDEX([3]项目信息统计表!$E:$E,MATCH(B143,[3]项目信息统计表!$B:$B,0))</f>
        <v>基础研究</v>
      </c>
      <c r="F143" s="238" t="s">
        <v>1501</v>
      </c>
      <c r="G143" s="72" t="str">
        <f>INDEX(辅助数据!$F$3:$F$98,MATCH(项目信息统计表!F143,辅助数据!$E$3:$E$98,0))</f>
        <v>B09</v>
      </c>
      <c r="H143" s="238" t="s">
        <v>212</v>
      </c>
      <c r="I143" s="72">
        <f>INDEX(辅助数据!$B$3:$B$64,MATCH(项目信息统计表!H143,辅助数据!$A$3:$A$64,0))</f>
        <v>170</v>
      </c>
      <c r="J143" s="141" t="str">
        <f t="shared" si="13"/>
        <v>2022-01</v>
      </c>
      <c r="K143" s="237">
        <v>44896</v>
      </c>
      <c r="L143" s="72" t="str">
        <f t="shared" si="17"/>
        <v>2022</v>
      </c>
      <c r="M143" s="193"/>
      <c r="N143" s="201" t="s">
        <v>6263</v>
      </c>
      <c r="O143" s="201" t="s">
        <v>7768</v>
      </c>
      <c r="P143" s="231" t="s">
        <v>6740</v>
      </c>
      <c r="Q143" s="215" t="s">
        <v>4954</v>
      </c>
      <c r="R143" s="211">
        <v>180048</v>
      </c>
      <c r="S143" s="72" t="s">
        <v>5231</v>
      </c>
      <c r="T143" s="141" t="s">
        <v>3780</v>
      </c>
      <c r="U143" s="72" t="s">
        <v>70</v>
      </c>
      <c r="V143" s="72" t="s">
        <v>73</v>
      </c>
      <c r="W143" s="72" t="s">
        <v>90</v>
      </c>
      <c r="X143" s="180" t="s">
        <v>5233</v>
      </c>
      <c r="Y143" s="180" t="s">
        <v>160</v>
      </c>
      <c r="Z143" s="181" t="s">
        <v>209</v>
      </c>
      <c r="AA143" s="180" t="s">
        <v>2685</v>
      </c>
      <c r="AB143" s="190" t="s">
        <v>4212</v>
      </c>
      <c r="AC143" s="180" t="s">
        <v>76</v>
      </c>
      <c r="AD143" s="180" t="s">
        <v>5234</v>
      </c>
      <c r="AE143" s="191"/>
      <c r="AF143" s="191"/>
      <c r="AG143" s="191"/>
      <c r="AH143" s="191"/>
      <c r="AI143" s="191"/>
      <c r="AJ143" s="191"/>
      <c r="AK143" s="191"/>
      <c r="AL143" s="191"/>
      <c r="AM143" s="191"/>
      <c r="AN143" s="191"/>
      <c r="AO143" s="192"/>
      <c r="AP143" s="192"/>
      <c r="AQ143" s="192"/>
      <c r="AR143" s="192"/>
      <c r="AS143" s="192"/>
      <c r="AT143" s="192"/>
      <c r="AU143" s="192"/>
      <c r="AV143" s="192"/>
      <c r="AW143" s="192"/>
      <c r="AX143" s="72">
        <v>3</v>
      </c>
      <c r="AY143" s="72">
        <v>0</v>
      </c>
      <c r="AZ143" s="212">
        <f t="shared" si="14"/>
        <v>3</v>
      </c>
      <c r="BA143" s="72">
        <v>3</v>
      </c>
      <c r="BB143" s="72">
        <f>0</f>
        <v>0</v>
      </c>
      <c r="BC143" s="72">
        <f t="shared" si="15"/>
        <v>3</v>
      </c>
      <c r="BD143" s="72">
        <f>0</f>
        <v>0</v>
      </c>
      <c r="BE143" s="72">
        <f t="shared" si="16"/>
        <v>3</v>
      </c>
      <c r="BF143" s="72">
        <v>0</v>
      </c>
      <c r="BG143" s="72">
        <v>0</v>
      </c>
      <c r="BH143" s="72"/>
      <c r="BI143" s="72"/>
      <c r="BJ143" s="142"/>
      <c r="BK143" s="139"/>
    </row>
    <row r="144" spans="1:63" ht="40.5" customHeight="1">
      <c r="A144" s="205" t="s">
        <v>5505</v>
      </c>
      <c r="B144" s="232" t="s">
        <v>6042</v>
      </c>
      <c r="C144" s="205" t="s">
        <v>2084</v>
      </c>
      <c r="D144" s="236" t="s">
        <v>6256</v>
      </c>
      <c r="E144" s="238" t="str">
        <f>INDEX([3]项目信息统计表!$E:$E,MATCH(B144,[3]项目信息统计表!$B:$B,0))</f>
        <v>基础研究</v>
      </c>
      <c r="F144" s="238" t="s">
        <v>1564</v>
      </c>
      <c r="G144" s="72" t="str">
        <f>INDEX(辅助数据!$F$3:$F$98,MATCH(项目信息统计表!F144,辅助数据!$E$3:$E$98,0))</f>
        <v>M73</v>
      </c>
      <c r="H144" s="238" t="s">
        <v>212</v>
      </c>
      <c r="I144" s="72">
        <f>INDEX(辅助数据!$B$3:$B$64,MATCH(项目信息统计表!H144,辅助数据!$A$3:$A$64,0))</f>
        <v>170</v>
      </c>
      <c r="J144" s="141" t="str">
        <f t="shared" si="13"/>
        <v>2022-01</v>
      </c>
      <c r="K144" s="237">
        <v>45261</v>
      </c>
      <c r="L144" s="72" t="str">
        <f t="shared" si="17"/>
        <v>2022</v>
      </c>
      <c r="M144" s="238" t="s">
        <v>54</v>
      </c>
      <c r="N144" s="201" t="s">
        <v>2063</v>
      </c>
      <c r="O144" s="201" t="s">
        <v>7768</v>
      </c>
      <c r="P144" s="231" t="s">
        <v>6911</v>
      </c>
      <c r="Q144" s="215" t="s">
        <v>6912</v>
      </c>
      <c r="R144" s="206" t="s">
        <v>7771</v>
      </c>
      <c r="S144" s="72" t="s">
        <v>65</v>
      </c>
      <c r="T144" s="141" t="s">
        <v>2116</v>
      </c>
      <c r="U144" s="72" t="s">
        <v>4496</v>
      </c>
      <c r="V144" s="72" t="s">
        <v>73</v>
      </c>
      <c r="W144" s="72" t="s">
        <v>76</v>
      </c>
      <c r="X144" s="180" t="s">
        <v>5233</v>
      </c>
      <c r="Y144" s="180" t="s">
        <v>116</v>
      </c>
      <c r="Z144" s="181" t="s">
        <v>4535</v>
      </c>
      <c r="AA144" s="180" t="s">
        <v>6916</v>
      </c>
      <c r="AB144" s="190" t="s">
        <v>4218</v>
      </c>
      <c r="AC144" s="180" t="s">
        <v>4497</v>
      </c>
      <c r="AD144" s="180" t="s">
        <v>5233</v>
      </c>
      <c r="AE144" s="191"/>
      <c r="AF144" s="191"/>
      <c r="AG144" s="191"/>
      <c r="AH144" s="191"/>
      <c r="AI144" s="191"/>
      <c r="AJ144" s="191"/>
      <c r="AK144" s="191"/>
      <c r="AL144" s="191"/>
      <c r="AM144" s="191"/>
      <c r="AN144" s="191"/>
      <c r="AO144" s="192"/>
      <c r="AP144" s="192"/>
      <c r="AQ144" s="192"/>
      <c r="AR144" s="192"/>
      <c r="AS144" s="192"/>
      <c r="AT144" s="192"/>
      <c r="AU144" s="192"/>
      <c r="AV144" s="192"/>
      <c r="AW144" s="192"/>
      <c r="AX144" s="72">
        <v>3</v>
      </c>
      <c r="AY144" s="72">
        <v>0</v>
      </c>
      <c r="AZ144" s="80">
        <f t="shared" si="14"/>
        <v>3</v>
      </c>
      <c r="BA144" s="72">
        <v>1</v>
      </c>
      <c r="BB144" s="72">
        <f>0</f>
        <v>0</v>
      </c>
      <c r="BC144" s="72">
        <f t="shared" si="15"/>
        <v>1</v>
      </c>
      <c r="BD144" s="72">
        <f>0</f>
        <v>0</v>
      </c>
      <c r="BE144" s="72">
        <f t="shared" si="16"/>
        <v>1</v>
      </c>
      <c r="BF144" s="72">
        <v>0</v>
      </c>
      <c r="BG144" s="72">
        <v>0</v>
      </c>
      <c r="BH144" s="72"/>
      <c r="BI144" s="72"/>
      <c r="BJ144" s="142"/>
      <c r="BK144" s="139"/>
    </row>
    <row r="145" spans="1:72" ht="40.5" customHeight="1">
      <c r="A145" s="205" t="s">
        <v>5506</v>
      </c>
      <c r="B145" s="232" t="s">
        <v>6043</v>
      </c>
      <c r="C145" s="205" t="s">
        <v>2084</v>
      </c>
      <c r="D145" s="236" t="s">
        <v>6256</v>
      </c>
      <c r="E145" s="238" t="str">
        <f>INDEX([3]项目信息统计表!$E:$E,MATCH(B145,[3]项目信息统计表!$B:$B,0))</f>
        <v>基础研究</v>
      </c>
      <c r="F145" s="238" t="s">
        <v>1564</v>
      </c>
      <c r="G145" s="72" t="str">
        <f>INDEX(辅助数据!$F$3:$F$98,MATCH(项目信息统计表!F145,辅助数据!$E$3:$E$98,0))</f>
        <v>M73</v>
      </c>
      <c r="H145" s="238" t="s">
        <v>212</v>
      </c>
      <c r="I145" s="72">
        <f>INDEX(辅助数据!$B$3:$B$64,MATCH(项目信息统计表!H145,辅助数据!$A$3:$A$64,0))</f>
        <v>170</v>
      </c>
      <c r="J145" s="141" t="str">
        <f t="shared" si="13"/>
        <v>2022-01</v>
      </c>
      <c r="K145" s="237">
        <v>45261</v>
      </c>
      <c r="L145" s="72" t="str">
        <f t="shared" si="17"/>
        <v>2022</v>
      </c>
      <c r="M145" s="238" t="s">
        <v>54</v>
      </c>
      <c r="N145" s="201" t="s">
        <v>2063</v>
      </c>
      <c r="O145" s="201" t="s">
        <v>7768</v>
      </c>
      <c r="P145" s="231" t="s">
        <v>6913</v>
      </c>
      <c r="Q145" s="215" t="s">
        <v>6914</v>
      </c>
      <c r="R145" s="206" t="s">
        <v>7771</v>
      </c>
      <c r="S145" s="72" t="s">
        <v>65</v>
      </c>
      <c r="T145" s="141" t="s">
        <v>7451</v>
      </c>
      <c r="U145" s="72" t="s">
        <v>4496</v>
      </c>
      <c r="V145" s="72" t="s">
        <v>73</v>
      </c>
      <c r="W145" s="72" t="s">
        <v>4497</v>
      </c>
      <c r="X145" s="180" t="s">
        <v>5233</v>
      </c>
      <c r="Y145" s="180" t="s">
        <v>116</v>
      </c>
      <c r="Z145" s="181" t="s">
        <v>4535</v>
      </c>
      <c r="AA145" s="180" t="s">
        <v>6914</v>
      </c>
      <c r="AB145" s="190" t="s">
        <v>4223</v>
      </c>
      <c r="AC145" s="180" t="s">
        <v>4497</v>
      </c>
      <c r="AD145" s="180" t="s">
        <v>5233</v>
      </c>
      <c r="AE145" s="191"/>
      <c r="AF145" s="191"/>
      <c r="AG145" s="191"/>
      <c r="AH145" s="191"/>
      <c r="AI145" s="191"/>
      <c r="AJ145" s="191"/>
      <c r="AK145" s="191"/>
      <c r="AL145" s="191"/>
      <c r="AM145" s="191"/>
      <c r="AN145" s="191"/>
      <c r="AO145" s="192"/>
      <c r="AP145" s="192"/>
      <c r="AQ145" s="192"/>
      <c r="AR145" s="192"/>
      <c r="AS145" s="192"/>
      <c r="AT145" s="192"/>
      <c r="AU145" s="192"/>
      <c r="AV145" s="192"/>
      <c r="AW145" s="192"/>
      <c r="AX145" s="72">
        <v>3</v>
      </c>
      <c r="AY145" s="72">
        <v>0</v>
      </c>
      <c r="AZ145" s="212">
        <f t="shared" si="14"/>
        <v>3</v>
      </c>
      <c r="BA145" s="72">
        <v>1</v>
      </c>
      <c r="BB145" s="72">
        <f>0</f>
        <v>0</v>
      </c>
      <c r="BC145" s="72">
        <f t="shared" si="15"/>
        <v>1</v>
      </c>
      <c r="BD145" s="72">
        <f>0</f>
        <v>0</v>
      </c>
      <c r="BE145" s="72">
        <f t="shared" si="16"/>
        <v>1</v>
      </c>
      <c r="BF145" s="72">
        <v>0</v>
      </c>
      <c r="BG145" s="72">
        <v>0</v>
      </c>
      <c r="BH145" s="72"/>
      <c r="BI145" s="72"/>
      <c r="BJ145" s="142"/>
      <c r="BK145" s="139"/>
    </row>
    <row r="146" spans="1:72" ht="40.5" customHeight="1">
      <c r="A146" s="205" t="s">
        <v>5507</v>
      </c>
      <c r="B146" s="232" t="s">
        <v>6044</v>
      </c>
      <c r="C146" s="206" t="s">
        <v>2084</v>
      </c>
      <c r="D146" s="236" t="s">
        <v>6256</v>
      </c>
      <c r="E146" s="238" t="str">
        <f>INDEX([3]项目信息统计表!$E:$E,MATCH(B146,[3]项目信息统计表!$B:$B,0))</f>
        <v>基础研究</v>
      </c>
      <c r="F146" s="238" t="s">
        <v>1564</v>
      </c>
      <c r="G146" s="72" t="str">
        <f>INDEX(辅助数据!$F$3:$F$98,MATCH(项目信息统计表!F146,辅助数据!$E$3:$E$98,0))</f>
        <v>M73</v>
      </c>
      <c r="H146" s="238" t="s">
        <v>212</v>
      </c>
      <c r="I146" s="72">
        <f>INDEX(辅助数据!$B$3:$B$64,MATCH(项目信息统计表!H146,辅助数据!$A$3:$A$64,0))</f>
        <v>170</v>
      </c>
      <c r="J146" s="141" t="str">
        <f t="shared" si="13"/>
        <v>2022-01</v>
      </c>
      <c r="K146" s="237">
        <v>45261</v>
      </c>
      <c r="L146" s="72" t="str">
        <f t="shared" si="17"/>
        <v>2022</v>
      </c>
      <c r="M146" s="238" t="s">
        <v>54</v>
      </c>
      <c r="N146" s="135" t="s">
        <v>2063</v>
      </c>
      <c r="O146" s="201" t="s">
        <v>7768</v>
      </c>
      <c r="P146" s="231" t="s">
        <v>6915</v>
      </c>
      <c r="Q146" s="215" t="s">
        <v>6916</v>
      </c>
      <c r="R146" s="206" t="s">
        <v>7771</v>
      </c>
      <c r="S146" s="72" t="s">
        <v>5231</v>
      </c>
      <c r="T146" s="141" t="s">
        <v>2230</v>
      </c>
      <c r="U146" s="72" t="s">
        <v>4496</v>
      </c>
      <c r="V146" s="72" t="s">
        <v>73</v>
      </c>
      <c r="W146" s="72" t="s">
        <v>4497</v>
      </c>
      <c r="X146" s="180" t="s">
        <v>5233</v>
      </c>
      <c r="Y146" s="180" t="s">
        <v>116</v>
      </c>
      <c r="Z146" s="181" t="s">
        <v>4535</v>
      </c>
      <c r="AA146" s="180" t="s">
        <v>6912</v>
      </c>
      <c r="AB146" s="190" t="s">
        <v>4218</v>
      </c>
      <c r="AC146" s="180" t="s">
        <v>76</v>
      </c>
      <c r="AD146" s="180" t="s">
        <v>5233</v>
      </c>
      <c r="AE146" s="191"/>
      <c r="AF146" s="191"/>
      <c r="AG146" s="191"/>
      <c r="AH146" s="191"/>
      <c r="AI146" s="191"/>
      <c r="AJ146" s="191"/>
      <c r="AK146" s="191"/>
      <c r="AL146" s="191"/>
      <c r="AM146" s="191"/>
      <c r="AN146" s="191"/>
      <c r="AO146" s="192"/>
      <c r="AP146" s="192"/>
      <c r="AQ146" s="192"/>
      <c r="AR146" s="192"/>
      <c r="AS146" s="192"/>
      <c r="AT146" s="192"/>
      <c r="AU146" s="192"/>
      <c r="AV146" s="192"/>
      <c r="AW146" s="192"/>
      <c r="AX146" s="72">
        <v>3</v>
      </c>
      <c r="AY146" s="72">
        <v>0</v>
      </c>
      <c r="AZ146" s="80">
        <f t="shared" si="14"/>
        <v>3</v>
      </c>
      <c r="BA146" s="72">
        <v>1</v>
      </c>
      <c r="BB146" s="72">
        <f>0</f>
        <v>0</v>
      </c>
      <c r="BC146" s="72">
        <f t="shared" si="15"/>
        <v>1</v>
      </c>
      <c r="BD146" s="72">
        <f>0</f>
        <v>0</v>
      </c>
      <c r="BE146" s="72">
        <f t="shared" si="16"/>
        <v>1</v>
      </c>
      <c r="BF146" s="72">
        <v>0</v>
      </c>
      <c r="BG146" s="72">
        <v>0</v>
      </c>
      <c r="BH146" s="72"/>
      <c r="BI146" s="72"/>
      <c r="BJ146" s="142"/>
      <c r="BK146" s="139"/>
    </row>
    <row r="147" spans="1:72" ht="40.5" customHeight="1">
      <c r="A147" s="205" t="s">
        <v>5550</v>
      </c>
      <c r="B147" s="232" t="s">
        <v>6087</v>
      </c>
      <c r="C147" s="205" t="s">
        <v>2083</v>
      </c>
      <c r="D147" s="236" t="s">
        <v>7779</v>
      </c>
      <c r="E147" s="238" t="str">
        <f>INDEX([3]项目信息统计表!$E:$E,MATCH(B147,[3]项目信息统计表!$B:$B,0))</f>
        <v>基础研究</v>
      </c>
      <c r="F147" s="238" t="s">
        <v>1518</v>
      </c>
      <c r="G147" s="72" t="str">
        <f>INDEX(辅助数据!$F$3:$F$98,MATCH(项目信息统计表!F147,辅助数据!$E$3:$E$98,0))</f>
        <v>C26</v>
      </c>
      <c r="H147" s="238" t="s">
        <v>240</v>
      </c>
      <c r="I147" s="72">
        <f>INDEX(辅助数据!$B$3:$B$64,MATCH(项目信息统计表!H147,辅助数据!$A$3:$A$64,0))</f>
        <v>430</v>
      </c>
      <c r="J147" s="141" t="str">
        <f t="shared" si="13"/>
        <v>2022-01</v>
      </c>
      <c r="K147" s="237">
        <v>45627</v>
      </c>
      <c r="L147" s="72" t="str">
        <f t="shared" si="17"/>
        <v>2022</v>
      </c>
      <c r="M147" s="238" t="s">
        <v>54</v>
      </c>
      <c r="N147" s="135" t="s">
        <v>6272</v>
      </c>
      <c r="O147" s="201" t="s">
        <v>7768</v>
      </c>
      <c r="P147" s="231" t="s">
        <v>6971</v>
      </c>
      <c r="Q147" s="215" t="s">
        <v>6972</v>
      </c>
      <c r="R147" s="206" t="s">
        <v>6410</v>
      </c>
      <c r="S147" s="72" t="s">
        <v>5231</v>
      </c>
      <c r="T147" s="141" t="s">
        <v>2171</v>
      </c>
      <c r="U147" s="72" t="s">
        <v>70</v>
      </c>
      <c r="V147" s="72" t="s">
        <v>73</v>
      </c>
      <c r="W147" s="72" t="s">
        <v>4497</v>
      </c>
      <c r="X147" s="180" t="s">
        <v>5234</v>
      </c>
      <c r="Y147" s="180" t="s">
        <v>5233</v>
      </c>
      <c r="Z147" s="181" t="s">
        <v>5233</v>
      </c>
      <c r="AA147" s="180" t="s">
        <v>7606</v>
      </c>
      <c r="AB147" s="190" t="s">
        <v>4213</v>
      </c>
      <c r="AC147" s="180" t="s">
        <v>76</v>
      </c>
      <c r="AD147" s="180" t="s">
        <v>5233</v>
      </c>
      <c r="AE147" s="191"/>
      <c r="AF147" s="191"/>
      <c r="AG147" s="191"/>
      <c r="AH147" s="191"/>
      <c r="AI147" s="191"/>
      <c r="AJ147" s="191"/>
      <c r="AK147" s="191"/>
      <c r="AL147" s="191"/>
      <c r="AM147" s="191"/>
      <c r="AN147" s="191"/>
      <c r="AO147" s="192"/>
      <c r="AP147" s="192"/>
      <c r="AQ147" s="192"/>
      <c r="AR147" s="192"/>
      <c r="AS147" s="192"/>
      <c r="AT147" s="192"/>
      <c r="AU147" s="192"/>
      <c r="AV147" s="192"/>
      <c r="AW147" s="192"/>
      <c r="AX147" s="72">
        <v>33</v>
      </c>
      <c r="AY147" s="72">
        <v>0</v>
      </c>
      <c r="AZ147" s="80">
        <f t="shared" si="14"/>
        <v>33</v>
      </c>
      <c r="BA147" s="72">
        <v>13</v>
      </c>
      <c r="BB147" s="72">
        <f>0</f>
        <v>0</v>
      </c>
      <c r="BC147" s="72">
        <f t="shared" si="15"/>
        <v>13</v>
      </c>
      <c r="BD147" s="72">
        <f>0</f>
        <v>0</v>
      </c>
      <c r="BE147" s="72">
        <f t="shared" si="16"/>
        <v>13</v>
      </c>
      <c r="BF147" s="72">
        <v>0</v>
      </c>
      <c r="BG147" s="72">
        <v>0</v>
      </c>
      <c r="BH147" s="72"/>
      <c r="BI147" s="72"/>
      <c r="BJ147" s="142"/>
      <c r="BK147" s="139"/>
    </row>
    <row r="148" spans="1:72" ht="40.5" customHeight="1">
      <c r="A148" s="205" t="s">
        <v>5551</v>
      </c>
      <c r="B148" s="232" t="s">
        <v>6088</v>
      </c>
      <c r="C148" s="205" t="s">
        <v>2083</v>
      </c>
      <c r="D148" s="236" t="s">
        <v>7779</v>
      </c>
      <c r="E148" s="238" t="str">
        <f>INDEX([3]项目信息统计表!$E:$E,MATCH(B148,[3]项目信息统计表!$B:$B,0))</f>
        <v>应用研究</v>
      </c>
      <c r="F148" s="238" t="s">
        <v>1522</v>
      </c>
      <c r="G148" s="72" t="str">
        <f>INDEX(辅助数据!$F$3:$F$98,MATCH(项目信息统计表!F148,辅助数据!$E$3:$E$98,0))</f>
        <v>C30</v>
      </c>
      <c r="H148" s="238" t="s">
        <v>267</v>
      </c>
      <c r="I148" s="72">
        <f>INDEX(辅助数据!$B$3:$B$64,MATCH(项目信息统计表!H148,辅助数据!$A$3:$A$64,0))</f>
        <v>416</v>
      </c>
      <c r="J148" s="141" t="str">
        <f t="shared" si="13"/>
        <v>2022-01</v>
      </c>
      <c r="K148" s="237">
        <v>45627</v>
      </c>
      <c r="L148" s="72" t="str">
        <f t="shared" si="17"/>
        <v>2022</v>
      </c>
      <c r="M148" s="238" t="s">
        <v>54</v>
      </c>
      <c r="N148" s="135" t="s">
        <v>6272</v>
      </c>
      <c r="O148" s="201" t="s">
        <v>7768</v>
      </c>
      <c r="P148" s="231" t="s">
        <v>6973</v>
      </c>
      <c r="Q148" s="215" t="s">
        <v>268</v>
      </c>
      <c r="R148" s="206" t="s">
        <v>6411</v>
      </c>
      <c r="S148" s="72" t="s">
        <v>65</v>
      </c>
      <c r="T148" s="141" t="s">
        <v>2270</v>
      </c>
      <c r="U148" s="72" t="s">
        <v>70</v>
      </c>
      <c r="V148" s="72" t="s">
        <v>73</v>
      </c>
      <c r="W148" s="72" t="s">
        <v>76</v>
      </c>
      <c r="X148" s="180" t="s">
        <v>5233</v>
      </c>
      <c r="Y148" s="180" t="s">
        <v>160</v>
      </c>
      <c r="Z148" s="181" t="s">
        <v>242</v>
      </c>
      <c r="AA148" s="180" t="s">
        <v>274</v>
      </c>
      <c r="AB148" s="190" t="s">
        <v>4213</v>
      </c>
      <c r="AC148" s="180" t="s">
        <v>76</v>
      </c>
      <c r="AD148" s="180" t="s">
        <v>5234</v>
      </c>
      <c r="AE148" s="191"/>
      <c r="AF148" s="191"/>
      <c r="AG148" s="191"/>
      <c r="AH148" s="191"/>
      <c r="AI148" s="191"/>
      <c r="AJ148" s="191"/>
      <c r="AK148" s="191"/>
      <c r="AL148" s="191"/>
      <c r="AM148" s="191"/>
      <c r="AN148" s="191"/>
      <c r="AO148" s="192"/>
      <c r="AP148" s="192"/>
      <c r="AQ148" s="192"/>
      <c r="AR148" s="192"/>
      <c r="AS148" s="192"/>
      <c r="AT148" s="192"/>
      <c r="AU148" s="192"/>
      <c r="AV148" s="192"/>
      <c r="AW148" s="192"/>
      <c r="AX148" s="72">
        <v>32</v>
      </c>
      <c r="AY148" s="72">
        <v>0</v>
      </c>
      <c r="AZ148" s="80">
        <f t="shared" si="14"/>
        <v>32</v>
      </c>
      <c r="BA148" s="72">
        <v>12</v>
      </c>
      <c r="BB148" s="72">
        <f>0</f>
        <v>0</v>
      </c>
      <c r="BC148" s="72">
        <f t="shared" si="15"/>
        <v>12</v>
      </c>
      <c r="BD148" s="72">
        <f>0</f>
        <v>0</v>
      </c>
      <c r="BE148" s="72">
        <f t="shared" si="16"/>
        <v>12</v>
      </c>
      <c r="BF148" s="72">
        <v>0</v>
      </c>
      <c r="BG148" s="72">
        <v>0</v>
      </c>
      <c r="BH148" s="72"/>
      <c r="BI148" s="72"/>
      <c r="BJ148" s="142"/>
      <c r="BK148" s="139"/>
    </row>
    <row r="149" spans="1:72" s="203" customFormat="1" ht="40.5" customHeight="1">
      <c r="A149" s="205" t="s">
        <v>5552</v>
      </c>
      <c r="B149" s="232" t="s">
        <v>6089</v>
      </c>
      <c r="C149" s="205" t="s">
        <v>2083</v>
      </c>
      <c r="D149" s="236" t="s">
        <v>7779</v>
      </c>
      <c r="E149" s="238" t="str">
        <f>INDEX([3]项目信息统计表!$E:$E,MATCH(B149,[3]项目信息统计表!$B:$B,0))</f>
        <v>基础研究</v>
      </c>
      <c r="F149" s="238" t="s">
        <v>1518</v>
      </c>
      <c r="G149" s="72" t="str">
        <f>INDEX(辅助数据!$F$3:$F$98,MATCH(项目信息统计表!F149,辅助数据!$E$3:$E$98,0))</f>
        <v>C26</v>
      </c>
      <c r="H149" s="238" t="s">
        <v>240</v>
      </c>
      <c r="I149" s="72">
        <f>INDEX(辅助数据!$B$3:$B$64,MATCH(项目信息统计表!H149,辅助数据!$A$3:$A$64,0))</f>
        <v>430</v>
      </c>
      <c r="J149" s="141" t="str">
        <f t="shared" si="13"/>
        <v>2022-01</v>
      </c>
      <c r="K149" s="237">
        <v>45627</v>
      </c>
      <c r="L149" s="72" t="str">
        <f t="shared" si="17"/>
        <v>2022</v>
      </c>
      <c r="M149" s="238" t="s">
        <v>54</v>
      </c>
      <c r="N149" s="135" t="s">
        <v>6272</v>
      </c>
      <c r="O149" s="201" t="s">
        <v>7768</v>
      </c>
      <c r="P149" s="231" t="s">
        <v>6974</v>
      </c>
      <c r="Q149" s="215" t="s">
        <v>4941</v>
      </c>
      <c r="R149" s="206" t="s">
        <v>4354</v>
      </c>
      <c r="S149" s="72" t="s">
        <v>5231</v>
      </c>
      <c r="T149" s="141" t="s">
        <v>2202</v>
      </c>
      <c r="U149" s="72" t="s">
        <v>70</v>
      </c>
      <c r="V149" s="72" t="s">
        <v>73</v>
      </c>
      <c r="W149" s="72" t="s">
        <v>4497</v>
      </c>
      <c r="X149" s="180" t="s">
        <v>5233</v>
      </c>
      <c r="Y149" s="180" t="s">
        <v>5233</v>
      </c>
      <c r="Z149" s="181" t="s">
        <v>5233</v>
      </c>
      <c r="AA149" s="180" t="s">
        <v>7607</v>
      </c>
      <c r="AB149" s="190" t="s">
        <v>4214</v>
      </c>
      <c r="AC149" s="180" t="s">
        <v>76</v>
      </c>
      <c r="AD149" s="180" t="s">
        <v>5234</v>
      </c>
      <c r="AE149" s="191"/>
      <c r="AF149" s="191"/>
      <c r="AG149" s="191"/>
      <c r="AH149" s="191"/>
      <c r="AI149" s="191"/>
      <c r="AJ149" s="191"/>
      <c r="AK149" s="191"/>
      <c r="AL149" s="191"/>
      <c r="AM149" s="191"/>
      <c r="AN149" s="191"/>
      <c r="AO149" s="192"/>
      <c r="AP149" s="192"/>
      <c r="AQ149" s="192"/>
      <c r="AR149" s="192"/>
      <c r="AS149" s="192"/>
      <c r="AT149" s="192"/>
      <c r="AU149" s="192"/>
      <c r="AV149" s="192"/>
      <c r="AW149" s="192"/>
      <c r="AX149" s="72">
        <v>30</v>
      </c>
      <c r="AY149" s="72">
        <v>0</v>
      </c>
      <c r="AZ149" s="80">
        <f t="shared" si="14"/>
        <v>30</v>
      </c>
      <c r="BA149" s="72">
        <v>10</v>
      </c>
      <c r="BB149" s="72">
        <f>0</f>
        <v>0</v>
      </c>
      <c r="BC149" s="72">
        <f t="shared" si="15"/>
        <v>10</v>
      </c>
      <c r="BD149" s="72">
        <f>0</f>
        <v>0</v>
      </c>
      <c r="BE149" s="72">
        <f t="shared" si="16"/>
        <v>10</v>
      </c>
      <c r="BF149" s="72">
        <v>0</v>
      </c>
      <c r="BG149" s="72">
        <v>0</v>
      </c>
      <c r="BH149" s="72"/>
      <c r="BI149" s="72"/>
      <c r="BJ149" s="142"/>
      <c r="BK149" s="139"/>
      <c r="BL149" s="138"/>
      <c r="BM149" s="138"/>
      <c r="BN149" s="138"/>
      <c r="BO149" s="138"/>
      <c r="BP149" s="138"/>
      <c r="BQ149" s="138"/>
      <c r="BR149" s="138"/>
      <c r="BS149" s="138"/>
      <c r="BT149" s="138"/>
    </row>
    <row r="150" spans="1:72" ht="40.5" customHeight="1">
      <c r="A150" s="205" t="s">
        <v>5553</v>
      </c>
      <c r="B150" s="232" t="s">
        <v>6090</v>
      </c>
      <c r="C150" s="205" t="s">
        <v>2083</v>
      </c>
      <c r="D150" s="236" t="s">
        <v>7779</v>
      </c>
      <c r="E150" s="238" t="str">
        <f>INDEX([3]项目信息统计表!$E:$E,MATCH(B150,[3]项目信息统计表!$B:$B,0))</f>
        <v>应用研究</v>
      </c>
      <c r="F150" s="238" t="s">
        <v>1564</v>
      </c>
      <c r="G150" s="72" t="str">
        <f>INDEX(辅助数据!$F$3:$F$98,MATCH(项目信息统计表!F150,辅助数据!$E$3:$E$98,0))</f>
        <v>M73</v>
      </c>
      <c r="H150" s="238" t="s">
        <v>240</v>
      </c>
      <c r="I150" s="72">
        <f>INDEX(辅助数据!$B$3:$B$64,MATCH(项目信息统计表!H150,辅助数据!$A$3:$A$64,0))</f>
        <v>430</v>
      </c>
      <c r="J150" s="141" t="str">
        <f t="shared" si="13"/>
        <v>2022-01</v>
      </c>
      <c r="K150" s="237">
        <v>45627</v>
      </c>
      <c r="L150" s="72" t="str">
        <f t="shared" si="17"/>
        <v>2022</v>
      </c>
      <c r="M150" s="238" t="s">
        <v>54</v>
      </c>
      <c r="N150" s="135" t="s">
        <v>6272</v>
      </c>
      <c r="O150" s="201" t="s">
        <v>7768</v>
      </c>
      <c r="P150" s="231" t="s">
        <v>6975</v>
      </c>
      <c r="Q150" s="215" t="s">
        <v>1905</v>
      </c>
      <c r="R150" s="206" t="s">
        <v>4469</v>
      </c>
      <c r="S150" s="72" t="s">
        <v>65</v>
      </c>
      <c r="T150" s="141" t="s">
        <v>2270</v>
      </c>
      <c r="U150" s="72" t="s">
        <v>70</v>
      </c>
      <c r="V150" s="72" t="s">
        <v>73</v>
      </c>
      <c r="W150" s="72" t="s">
        <v>76</v>
      </c>
      <c r="X150" s="180" t="s">
        <v>5234</v>
      </c>
      <c r="Y150" s="180" t="s">
        <v>5233</v>
      </c>
      <c r="Z150" s="181" t="s">
        <v>5233</v>
      </c>
      <c r="AA150" s="180" t="s">
        <v>7606</v>
      </c>
      <c r="AB150" s="190" t="s">
        <v>4213</v>
      </c>
      <c r="AC150" s="180" t="s">
        <v>76</v>
      </c>
      <c r="AD150" s="180" t="s">
        <v>5233</v>
      </c>
      <c r="AE150" s="191"/>
      <c r="AF150" s="191"/>
      <c r="AG150" s="191"/>
      <c r="AH150" s="191"/>
      <c r="AI150" s="191"/>
      <c r="AJ150" s="191"/>
      <c r="AK150" s="191"/>
      <c r="AL150" s="191"/>
      <c r="AM150" s="191"/>
      <c r="AN150" s="191"/>
      <c r="AO150" s="202"/>
      <c r="AP150" s="202"/>
      <c r="AQ150" s="202"/>
      <c r="AR150" s="202"/>
      <c r="AS150" s="192"/>
      <c r="AT150" s="192"/>
      <c r="AU150" s="192"/>
      <c r="AV150" s="202"/>
      <c r="AW150" s="202"/>
      <c r="AX150" s="72">
        <v>30</v>
      </c>
      <c r="AY150" s="72">
        <v>0</v>
      </c>
      <c r="AZ150" s="80">
        <f t="shared" si="14"/>
        <v>30</v>
      </c>
      <c r="BA150" s="72">
        <v>10</v>
      </c>
      <c r="BB150" s="72">
        <f>0</f>
        <v>0</v>
      </c>
      <c r="BC150" s="72">
        <f t="shared" si="15"/>
        <v>10</v>
      </c>
      <c r="BD150" s="72">
        <f>0</f>
        <v>0</v>
      </c>
      <c r="BE150" s="72">
        <f t="shared" si="16"/>
        <v>10</v>
      </c>
      <c r="BF150" s="72">
        <v>0</v>
      </c>
      <c r="BG150" s="72">
        <v>0</v>
      </c>
      <c r="BH150" s="72"/>
      <c r="BI150" s="72"/>
      <c r="BJ150" s="142"/>
      <c r="BK150" s="139"/>
    </row>
    <row r="151" spans="1:72" ht="40.5" customHeight="1">
      <c r="A151" s="205" t="s">
        <v>5554</v>
      </c>
      <c r="B151" s="232" t="s">
        <v>6091</v>
      </c>
      <c r="C151" s="205" t="s">
        <v>2083</v>
      </c>
      <c r="D151" s="236" t="s">
        <v>7779</v>
      </c>
      <c r="E151" s="238" t="str">
        <f>INDEX([3]项目信息统计表!$E:$E,MATCH(B151,[3]项目信息统计表!$B:$B,0))</f>
        <v>基础研究</v>
      </c>
      <c r="F151" s="238" t="s">
        <v>1539</v>
      </c>
      <c r="G151" s="72" t="str">
        <f>INDEX(辅助数据!$F$3:$F$98,MATCH(项目信息统计表!F151,辅助数据!$E$3:$E$98,0))</f>
        <v>E48</v>
      </c>
      <c r="H151" s="238" t="s">
        <v>240</v>
      </c>
      <c r="I151" s="72">
        <f>INDEX(辅助数据!$B$3:$B$64,MATCH(项目信息统计表!H151,辅助数据!$A$3:$A$64,0))</f>
        <v>430</v>
      </c>
      <c r="J151" s="141" t="str">
        <f t="shared" si="13"/>
        <v>2022-01</v>
      </c>
      <c r="K151" s="237">
        <v>45627</v>
      </c>
      <c r="L151" s="72" t="str">
        <f t="shared" si="17"/>
        <v>2022</v>
      </c>
      <c r="M151" s="238" t="s">
        <v>54</v>
      </c>
      <c r="N151" s="135" t="s">
        <v>6272</v>
      </c>
      <c r="O151" s="201" t="s">
        <v>7768</v>
      </c>
      <c r="P151" s="231" t="s">
        <v>6976</v>
      </c>
      <c r="Q151" s="215" t="s">
        <v>6977</v>
      </c>
      <c r="R151" s="206" t="s">
        <v>6412</v>
      </c>
      <c r="S151" s="72" t="s">
        <v>5231</v>
      </c>
      <c r="T151" s="141" t="s">
        <v>2148</v>
      </c>
      <c r="U151" s="72" t="s">
        <v>70</v>
      </c>
      <c r="V151" s="72" t="s">
        <v>73</v>
      </c>
      <c r="W151" s="72" t="s">
        <v>4497</v>
      </c>
      <c r="X151" s="180" t="s">
        <v>5233</v>
      </c>
      <c r="Y151" s="180" t="s">
        <v>5233</v>
      </c>
      <c r="Z151" s="181" t="s">
        <v>5233</v>
      </c>
      <c r="AA151" s="180" t="s">
        <v>7608</v>
      </c>
      <c r="AB151" s="190" t="s">
        <v>4203</v>
      </c>
      <c r="AC151" s="180" t="s">
        <v>76</v>
      </c>
      <c r="AD151" s="180" t="s">
        <v>5233</v>
      </c>
      <c r="AE151" s="191"/>
      <c r="AF151" s="191"/>
      <c r="AG151" s="191"/>
      <c r="AH151" s="191"/>
      <c r="AI151" s="191"/>
      <c r="AJ151" s="191"/>
      <c r="AK151" s="191"/>
      <c r="AL151" s="191"/>
      <c r="AM151" s="191"/>
      <c r="AN151" s="191"/>
      <c r="AO151" s="192"/>
      <c r="AP151" s="192"/>
      <c r="AQ151" s="192"/>
      <c r="AR151" s="192"/>
      <c r="AS151" s="192"/>
      <c r="AT151" s="192"/>
      <c r="AU151" s="192"/>
      <c r="AV151" s="192"/>
      <c r="AW151" s="192"/>
      <c r="AX151" s="72">
        <v>30</v>
      </c>
      <c r="AY151" s="72">
        <v>0</v>
      </c>
      <c r="AZ151" s="80">
        <f t="shared" si="14"/>
        <v>30</v>
      </c>
      <c r="BA151" s="72">
        <v>10</v>
      </c>
      <c r="BB151" s="72">
        <f>0</f>
        <v>0</v>
      </c>
      <c r="BC151" s="72">
        <f t="shared" si="15"/>
        <v>10</v>
      </c>
      <c r="BD151" s="72">
        <f>0</f>
        <v>0</v>
      </c>
      <c r="BE151" s="72">
        <f t="shared" si="16"/>
        <v>10</v>
      </c>
      <c r="BF151" s="72">
        <v>0</v>
      </c>
      <c r="BG151" s="72">
        <v>0</v>
      </c>
      <c r="BH151" s="72"/>
      <c r="BI151" s="72"/>
      <c r="BJ151" s="142"/>
      <c r="BK151" s="139"/>
    </row>
    <row r="152" spans="1:72" ht="40.5" customHeight="1">
      <c r="A152" s="205" t="s">
        <v>5555</v>
      </c>
      <c r="B152" s="232" t="s">
        <v>6092</v>
      </c>
      <c r="C152" s="205" t="s">
        <v>2083</v>
      </c>
      <c r="D152" s="236" t="s">
        <v>7779</v>
      </c>
      <c r="E152" s="238" t="str">
        <f>INDEX([3]项目信息统计表!$E:$E,MATCH(B152,[3]项目信息统计表!$B:$B,0))</f>
        <v>基础研究</v>
      </c>
      <c r="F152" s="238" t="s">
        <v>1522</v>
      </c>
      <c r="G152" s="72" t="str">
        <f>INDEX(辅助数据!$F$3:$F$98,MATCH(项目信息统计表!F152,辅助数据!$E$3:$E$98,0))</f>
        <v>C30</v>
      </c>
      <c r="H152" s="238" t="s">
        <v>240</v>
      </c>
      <c r="I152" s="72">
        <f>INDEX(辅助数据!$B$3:$B$64,MATCH(项目信息统计表!H152,辅助数据!$A$3:$A$64,0))</f>
        <v>430</v>
      </c>
      <c r="J152" s="141" t="str">
        <f t="shared" si="13"/>
        <v>2022-01</v>
      </c>
      <c r="K152" s="237">
        <v>45627</v>
      </c>
      <c r="L152" s="72" t="str">
        <f t="shared" si="17"/>
        <v>2022</v>
      </c>
      <c r="M152" s="238" t="s">
        <v>54</v>
      </c>
      <c r="N152" s="135" t="s">
        <v>6272</v>
      </c>
      <c r="O152" s="201" t="s">
        <v>7768</v>
      </c>
      <c r="P152" s="231" t="s">
        <v>6978</v>
      </c>
      <c r="Q152" s="215" t="s">
        <v>243</v>
      </c>
      <c r="R152" s="206" t="s">
        <v>4355</v>
      </c>
      <c r="S152" s="72" t="s">
        <v>65</v>
      </c>
      <c r="T152" s="141" t="s">
        <v>2222</v>
      </c>
      <c r="U152" s="72" t="s">
        <v>70</v>
      </c>
      <c r="V152" s="72" t="s">
        <v>73</v>
      </c>
      <c r="W152" s="72" t="s">
        <v>4497</v>
      </c>
      <c r="X152" s="180" t="s">
        <v>5233</v>
      </c>
      <c r="Y152" s="180" t="s">
        <v>5233</v>
      </c>
      <c r="Z152" s="181" t="s">
        <v>5233</v>
      </c>
      <c r="AA152" s="180" t="s">
        <v>4974</v>
      </c>
      <c r="AB152" s="190" t="s">
        <v>4217</v>
      </c>
      <c r="AC152" s="180" t="s">
        <v>4497</v>
      </c>
      <c r="AD152" s="180" t="s">
        <v>5233</v>
      </c>
      <c r="AE152" s="191"/>
      <c r="AF152" s="191"/>
      <c r="AG152" s="191"/>
      <c r="AH152" s="191"/>
      <c r="AI152" s="191"/>
      <c r="AJ152" s="191"/>
      <c r="AK152" s="191"/>
      <c r="AL152" s="191"/>
      <c r="AM152" s="191"/>
      <c r="AN152" s="191"/>
      <c r="AO152" s="192"/>
      <c r="AP152" s="192"/>
      <c r="AQ152" s="192"/>
      <c r="AR152" s="192"/>
      <c r="AS152" s="192"/>
      <c r="AT152" s="192"/>
      <c r="AU152" s="192"/>
      <c r="AV152" s="192"/>
      <c r="AW152" s="192"/>
      <c r="AX152" s="72">
        <v>30</v>
      </c>
      <c r="AY152" s="72">
        <v>0</v>
      </c>
      <c r="AZ152" s="80">
        <f t="shared" si="14"/>
        <v>30</v>
      </c>
      <c r="BA152" s="72">
        <v>10</v>
      </c>
      <c r="BB152" s="72">
        <f>0</f>
        <v>0</v>
      </c>
      <c r="BC152" s="72">
        <f t="shared" si="15"/>
        <v>10</v>
      </c>
      <c r="BD152" s="72">
        <f>0</f>
        <v>0</v>
      </c>
      <c r="BE152" s="72">
        <f t="shared" si="16"/>
        <v>10</v>
      </c>
      <c r="BF152" s="72">
        <v>0</v>
      </c>
      <c r="BG152" s="72">
        <v>0</v>
      </c>
      <c r="BH152" s="142"/>
      <c r="BI152" s="72"/>
      <c r="BJ152" s="142"/>
      <c r="BK152" s="139"/>
    </row>
    <row r="153" spans="1:72" ht="40.5" customHeight="1">
      <c r="A153" s="205" t="s">
        <v>5556</v>
      </c>
      <c r="B153" s="232" t="s">
        <v>6093</v>
      </c>
      <c r="C153" s="205" t="s">
        <v>2083</v>
      </c>
      <c r="D153" s="236" t="s">
        <v>7779</v>
      </c>
      <c r="E153" s="238" t="str">
        <f>INDEX([3]项目信息统计表!$E:$E,MATCH(B153,[3]项目信息统计表!$B:$B,0))</f>
        <v>应用研究</v>
      </c>
      <c r="F153" s="238" t="s">
        <v>1525</v>
      </c>
      <c r="G153" s="72" t="str">
        <f>INDEX(辅助数据!$F$3:$F$98,MATCH(项目信息统计表!F153,辅助数据!$E$3:$E$98,0))</f>
        <v>C33</v>
      </c>
      <c r="H153" s="238" t="s">
        <v>240</v>
      </c>
      <c r="I153" s="72">
        <f>INDEX(辅助数据!$B$3:$B$64,MATCH(项目信息统计表!H153,辅助数据!$A$3:$A$64,0))</f>
        <v>430</v>
      </c>
      <c r="J153" s="141" t="str">
        <f t="shared" si="13"/>
        <v>2022-01</v>
      </c>
      <c r="K153" s="237">
        <v>45627</v>
      </c>
      <c r="L153" s="72" t="str">
        <f t="shared" si="17"/>
        <v>2022</v>
      </c>
      <c r="M153" s="238" t="s">
        <v>54</v>
      </c>
      <c r="N153" s="201" t="s">
        <v>6272</v>
      </c>
      <c r="O153" s="201" t="s">
        <v>7768</v>
      </c>
      <c r="P153" s="231" t="s">
        <v>6979</v>
      </c>
      <c r="Q153" s="215" t="s">
        <v>6980</v>
      </c>
      <c r="R153" s="218" t="s">
        <v>6413</v>
      </c>
      <c r="S153" s="72" t="s">
        <v>65</v>
      </c>
      <c r="T153" s="141" t="s">
        <v>2176</v>
      </c>
      <c r="U153" s="72" t="s">
        <v>70</v>
      </c>
      <c r="V153" s="72" t="s">
        <v>73</v>
      </c>
      <c r="W153" s="72" t="s">
        <v>4497</v>
      </c>
      <c r="X153" s="180" t="s">
        <v>5233</v>
      </c>
      <c r="Y153" s="180" t="s">
        <v>160</v>
      </c>
      <c r="Z153" s="181" t="s">
        <v>242</v>
      </c>
      <c r="AA153" s="180" t="s">
        <v>272</v>
      </c>
      <c r="AB153" s="190" t="s">
        <v>4216</v>
      </c>
      <c r="AC153" s="180" t="s">
        <v>76</v>
      </c>
      <c r="AD153" s="180" t="s">
        <v>7455</v>
      </c>
      <c r="AE153" s="191"/>
      <c r="AF153" s="191"/>
      <c r="AG153" s="191"/>
      <c r="AH153" s="191"/>
      <c r="AI153" s="191"/>
      <c r="AJ153" s="191"/>
      <c r="AK153" s="191"/>
      <c r="AL153" s="191"/>
      <c r="AM153" s="191"/>
      <c r="AN153" s="191"/>
      <c r="AO153" s="192"/>
      <c r="AP153" s="192"/>
      <c r="AQ153" s="192"/>
      <c r="AR153" s="192"/>
      <c r="AS153" s="192"/>
      <c r="AT153" s="192"/>
      <c r="AU153" s="192"/>
      <c r="AV153" s="192"/>
      <c r="AW153" s="192"/>
      <c r="AX153" s="72">
        <v>30</v>
      </c>
      <c r="AY153" s="72">
        <v>0</v>
      </c>
      <c r="AZ153" s="80">
        <f t="shared" si="14"/>
        <v>30</v>
      </c>
      <c r="BA153" s="72">
        <v>10</v>
      </c>
      <c r="BB153" s="72">
        <f>0</f>
        <v>0</v>
      </c>
      <c r="BC153" s="72">
        <f t="shared" si="15"/>
        <v>10</v>
      </c>
      <c r="BD153" s="72">
        <f>0</f>
        <v>0</v>
      </c>
      <c r="BE153" s="72">
        <f t="shared" si="16"/>
        <v>10</v>
      </c>
      <c r="BF153" s="72">
        <v>0</v>
      </c>
      <c r="BG153" s="72">
        <v>0</v>
      </c>
      <c r="BH153" s="72"/>
      <c r="BI153" s="72"/>
      <c r="BJ153" s="142"/>
      <c r="BK153" s="139"/>
    </row>
    <row r="154" spans="1:72" ht="40.5" customHeight="1">
      <c r="A154" s="205" t="s">
        <v>4243</v>
      </c>
      <c r="B154" s="232" t="s">
        <v>4293</v>
      </c>
      <c r="C154" s="205" t="s">
        <v>2083</v>
      </c>
      <c r="D154" s="236" t="s">
        <v>7779</v>
      </c>
      <c r="E154" s="238" t="str">
        <f>INDEX([3]项目信息统计表!$E:$E,MATCH(B154,[3]项目信息统计表!$B:$B,0))</f>
        <v>基础研究</v>
      </c>
      <c r="F154" s="238" t="s">
        <v>1521</v>
      </c>
      <c r="G154" s="72" t="str">
        <f>INDEX(辅助数据!$F$3:$F$98,MATCH(项目信息统计表!F154,辅助数据!$E$3:$E$98,0))</f>
        <v>C29</v>
      </c>
      <c r="H154" s="238" t="s">
        <v>240</v>
      </c>
      <c r="I154" s="72">
        <f>INDEX(辅助数据!$B$3:$B$64,MATCH(项目信息统计表!H154,辅助数据!$A$3:$A$64,0))</f>
        <v>430</v>
      </c>
      <c r="J154" s="141" t="str">
        <f t="shared" si="13"/>
        <v>2020-01</v>
      </c>
      <c r="K154" s="237">
        <v>44896</v>
      </c>
      <c r="L154" s="72" t="str">
        <f t="shared" si="17"/>
        <v>2020</v>
      </c>
      <c r="M154" s="193"/>
      <c r="N154" s="201" t="s">
        <v>6259</v>
      </c>
      <c r="O154" s="201" t="s">
        <v>7768</v>
      </c>
      <c r="P154" s="231" t="s">
        <v>7291</v>
      </c>
      <c r="Q154" s="215" t="s">
        <v>3217</v>
      </c>
      <c r="R154" s="206" t="s">
        <v>4356</v>
      </c>
      <c r="S154" s="72" t="s">
        <v>5231</v>
      </c>
      <c r="T154" s="141" t="s">
        <v>2171</v>
      </c>
      <c r="U154" s="72" t="s">
        <v>70</v>
      </c>
      <c r="V154" s="72" t="s">
        <v>73</v>
      </c>
      <c r="W154" s="72" t="s">
        <v>4497</v>
      </c>
      <c r="X154" s="180" t="s">
        <v>5233</v>
      </c>
      <c r="Y154" s="180" t="s">
        <v>5233</v>
      </c>
      <c r="Z154" s="181" t="s">
        <v>5233</v>
      </c>
      <c r="AA154" s="180" t="s">
        <v>1907</v>
      </c>
      <c r="AB154" s="190" t="s">
        <v>4220</v>
      </c>
      <c r="AC154" s="180" t="s">
        <v>4497</v>
      </c>
      <c r="AD154" s="180" t="s">
        <v>5233</v>
      </c>
      <c r="AE154" s="191"/>
      <c r="AF154" s="191"/>
      <c r="AG154" s="191"/>
      <c r="AH154" s="191"/>
      <c r="AI154" s="191"/>
      <c r="AJ154" s="191"/>
      <c r="AK154" s="191"/>
      <c r="AL154" s="191"/>
      <c r="AM154" s="191"/>
      <c r="AN154" s="191"/>
      <c r="AO154" s="192"/>
      <c r="AP154" s="192"/>
      <c r="AQ154" s="192"/>
      <c r="AR154" s="192"/>
      <c r="AS154" s="192"/>
      <c r="AT154" s="192"/>
      <c r="AU154" s="192"/>
      <c r="AV154" s="192"/>
      <c r="AW154" s="192"/>
      <c r="AX154" s="72">
        <v>15</v>
      </c>
      <c r="AY154" s="72">
        <v>0</v>
      </c>
      <c r="AZ154" s="80">
        <f t="shared" si="14"/>
        <v>15</v>
      </c>
      <c r="BA154" s="72">
        <v>5.8</v>
      </c>
      <c r="BB154" s="72">
        <f>0</f>
        <v>0</v>
      </c>
      <c r="BC154" s="72">
        <f t="shared" si="15"/>
        <v>5.8</v>
      </c>
      <c r="BD154" s="72">
        <f>0</f>
        <v>0</v>
      </c>
      <c r="BE154" s="72">
        <f t="shared" si="16"/>
        <v>5.8</v>
      </c>
      <c r="BF154" s="72">
        <v>0</v>
      </c>
      <c r="BG154" s="72">
        <v>0</v>
      </c>
      <c r="BH154" s="72"/>
      <c r="BI154" s="72"/>
      <c r="BJ154" s="142"/>
      <c r="BK154" s="139"/>
    </row>
    <row r="155" spans="1:72" ht="40.5" customHeight="1">
      <c r="A155" s="205" t="s">
        <v>4244</v>
      </c>
      <c r="B155" s="232" t="s">
        <v>4294</v>
      </c>
      <c r="C155" s="205" t="s">
        <v>2083</v>
      </c>
      <c r="D155" s="236" t="s">
        <v>7779</v>
      </c>
      <c r="E155" s="238" t="str">
        <f>INDEX([3]项目信息统计表!$E:$E,MATCH(B155,[3]项目信息统计表!$B:$B,0))</f>
        <v>基础研究</v>
      </c>
      <c r="F155" s="238" t="s">
        <v>1521</v>
      </c>
      <c r="G155" s="72" t="str">
        <f>INDEX(辅助数据!$F$3:$F$98,MATCH(项目信息统计表!F155,辅助数据!$E$3:$E$98,0))</f>
        <v>C29</v>
      </c>
      <c r="H155" s="238" t="s">
        <v>240</v>
      </c>
      <c r="I155" s="72">
        <f>INDEX(辅助数据!$B$3:$B$64,MATCH(项目信息统计表!H155,辅助数据!$A$3:$A$64,0))</f>
        <v>430</v>
      </c>
      <c r="J155" s="141" t="str">
        <f t="shared" si="13"/>
        <v>2020-01</v>
      </c>
      <c r="K155" s="237">
        <v>44896</v>
      </c>
      <c r="L155" s="72" t="str">
        <f t="shared" si="17"/>
        <v>2020</v>
      </c>
      <c r="M155" s="193"/>
      <c r="N155" s="135" t="s">
        <v>6259</v>
      </c>
      <c r="O155" s="201" t="s">
        <v>7768</v>
      </c>
      <c r="P155" s="231" t="s">
        <v>7292</v>
      </c>
      <c r="Q155" s="215" t="s">
        <v>1902</v>
      </c>
      <c r="R155" s="206" t="s">
        <v>4357</v>
      </c>
      <c r="S155" s="72" t="s">
        <v>65</v>
      </c>
      <c r="T155" s="141" t="s">
        <v>2138</v>
      </c>
      <c r="U155" s="72" t="s">
        <v>70</v>
      </c>
      <c r="V155" s="72" t="s">
        <v>73</v>
      </c>
      <c r="W155" s="72" t="s">
        <v>4497</v>
      </c>
      <c r="X155" s="180" t="s">
        <v>5233</v>
      </c>
      <c r="Y155" s="180" t="s">
        <v>5233</v>
      </c>
      <c r="Z155" s="181" t="s">
        <v>5233</v>
      </c>
      <c r="AA155" s="180" t="s">
        <v>1900</v>
      </c>
      <c r="AB155" s="190" t="s">
        <v>4223</v>
      </c>
      <c r="AC155" s="180" t="s">
        <v>4497</v>
      </c>
      <c r="AD155" s="180" t="s">
        <v>5233</v>
      </c>
      <c r="AE155" s="191"/>
      <c r="AF155" s="191"/>
      <c r="AG155" s="191"/>
      <c r="AH155" s="191"/>
      <c r="AI155" s="191"/>
      <c r="AJ155" s="191"/>
      <c r="AK155" s="191"/>
      <c r="AL155" s="191"/>
      <c r="AM155" s="191"/>
      <c r="AN155" s="191"/>
      <c r="AO155" s="192"/>
      <c r="AP155" s="192"/>
      <c r="AQ155" s="192"/>
      <c r="AR155" s="192"/>
      <c r="AS155" s="192"/>
      <c r="AT155" s="192"/>
      <c r="AU155" s="192"/>
      <c r="AV155" s="192"/>
      <c r="AW155" s="192"/>
      <c r="AX155" s="72">
        <v>15</v>
      </c>
      <c r="AY155" s="72">
        <v>0</v>
      </c>
      <c r="AZ155" s="80">
        <f t="shared" si="14"/>
        <v>15</v>
      </c>
      <c r="BA155" s="72">
        <v>4</v>
      </c>
      <c r="BB155" s="72">
        <f>0</f>
        <v>0</v>
      </c>
      <c r="BC155" s="72">
        <f t="shared" si="15"/>
        <v>4</v>
      </c>
      <c r="BD155" s="72">
        <f>0</f>
        <v>0</v>
      </c>
      <c r="BE155" s="72">
        <f t="shared" si="16"/>
        <v>4</v>
      </c>
      <c r="BF155" s="72">
        <v>0</v>
      </c>
      <c r="BG155" s="72">
        <v>0</v>
      </c>
      <c r="BH155" s="72"/>
      <c r="BI155" s="72"/>
      <c r="BJ155" s="142"/>
      <c r="BK155" s="139"/>
    </row>
    <row r="156" spans="1:72" ht="40.5" customHeight="1">
      <c r="A156" s="205" t="s">
        <v>4245</v>
      </c>
      <c r="B156" s="232" t="s">
        <v>4295</v>
      </c>
      <c r="C156" s="205" t="s">
        <v>2083</v>
      </c>
      <c r="D156" s="236" t="s">
        <v>7779</v>
      </c>
      <c r="E156" s="238" t="str">
        <f>INDEX([3]项目信息统计表!$E:$E,MATCH(B156,[3]项目信息统计表!$B:$B,0))</f>
        <v>试验发展</v>
      </c>
      <c r="F156" s="238" t="s">
        <v>1564</v>
      </c>
      <c r="G156" s="72" t="str">
        <f>INDEX(辅助数据!$F$3:$F$98,MATCH(项目信息统计表!F156,辅助数据!$E$3:$E$98,0))</f>
        <v>M73</v>
      </c>
      <c r="H156" s="238" t="s">
        <v>240</v>
      </c>
      <c r="I156" s="72">
        <f>INDEX(辅助数据!$B$3:$B$64,MATCH(项目信息统计表!H156,辅助数据!$A$3:$A$64,0))</f>
        <v>430</v>
      </c>
      <c r="J156" s="141" t="str">
        <f t="shared" si="13"/>
        <v>2020-01</v>
      </c>
      <c r="K156" s="237">
        <v>44896</v>
      </c>
      <c r="L156" s="72" t="str">
        <f t="shared" si="17"/>
        <v>2020</v>
      </c>
      <c r="M156" s="193"/>
      <c r="N156" s="135" t="s">
        <v>6259</v>
      </c>
      <c r="O156" s="201" t="s">
        <v>7768</v>
      </c>
      <c r="P156" s="231" t="s">
        <v>7293</v>
      </c>
      <c r="Q156" s="215" t="s">
        <v>4973</v>
      </c>
      <c r="R156" s="206" t="s">
        <v>4358</v>
      </c>
      <c r="S156" s="72" t="s">
        <v>5231</v>
      </c>
      <c r="T156" s="141" t="s">
        <v>2178</v>
      </c>
      <c r="U156" s="72" t="s">
        <v>70</v>
      </c>
      <c r="V156" s="72" t="s">
        <v>73</v>
      </c>
      <c r="W156" s="72" t="s">
        <v>4497</v>
      </c>
      <c r="X156" s="180" t="s">
        <v>5233</v>
      </c>
      <c r="Y156" s="180" t="s">
        <v>116</v>
      </c>
      <c r="Z156" s="181" t="s">
        <v>4156</v>
      </c>
      <c r="AA156" s="180" t="s">
        <v>4974</v>
      </c>
      <c r="AB156" s="190" t="s">
        <v>4217</v>
      </c>
      <c r="AC156" s="180" t="s">
        <v>4497</v>
      </c>
      <c r="AD156" s="180" t="s">
        <v>5233</v>
      </c>
      <c r="AE156" s="191"/>
      <c r="AF156" s="191"/>
      <c r="AG156" s="191"/>
      <c r="AH156" s="191"/>
      <c r="AI156" s="191"/>
      <c r="AJ156" s="191"/>
      <c r="AK156" s="191"/>
      <c r="AL156" s="191"/>
      <c r="AM156" s="191"/>
      <c r="AN156" s="191"/>
      <c r="AO156" s="192"/>
      <c r="AP156" s="192"/>
      <c r="AQ156" s="192"/>
      <c r="AR156" s="192"/>
      <c r="AS156" s="192"/>
      <c r="AT156" s="192"/>
      <c r="AU156" s="192"/>
      <c r="AV156" s="192"/>
      <c r="AW156" s="192"/>
      <c r="AX156" s="72">
        <v>15</v>
      </c>
      <c r="AY156" s="72">
        <v>0</v>
      </c>
      <c r="AZ156" s="80">
        <f t="shared" si="14"/>
        <v>15</v>
      </c>
      <c r="BA156" s="72">
        <v>5.8</v>
      </c>
      <c r="BB156" s="72">
        <f>0</f>
        <v>0</v>
      </c>
      <c r="BC156" s="72">
        <f t="shared" si="15"/>
        <v>5.8</v>
      </c>
      <c r="BD156" s="72">
        <f>0</f>
        <v>0</v>
      </c>
      <c r="BE156" s="72">
        <f t="shared" si="16"/>
        <v>5.8</v>
      </c>
      <c r="BF156" s="72">
        <v>0</v>
      </c>
      <c r="BG156" s="72">
        <v>0</v>
      </c>
      <c r="BH156" s="142"/>
      <c r="BI156" s="72"/>
      <c r="BJ156" s="142"/>
      <c r="BK156" s="139"/>
    </row>
    <row r="157" spans="1:72" ht="40.5" customHeight="1">
      <c r="A157" s="205" t="s">
        <v>4246</v>
      </c>
      <c r="B157" s="232" t="s">
        <v>4296</v>
      </c>
      <c r="C157" s="205" t="s">
        <v>2083</v>
      </c>
      <c r="D157" s="236" t="s">
        <v>7779</v>
      </c>
      <c r="E157" s="238" t="str">
        <f>INDEX([3]项目信息统计表!$E:$E,MATCH(B157,[3]项目信息统计表!$B:$B,0))</f>
        <v>基础研究</v>
      </c>
      <c r="F157" s="238" t="s">
        <v>1524</v>
      </c>
      <c r="G157" s="72" t="str">
        <f>INDEX(辅助数据!$F$3:$F$98,MATCH(项目信息统计表!F157,辅助数据!$E$3:$E$98,0))</f>
        <v>C32</v>
      </c>
      <c r="H157" s="238" t="s">
        <v>240</v>
      </c>
      <c r="I157" s="72">
        <f>INDEX(辅助数据!$B$3:$B$64,MATCH(项目信息统计表!H157,辅助数据!$A$3:$A$64,0))</f>
        <v>430</v>
      </c>
      <c r="J157" s="141" t="str">
        <f t="shared" si="13"/>
        <v>2020-01</v>
      </c>
      <c r="K157" s="237">
        <v>44896</v>
      </c>
      <c r="L157" s="72" t="str">
        <f t="shared" si="17"/>
        <v>2020</v>
      </c>
      <c r="M157" s="193"/>
      <c r="N157" s="201" t="s">
        <v>6259</v>
      </c>
      <c r="O157" s="201" t="s">
        <v>7768</v>
      </c>
      <c r="P157" s="231" t="s">
        <v>7294</v>
      </c>
      <c r="Q157" s="215" t="s">
        <v>4974</v>
      </c>
      <c r="R157" s="206" t="s">
        <v>4359</v>
      </c>
      <c r="S157" s="72" t="s">
        <v>65</v>
      </c>
      <c r="T157" s="141" t="s">
        <v>3734</v>
      </c>
      <c r="U157" s="72" t="s">
        <v>70</v>
      </c>
      <c r="V157" s="72" t="s">
        <v>73</v>
      </c>
      <c r="W157" s="72" t="s">
        <v>4497</v>
      </c>
      <c r="X157" s="180" t="s">
        <v>5233</v>
      </c>
      <c r="Y157" s="180" t="s">
        <v>160</v>
      </c>
      <c r="Z157" s="181" t="s">
        <v>242</v>
      </c>
      <c r="AA157" s="180" t="s">
        <v>7714</v>
      </c>
      <c r="AB157" s="190" t="s">
        <v>4225</v>
      </c>
      <c r="AC157" s="180" t="s">
        <v>90</v>
      </c>
      <c r="AD157" s="180" t="s">
        <v>5233</v>
      </c>
      <c r="AE157" s="191"/>
      <c r="AF157" s="191"/>
      <c r="AG157" s="191"/>
      <c r="AH157" s="191"/>
      <c r="AI157" s="191"/>
      <c r="AJ157" s="191"/>
      <c r="AK157" s="191"/>
      <c r="AL157" s="191"/>
      <c r="AM157" s="191"/>
      <c r="AN157" s="191"/>
      <c r="AO157" s="192"/>
      <c r="AP157" s="192"/>
      <c r="AQ157" s="192"/>
      <c r="AR157" s="192"/>
      <c r="AS157" s="192"/>
      <c r="AT157" s="192"/>
      <c r="AU157" s="192"/>
      <c r="AV157" s="192"/>
      <c r="AW157" s="192"/>
      <c r="AX157" s="72">
        <v>15</v>
      </c>
      <c r="AY157" s="72">
        <v>0</v>
      </c>
      <c r="AZ157" s="212">
        <f t="shared" si="14"/>
        <v>15</v>
      </c>
      <c r="BA157" s="72">
        <v>5.8</v>
      </c>
      <c r="BB157" s="72">
        <f>0</f>
        <v>0</v>
      </c>
      <c r="BC157" s="72">
        <f t="shared" si="15"/>
        <v>5.8</v>
      </c>
      <c r="BD157" s="72">
        <f>0</f>
        <v>0</v>
      </c>
      <c r="BE157" s="72">
        <f t="shared" si="16"/>
        <v>5.8</v>
      </c>
      <c r="BF157" s="72">
        <v>0</v>
      </c>
      <c r="BG157" s="72">
        <v>0</v>
      </c>
      <c r="BH157" s="72"/>
      <c r="BI157" s="72"/>
      <c r="BJ157" s="142"/>
      <c r="BK157" s="139"/>
    </row>
    <row r="158" spans="1:72" ht="40.5" customHeight="1">
      <c r="A158" s="205" t="s">
        <v>4618</v>
      </c>
      <c r="B158" s="232" t="s">
        <v>6232</v>
      </c>
      <c r="C158" s="205" t="s">
        <v>2083</v>
      </c>
      <c r="D158" s="236" t="s">
        <v>7779</v>
      </c>
      <c r="E158" s="238" t="str">
        <f>INDEX([3]项目信息统计表!$E:$E,MATCH(B158,[3]项目信息统计表!$B:$B,0))</f>
        <v>基础研究</v>
      </c>
      <c r="F158" s="238" t="s">
        <v>1564</v>
      </c>
      <c r="G158" s="72" t="str">
        <f>INDEX(辅助数据!$F$3:$F$98,MATCH(项目信息统计表!F158,辅助数据!$E$3:$E$98,0))</f>
        <v>M73</v>
      </c>
      <c r="H158" s="238" t="s">
        <v>240</v>
      </c>
      <c r="I158" s="72">
        <f>INDEX(辅助数据!$B$3:$B$64,MATCH(项目信息统计表!H158,辅助数据!$A$3:$A$64,0))</f>
        <v>430</v>
      </c>
      <c r="J158" s="141" t="str">
        <f t="shared" si="13"/>
        <v>2020-01</v>
      </c>
      <c r="K158" s="237">
        <v>45992</v>
      </c>
      <c r="L158" s="72" t="str">
        <f t="shared" si="17"/>
        <v>2020</v>
      </c>
      <c r="M158" s="238" t="s">
        <v>54</v>
      </c>
      <c r="N158" s="201" t="s">
        <v>4825</v>
      </c>
      <c r="O158" s="201" t="s">
        <v>7768</v>
      </c>
      <c r="P158" s="231" t="s">
        <v>7355</v>
      </c>
      <c r="Q158" s="215" t="s">
        <v>5019</v>
      </c>
      <c r="R158" s="218" t="s">
        <v>5202</v>
      </c>
      <c r="S158" s="72" t="s">
        <v>5231</v>
      </c>
      <c r="T158" s="141" t="s">
        <v>2206</v>
      </c>
      <c r="U158" s="72" t="s">
        <v>70</v>
      </c>
      <c r="V158" s="72" t="s">
        <v>73</v>
      </c>
      <c r="W158" s="72" t="s">
        <v>76</v>
      </c>
      <c r="X158" s="180" t="s">
        <v>5233</v>
      </c>
      <c r="Y158" s="180" t="s">
        <v>5233</v>
      </c>
      <c r="Z158" s="181" t="s">
        <v>5233</v>
      </c>
      <c r="AA158" s="180" t="s">
        <v>7732</v>
      </c>
      <c r="AB158" s="190" t="s">
        <v>4216</v>
      </c>
      <c r="AC158" s="180" t="s">
        <v>4497</v>
      </c>
      <c r="AD158" s="180" t="s">
        <v>5233</v>
      </c>
      <c r="AE158" s="191"/>
      <c r="AF158" s="191"/>
      <c r="AG158" s="191"/>
      <c r="AH158" s="191"/>
      <c r="AI158" s="191"/>
      <c r="AJ158" s="191"/>
      <c r="AK158" s="191"/>
      <c r="AL158" s="191"/>
      <c r="AM158" s="191"/>
      <c r="AN158" s="191"/>
      <c r="AO158" s="192"/>
      <c r="AP158" s="192"/>
      <c r="AQ158" s="192"/>
      <c r="AR158" s="192"/>
      <c r="AS158" s="192"/>
      <c r="AT158" s="192"/>
      <c r="AU158" s="192"/>
      <c r="AV158" s="192"/>
      <c r="AW158" s="192"/>
      <c r="AX158" s="72">
        <v>500</v>
      </c>
      <c r="AY158" s="72">
        <v>0</v>
      </c>
      <c r="AZ158" s="80">
        <f t="shared" si="14"/>
        <v>500</v>
      </c>
      <c r="BA158" s="72">
        <v>30</v>
      </c>
      <c r="BB158" s="72">
        <f>0</f>
        <v>0</v>
      </c>
      <c r="BC158" s="72">
        <f t="shared" si="15"/>
        <v>30</v>
      </c>
      <c r="BD158" s="72">
        <f>0</f>
        <v>0</v>
      </c>
      <c r="BE158" s="72">
        <f t="shared" si="16"/>
        <v>30</v>
      </c>
      <c r="BF158" s="72">
        <v>0</v>
      </c>
      <c r="BG158" s="72">
        <v>0</v>
      </c>
      <c r="BH158" s="142"/>
      <c r="BI158" s="72"/>
      <c r="BJ158" s="142"/>
      <c r="BK158" s="139"/>
    </row>
    <row r="159" spans="1:72" ht="40.5" customHeight="1">
      <c r="A159" s="205" t="s">
        <v>4644</v>
      </c>
      <c r="B159" s="232" t="s">
        <v>6247</v>
      </c>
      <c r="C159" s="205" t="s">
        <v>2083</v>
      </c>
      <c r="D159" s="236" t="s">
        <v>7779</v>
      </c>
      <c r="E159" s="238" t="str">
        <f>INDEX([3]项目信息统计表!$E:$E,MATCH(B159,[3]项目信息统计表!$B:$B,0))</f>
        <v>基础研究</v>
      </c>
      <c r="F159" s="238" t="s">
        <v>1525</v>
      </c>
      <c r="G159" s="72" t="str">
        <f>INDEX(辅助数据!$F$3:$F$98,MATCH(项目信息统计表!F159,辅助数据!$E$3:$E$98,0))</f>
        <v>C33</v>
      </c>
      <c r="H159" s="238" t="s">
        <v>240</v>
      </c>
      <c r="I159" s="72">
        <f>INDEX(辅助数据!$B$3:$B$64,MATCH(项目信息统计表!H159,辅助数据!$A$3:$A$64,0))</f>
        <v>430</v>
      </c>
      <c r="J159" s="141" t="str">
        <f t="shared" si="13"/>
        <v>2021-01</v>
      </c>
      <c r="K159" s="237">
        <v>45261</v>
      </c>
      <c r="L159" s="72" t="str">
        <f t="shared" si="17"/>
        <v>2021</v>
      </c>
      <c r="M159" s="238" t="s">
        <v>54</v>
      </c>
      <c r="N159" s="197" t="s">
        <v>6272</v>
      </c>
      <c r="O159" s="201" t="s">
        <v>7768</v>
      </c>
      <c r="P159" s="231" t="s">
        <v>7446</v>
      </c>
      <c r="Q159" s="215" t="s">
        <v>1904</v>
      </c>
      <c r="R159" s="206" t="s">
        <v>6460</v>
      </c>
      <c r="S159" s="72" t="s">
        <v>65</v>
      </c>
      <c r="T159" s="141" t="s">
        <v>2176</v>
      </c>
      <c r="U159" s="72" t="s">
        <v>70</v>
      </c>
      <c r="V159" s="72" t="s">
        <v>73</v>
      </c>
      <c r="W159" s="72" t="s">
        <v>76</v>
      </c>
      <c r="X159" s="180" t="s">
        <v>5234</v>
      </c>
      <c r="Y159" s="180" t="s">
        <v>5233</v>
      </c>
      <c r="Z159" s="181" t="s">
        <v>5233</v>
      </c>
      <c r="AA159" s="180" t="s">
        <v>272</v>
      </c>
      <c r="AB159" s="190" t="s">
        <v>4216</v>
      </c>
      <c r="AC159" s="180" t="s">
        <v>76</v>
      </c>
      <c r="AD159" s="180" t="s">
        <v>7455</v>
      </c>
      <c r="AE159" s="191"/>
      <c r="AF159" s="191"/>
      <c r="AG159" s="191"/>
      <c r="AH159" s="191"/>
      <c r="AI159" s="191"/>
      <c r="AJ159" s="191"/>
      <c r="AK159" s="191"/>
      <c r="AL159" s="191"/>
      <c r="AM159" s="191"/>
      <c r="AN159" s="191"/>
      <c r="AO159" s="192"/>
      <c r="AP159" s="192"/>
      <c r="AQ159" s="192"/>
      <c r="AR159" s="192"/>
      <c r="AS159" s="192"/>
      <c r="AT159" s="192"/>
      <c r="AU159" s="192"/>
      <c r="AV159" s="192"/>
      <c r="AW159" s="192"/>
      <c r="AX159" s="72">
        <v>33</v>
      </c>
      <c r="AY159" s="72">
        <v>0</v>
      </c>
      <c r="AZ159" s="80">
        <f t="shared" si="14"/>
        <v>33</v>
      </c>
      <c r="BA159" s="72">
        <v>15</v>
      </c>
      <c r="BB159" s="72">
        <f>0</f>
        <v>0</v>
      </c>
      <c r="BC159" s="72">
        <f t="shared" si="15"/>
        <v>15</v>
      </c>
      <c r="BD159" s="72">
        <f>0</f>
        <v>0</v>
      </c>
      <c r="BE159" s="72">
        <f t="shared" si="16"/>
        <v>15</v>
      </c>
      <c r="BF159" s="72">
        <v>0</v>
      </c>
      <c r="BG159" s="72">
        <v>0</v>
      </c>
      <c r="BH159" s="72"/>
      <c r="BI159" s="72"/>
      <c r="BJ159" s="142"/>
      <c r="BK159" s="139"/>
    </row>
    <row r="160" spans="1:72" ht="40.5" customHeight="1">
      <c r="A160" s="205" t="s">
        <v>4645</v>
      </c>
      <c r="B160" s="232" t="s">
        <v>6248</v>
      </c>
      <c r="C160" s="205" t="s">
        <v>2083</v>
      </c>
      <c r="D160" s="236" t="s">
        <v>7779</v>
      </c>
      <c r="E160" s="238" t="str">
        <f>INDEX([3]项目信息统计表!$E:$E,MATCH(B160,[3]项目信息统计表!$B:$B,0))</f>
        <v>基础研究</v>
      </c>
      <c r="F160" s="238" t="s">
        <v>1545</v>
      </c>
      <c r="G160" s="72" t="str">
        <f>INDEX(辅助数据!$F$3:$F$98,MATCH(项目信息统计表!F160,辅助数据!$E$3:$E$98,0))</f>
        <v>G54</v>
      </c>
      <c r="H160" s="238" t="s">
        <v>122</v>
      </c>
      <c r="I160" s="72">
        <f>INDEX(辅助数据!$B$3:$B$64,MATCH(项目信息统计表!H160,辅助数据!$A$3:$A$64,0))</f>
        <v>580</v>
      </c>
      <c r="J160" s="141" t="str">
        <f t="shared" si="13"/>
        <v>2021-01</v>
      </c>
      <c r="K160" s="237">
        <v>45261</v>
      </c>
      <c r="L160" s="72" t="str">
        <f t="shared" si="17"/>
        <v>2021</v>
      </c>
      <c r="M160" s="238" t="s">
        <v>54</v>
      </c>
      <c r="N160" s="201" t="s">
        <v>6272</v>
      </c>
      <c r="O160" s="201" t="s">
        <v>7768</v>
      </c>
      <c r="P160" s="231" t="s">
        <v>7447</v>
      </c>
      <c r="Q160" s="215" t="s">
        <v>176</v>
      </c>
      <c r="R160" s="218" t="s">
        <v>6461</v>
      </c>
      <c r="S160" s="72" t="s">
        <v>65</v>
      </c>
      <c r="T160" s="141" t="s">
        <v>2148</v>
      </c>
      <c r="U160" s="72" t="s">
        <v>70</v>
      </c>
      <c r="V160" s="72" t="s">
        <v>73</v>
      </c>
      <c r="W160" s="72" t="s">
        <v>76</v>
      </c>
      <c r="X160" s="180" t="s">
        <v>5233</v>
      </c>
      <c r="Y160" s="180" t="s">
        <v>160</v>
      </c>
      <c r="Z160" s="181" t="s">
        <v>242</v>
      </c>
      <c r="AA160" s="180" t="s">
        <v>7760</v>
      </c>
      <c r="AB160" s="190" t="s">
        <v>4226</v>
      </c>
      <c r="AC160" s="180" t="s">
        <v>90</v>
      </c>
      <c r="AD160" s="180" t="s">
        <v>5233</v>
      </c>
      <c r="AE160" s="191"/>
      <c r="AF160" s="191"/>
      <c r="AG160" s="191"/>
      <c r="AH160" s="191"/>
      <c r="AI160" s="191"/>
      <c r="AJ160" s="191"/>
      <c r="AK160" s="191"/>
      <c r="AL160" s="191"/>
      <c r="AM160" s="191"/>
      <c r="AN160" s="191"/>
      <c r="AO160" s="192"/>
      <c r="AP160" s="192"/>
      <c r="AQ160" s="192"/>
      <c r="AR160" s="192"/>
      <c r="AS160" s="192"/>
      <c r="AT160" s="192"/>
      <c r="AU160" s="192"/>
      <c r="AV160" s="192"/>
      <c r="AW160" s="192"/>
      <c r="AX160" s="72">
        <v>30</v>
      </c>
      <c r="AY160" s="72">
        <v>0</v>
      </c>
      <c r="AZ160" s="80">
        <f t="shared" si="14"/>
        <v>30</v>
      </c>
      <c r="BA160" s="72">
        <v>15</v>
      </c>
      <c r="BB160" s="72">
        <f>0</f>
        <v>0</v>
      </c>
      <c r="BC160" s="72">
        <f t="shared" si="15"/>
        <v>15</v>
      </c>
      <c r="BD160" s="72">
        <f>0</f>
        <v>0</v>
      </c>
      <c r="BE160" s="72">
        <f t="shared" si="16"/>
        <v>15</v>
      </c>
      <c r="BF160" s="72">
        <v>0</v>
      </c>
      <c r="BG160" s="72">
        <v>0</v>
      </c>
      <c r="BH160" s="72"/>
      <c r="BI160" s="72"/>
      <c r="BJ160" s="142"/>
      <c r="BK160" s="139"/>
    </row>
    <row r="161" spans="1:63" ht="40.5" customHeight="1">
      <c r="A161" s="205" t="s">
        <v>4646</v>
      </c>
      <c r="B161" s="232" t="s">
        <v>6249</v>
      </c>
      <c r="C161" s="205" t="s">
        <v>2083</v>
      </c>
      <c r="D161" s="236" t="s">
        <v>7779</v>
      </c>
      <c r="E161" s="238" t="str">
        <f>INDEX([3]项目信息统计表!$E:$E,MATCH(B161,[3]项目信息统计表!$B:$B,0))</f>
        <v>基础研究</v>
      </c>
      <c r="F161" s="238" t="s">
        <v>1525</v>
      </c>
      <c r="G161" s="72" t="str">
        <f>INDEX(辅助数据!$F$3:$F$98,MATCH(项目信息统计表!F161,辅助数据!$E$3:$E$98,0))</f>
        <v>C33</v>
      </c>
      <c r="H161" s="238" t="s">
        <v>240</v>
      </c>
      <c r="I161" s="72">
        <f>INDEX(辅助数据!$B$3:$B$64,MATCH(项目信息统计表!H161,辅助数据!$A$3:$A$64,0))</f>
        <v>430</v>
      </c>
      <c r="J161" s="141" t="str">
        <f t="shared" si="13"/>
        <v>2021-01</v>
      </c>
      <c r="K161" s="237">
        <v>45261</v>
      </c>
      <c r="L161" s="72" t="str">
        <f t="shared" si="17"/>
        <v>2021</v>
      </c>
      <c r="M161" s="238" t="s">
        <v>54</v>
      </c>
      <c r="N161" s="201" t="s">
        <v>6272</v>
      </c>
      <c r="O161" s="201" t="s">
        <v>7768</v>
      </c>
      <c r="P161" s="231" t="s">
        <v>7448</v>
      </c>
      <c r="Q161" s="215" t="s">
        <v>1907</v>
      </c>
      <c r="R161" s="218" t="s">
        <v>4452</v>
      </c>
      <c r="S161" s="72" t="s">
        <v>65</v>
      </c>
      <c r="T161" s="141" t="s">
        <v>2208</v>
      </c>
      <c r="U161" s="72" t="s">
        <v>70</v>
      </c>
      <c r="V161" s="72" t="s">
        <v>73</v>
      </c>
      <c r="W161" s="72" t="s">
        <v>4497</v>
      </c>
      <c r="X161" s="180" t="s">
        <v>5233</v>
      </c>
      <c r="Y161" s="180" t="s">
        <v>5233</v>
      </c>
      <c r="Z161" s="181" t="s">
        <v>5233</v>
      </c>
      <c r="AA161" s="180" t="s">
        <v>2681</v>
      </c>
      <c r="AB161" s="190" t="s">
        <v>4215</v>
      </c>
      <c r="AC161" s="180" t="s">
        <v>76</v>
      </c>
      <c r="AD161" s="180" t="s">
        <v>5234</v>
      </c>
      <c r="AE161" s="191"/>
      <c r="AF161" s="191"/>
      <c r="AG161" s="191"/>
      <c r="AH161" s="191"/>
      <c r="AI161" s="191"/>
      <c r="AJ161" s="191"/>
      <c r="AK161" s="191"/>
      <c r="AL161" s="191"/>
      <c r="AM161" s="191"/>
      <c r="AN161" s="191"/>
      <c r="AO161" s="192"/>
      <c r="AP161" s="192"/>
      <c r="AQ161" s="192"/>
      <c r="AR161" s="192"/>
      <c r="AS161" s="192"/>
      <c r="AT161" s="192"/>
      <c r="AU161" s="192"/>
      <c r="AV161" s="192"/>
      <c r="AW161" s="192"/>
      <c r="AX161" s="72">
        <v>30</v>
      </c>
      <c r="AY161" s="72">
        <v>0</v>
      </c>
      <c r="AZ161" s="80">
        <f t="shared" si="14"/>
        <v>30</v>
      </c>
      <c r="BA161" s="72">
        <v>15</v>
      </c>
      <c r="BB161" s="72">
        <f>0</f>
        <v>0</v>
      </c>
      <c r="BC161" s="72">
        <f t="shared" si="15"/>
        <v>15</v>
      </c>
      <c r="BD161" s="72">
        <f>0</f>
        <v>0</v>
      </c>
      <c r="BE161" s="72">
        <f t="shared" si="16"/>
        <v>15</v>
      </c>
      <c r="BF161" s="72">
        <v>0</v>
      </c>
      <c r="BG161" s="72">
        <v>0</v>
      </c>
      <c r="BH161" s="142"/>
      <c r="BI161" s="72"/>
      <c r="BJ161" s="142"/>
      <c r="BK161" s="139"/>
    </row>
    <row r="162" spans="1:63" ht="40.5" customHeight="1">
      <c r="A162" s="205" t="s">
        <v>4647</v>
      </c>
      <c r="B162" s="232" t="s">
        <v>6250</v>
      </c>
      <c r="C162" s="205" t="s">
        <v>2083</v>
      </c>
      <c r="D162" s="236" t="s">
        <v>7779</v>
      </c>
      <c r="E162" s="238" t="str">
        <f>INDEX([3]项目信息统计表!$E:$E,MATCH(B162,[3]项目信息统计表!$B:$B,0))</f>
        <v>应用研究</v>
      </c>
      <c r="F162" s="238" t="s">
        <v>1545</v>
      </c>
      <c r="G162" s="72" t="str">
        <f>INDEX(辅助数据!$F$3:$F$98,MATCH(项目信息统计表!F162,辅助数据!$E$3:$E$98,0))</f>
        <v>G54</v>
      </c>
      <c r="H162" s="238" t="s">
        <v>240</v>
      </c>
      <c r="I162" s="72">
        <f>INDEX(辅助数据!$B$3:$B$64,MATCH(项目信息统计表!H162,辅助数据!$A$3:$A$64,0))</f>
        <v>430</v>
      </c>
      <c r="J162" s="141" t="str">
        <f t="shared" si="13"/>
        <v>2021-01</v>
      </c>
      <c r="K162" s="237">
        <v>45261</v>
      </c>
      <c r="L162" s="72" t="str">
        <f t="shared" si="17"/>
        <v>2021</v>
      </c>
      <c r="M162" s="238" t="s">
        <v>54</v>
      </c>
      <c r="N162" s="197" t="s">
        <v>6272</v>
      </c>
      <c r="O162" s="201" t="s">
        <v>7768</v>
      </c>
      <c r="P162" s="231" t="s">
        <v>7449</v>
      </c>
      <c r="Q162" s="215" t="s">
        <v>1895</v>
      </c>
      <c r="R162" s="206" t="s">
        <v>6462</v>
      </c>
      <c r="S162" s="72" t="s">
        <v>5231</v>
      </c>
      <c r="T162" s="141" t="s">
        <v>2205</v>
      </c>
      <c r="U162" s="72" t="s">
        <v>70</v>
      </c>
      <c r="V162" s="72" t="s">
        <v>73</v>
      </c>
      <c r="W162" s="72" t="s">
        <v>4497</v>
      </c>
      <c r="X162" s="180" t="s">
        <v>5233</v>
      </c>
      <c r="Y162" s="180" t="s">
        <v>160</v>
      </c>
      <c r="Z162" s="181" t="s">
        <v>242</v>
      </c>
      <c r="AA162" s="180" t="s">
        <v>5019</v>
      </c>
      <c r="AB162" s="190">
        <v>1972</v>
      </c>
      <c r="AC162" s="180" t="s">
        <v>76</v>
      </c>
      <c r="AD162" s="180" t="s">
        <v>5233</v>
      </c>
      <c r="AE162" s="191"/>
      <c r="AF162" s="191"/>
      <c r="AG162" s="191"/>
      <c r="AH162" s="191"/>
      <c r="AI162" s="191"/>
      <c r="AJ162" s="191"/>
      <c r="AK162" s="191"/>
      <c r="AL162" s="191"/>
      <c r="AM162" s="191"/>
      <c r="AN162" s="191"/>
      <c r="AO162" s="192"/>
      <c r="AP162" s="192"/>
      <c r="AQ162" s="192"/>
      <c r="AR162" s="192"/>
      <c r="AS162" s="192"/>
      <c r="AT162" s="192"/>
      <c r="AU162" s="192"/>
      <c r="AV162" s="192"/>
      <c r="AW162" s="192"/>
      <c r="AX162" s="72">
        <v>30</v>
      </c>
      <c r="AY162" s="72">
        <v>0</v>
      </c>
      <c r="AZ162" s="80">
        <f t="shared" si="14"/>
        <v>30</v>
      </c>
      <c r="BA162" s="72">
        <v>15</v>
      </c>
      <c r="BB162" s="72">
        <f>0</f>
        <v>0</v>
      </c>
      <c r="BC162" s="72">
        <f t="shared" si="15"/>
        <v>15</v>
      </c>
      <c r="BD162" s="72">
        <f>0</f>
        <v>0</v>
      </c>
      <c r="BE162" s="72">
        <f t="shared" si="16"/>
        <v>15</v>
      </c>
      <c r="BF162" s="72">
        <v>0</v>
      </c>
      <c r="BG162" s="72">
        <v>0</v>
      </c>
      <c r="BH162" s="72"/>
      <c r="BI162" s="72"/>
      <c r="BJ162" s="142"/>
      <c r="BK162" s="139"/>
    </row>
    <row r="163" spans="1:63" ht="40.5" customHeight="1">
      <c r="A163" s="205" t="s">
        <v>4648</v>
      </c>
      <c r="B163" s="232" t="s">
        <v>6251</v>
      </c>
      <c r="C163" s="205" t="s">
        <v>2083</v>
      </c>
      <c r="D163" s="236" t="s">
        <v>7779</v>
      </c>
      <c r="E163" s="238" t="str">
        <f>INDEX([3]项目信息统计表!$E:$E,MATCH(B163,[3]项目信息统计表!$B:$B,0))</f>
        <v>应用研究</v>
      </c>
      <c r="F163" s="238" t="s">
        <v>1566</v>
      </c>
      <c r="G163" s="72" t="str">
        <f>INDEX(辅助数据!$F$3:$F$98,MATCH(项目信息统计表!F163,辅助数据!$E$3:$E$98,0))</f>
        <v>M75</v>
      </c>
      <c r="H163" s="238" t="s">
        <v>240</v>
      </c>
      <c r="I163" s="72">
        <f>INDEX(辅助数据!$B$3:$B$64,MATCH(项目信息统计表!H163,辅助数据!$A$3:$A$64,0))</f>
        <v>430</v>
      </c>
      <c r="J163" s="141" t="str">
        <f t="shared" si="13"/>
        <v>2021-01</v>
      </c>
      <c r="K163" s="237">
        <v>45261</v>
      </c>
      <c r="L163" s="72" t="str">
        <f t="shared" si="17"/>
        <v>2021</v>
      </c>
      <c r="M163" s="238" t="s">
        <v>54</v>
      </c>
      <c r="N163" s="197" t="s">
        <v>6272</v>
      </c>
      <c r="O163" s="201" t="s">
        <v>7768</v>
      </c>
      <c r="P163" s="231" t="s">
        <v>7450</v>
      </c>
      <c r="Q163" s="215" t="s">
        <v>1873</v>
      </c>
      <c r="R163" s="206" t="s">
        <v>6463</v>
      </c>
      <c r="S163" s="72" t="s">
        <v>5231</v>
      </c>
      <c r="T163" s="141" t="s">
        <v>2153</v>
      </c>
      <c r="U163" s="72" t="s">
        <v>70</v>
      </c>
      <c r="V163" s="72" t="s">
        <v>73</v>
      </c>
      <c r="W163" s="72" t="s">
        <v>76</v>
      </c>
      <c r="X163" s="180" t="s">
        <v>5233</v>
      </c>
      <c r="Y163" s="180" t="s">
        <v>160</v>
      </c>
      <c r="Z163" s="181" t="s">
        <v>242</v>
      </c>
      <c r="AA163" s="180" t="s">
        <v>7608</v>
      </c>
      <c r="AB163" s="190">
        <v>1967</v>
      </c>
      <c r="AC163" s="180" t="s">
        <v>76</v>
      </c>
      <c r="AD163" s="180" t="s">
        <v>5233</v>
      </c>
      <c r="AE163" s="191"/>
      <c r="AF163" s="191"/>
      <c r="AG163" s="191"/>
      <c r="AH163" s="191"/>
      <c r="AI163" s="191"/>
      <c r="AJ163" s="191"/>
      <c r="AK163" s="191"/>
      <c r="AL163" s="191"/>
      <c r="AM163" s="191"/>
      <c r="AN163" s="191"/>
      <c r="AO163" s="192"/>
      <c r="AP163" s="192"/>
      <c r="AQ163" s="192"/>
      <c r="AR163" s="192"/>
      <c r="AS163" s="192"/>
      <c r="AT163" s="192"/>
      <c r="AU163" s="192"/>
      <c r="AV163" s="192"/>
      <c r="AW163" s="192"/>
      <c r="AX163" s="72">
        <v>30</v>
      </c>
      <c r="AY163" s="72">
        <v>0</v>
      </c>
      <c r="AZ163" s="80">
        <f t="shared" si="14"/>
        <v>30</v>
      </c>
      <c r="BA163" s="72">
        <v>15</v>
      </c>
      <c r="BB163" s="72">
        <f>0</f>
        <v>0</v>
      </c>
      <c r="BC163" s="72">
        <f t="shared" si="15"/>
        <v>15</v>
      </c>
      <c r="BD163" s="72">
        <f>0</f>
        <v>0</v>
      </c>
      <c r="BE163" s="72">
        <f t="shared" si="16"/>
        <v>15</v>
      </c>
      <c r="BF163" s="72">
        <v>0</v>
      </c>
      <c r="BG163" s="72">
        <v>0</v>
      </c>
      <c r="BH163" s="72"/>
      <c r="BI163" s="72"/>
      <c r="BJ163" s="142"/>
      <c r="BK163" s="139"/>
    </row>
    <row r="164" spans="1:63" ht="40.5" customHeight="1">
      <c r="A164" s="205" t="s">
        <v>5241</v>
      </c>
      <c r="B164" s="232" t="s">
        <v>5778</v>
      </c>
      <c r="C164" s="205" t="s">
        <v>217</v>
      </c>
      <c r="D164" s="236" t="s">
        <v>7779</v>
      </c>
      <c r="E164" s="238" t="str">
        <f>INDEX([3]项目信息统计表!$E:$E,MATCH(B164,[3]项目信息统计表!$B:$B,0))</f>
        <v>基础研究</v>
      </c>
      <c r="F164" s="238" t="s">
        <v>1565</v>
      </c>
      <c r="G164" s="72" t="str">
        <f>INDEX(辅助数据!$F$3:$F$98,MATCH(项目信息统计表!F164,辅助数据!$E$3:$E$98,0))</f>
        <v>M74</v>
      </c>
      <c r="H164" s="238" t="s">
        <v>212</v>
      </c>
      <c r="I164" s="72">
        <f>INDEX(辅助数据!$B$3:$B$64,MATCH(项目信息统计表!H164,辅助数据!$A$3:$A$64,0))</f>
        <v>170</v>
      </c>
      <c r="J164" s="141" t="str">
        <f t="shared" si="13"/>
        <v>2022-01</v>
      </c>
      <c r="K164" s="237">
        <v>45627</v>
      </c>
      <c r="L164" s="72" t="str">
        <f t="shared" si="17"/>
        <v>2022</v>
      </c>
      <c r="M164" s="238" t="s">
        <v>54</v>
      </c>
      <c r="N164" s="201" t="s">
        <v>6259</v>
      </c>
      <c r="O164" s="201" t="s">
        <v>7768</v>
      </c>
      <c r="P164" s="231" t="s">
        <v>6466</v>
      </c>
      <c r="Q164" s="215" t="s">
        <v>6467</v>
      </c>
      <c r="R164" s="206" t="s">
        <v>6277</v>
      </c>
      <c r="S164" s="72" t="s">
        <v>65</v>
      </c>
      <c r="T164" s="141" t="s">
        <v>3720</v>
      </c>
      <c r="U164" s="72" t="s">
        <v>70</v>
      </c>
      <c r="V164" s="72" t="s">
        <v>73</v>
      </c>
      <c r="W164" s="72" t="s">
        <v>4497</v>
      </c>
      <c r="X164" s="180" t="s">
        <v>5233</v>
      </c>
      <c r="Y164" s="180" t="s">
        <v>160</v>
      </c>
      <c r="Z164" s="181" t="s">
        <v>209</v>
      </c>
      <c r="AA164" s="180" t="s">
        <v>6552</v>
      </c>
      <c r="AB164" s="190" t="s">
        <v>4224</v>
      </c>
      <c r="AC164" s="180" t="s">
        <v>90</v>
      </c>
      <c r="AD164" s="180" t="s">
        <v>5233</v>
      </c>
      <c r="AE164" s="191"/>
      <c r="AF164" s="191"/>
      <c r="AG164" s="191"/>
      <c r="AH164" s="191"/>
      <c r="AI164" s="191"/>
      <c r="AJ164" s="191"/>
      <c r="AK164" s="191"/>
      <c r="AL164" s="191"/>
      <c r="AM164" s="191"/>
      <c r="AN164" s="191"/>
      <c r="AO164" s="192"/>
      <c r="AP164" s="192"/>
      <c r="AQ164" s="192"/>
      <c r="AR164" s="192"/>
      <c r="AS164" s="192"/>
      <c r="AT164" s="192"/>
      <c r="AU164" s="192"/>
      <c r="AV164" s="192"/>
      <c r="AW164" s="192"/>
      <c r="AX164" s="72">
        <v>15</v>
      </c>
      <c r="AY164" s="72">
        <v>0</v>
      </c>
      <c r="AZ164" s="80">
        <f t="shared" si="14"/>
        <v>15</v>
      </c>
      <c r="BA164" s="72">
        <v>5</v>
      </c>
      <c r="BB164" s="72">
        <f>0</f>
        <v>0</v>
      </c>
      <c r="BC164" s="72">
        <f t="shared" si="15"/>
        <v>5</v>
      </c>
      <c r="BD164" s="72">
        <f>0</f>
        <v>0</v>
      </c>
      <c r="BE164" s="72">
        <f t="shared" si="16"/>
        <v>5</v>
      </c>
      <c r="BF164" s="72">
        <v>0</v>
      </c>
      <c r="BG164" s="72">
        <v>0</v>
      </c>
      <c r="BH164" s="72"/>
      <c r="BI164" s="72"/>
      <c r="BJ164" s="142"/>
      <c r="BK164" s="139"/>
    </row>
    <row r="165" spans="1:63" ht="40.5" customHeight="1">
      <c r="A165" s="205" t="s">
        <v>5252</v>
      </c>
      <c r="B165" s="232" t="s">
        <v>5789</v>
      </c>
      <c r="C165" s="205" t="s">
        <v>217</v>
      </c>
      <c r="D165" s="236" t="s">
        <v>7779</v>
      </c>
      <c r="E165" s="238" t="str">
        <f>INDEX([3]项目信息统计表!$E:$E,MATCH(B165,[3]项目信息统计表!$B:$B,0))</f>
        <v>应用研究</v>
      </c>
      <c r="F165" s="238" t="s">
        <v>1564</v>
      </c>
      <c r="G165" s="72" t="str">
        <f>INDEX(辅助数据!$F$3:$F$98,MATCH(项目信息统计表!F165,辅助数据!$E$3:$E$98,0))</f>
        <v>M73</v>
      </c>
      <c r="H165" s="238" t="s">
        <v>210</v>
      </c>
      <c r="I165" s="72">
        <f>INDEX(辅助数据!$B$3:$B$64,MATCH(项目信息统计表!H165,辅助数据!$A$3:$A$64,0))</f>
        <v>420</v>
      </c>
      <c r="J165" s="141" t="str">
        <f t="shared" si="13"/>
        <v>2022-01</v>
      </c>
      <c r="K165" s="237">
        <v>45627</v>
      </c>
      <c r="L165" s="72" t="str">
        <f t="shared" si="17"/>
        <v>2022</v>
      </c>
      <c r="M165" s="238" t="s">
        <v>54</v>
      </c>
      <c r="N165" s="201" t="s">
        <v>6259</v>
      </c>
      <c r="O165" s="201" t="s">
        <v>7768</v>
      </c>
      <c r="P165" s="231" t="s">
        <v>6482</v>
      </c>
      <c r="Q165" s="215" t="s">
        <v>4955</v>
      </c>
      <c r="R165" s="206" t="s">
        <v>4440</v>
      </c>
      <c r="S165" s="72" t="s">
        <v>65</v>
      </c>
      <c r="T165" s="141" t="s">
        <v>3743</v>
      </c>
      <c r="U165" s="72" t="s">
        <v>70</v>
      </c>
      <c r="V165" s="72" t="s">
        <v>73</v>
      </c>
      <c r="W165" s="72" t="s">
        <v>90</v>
      </c>
      <c r="X165" s="180" t="s">
        <v>5233</v>
      </c>
      <c r="Y165" s="180" t="s">
        <v>160</v>
      </c>
      <c r="Z165" s="181" t="s">
        <v>209</v>
      </c>
      <c r="AA165" s="180" t="s">
        <v>4942</v>
      </c>
      <c r="AB165" s="190" t="s">
        <v>4224</v>
      </c>
      <c r="AC165" s="180" t="s">
        <v>90</v>
      </c>
      <c r="AD165" s="180" t="s">
        <v>5233</v>
      </c>
      <c r="AE165" s="191"/>
      <c r="AF165" s="191"/>
      <c r="AG165" s="191"/>
      <c r="AH165" s="191"/>
      <c r="AI165" s="191"/>
      <c r="AJ165" s="191"/>
      <c r="AK165" s="191"/>
      <c r="AL165" s="191"/>
      <c r="AM165" s="191"/>
      <c r="AN165" s="191"/>
      <c r="AO165" s="192"/>
      <c r="AP165" s="192"/>
      <c r="AQ165" s="192"/>
      <c r="AR165" s="192"/>
      <c r="AS165" s="192"/>
      <c r="AT165" s="192"/>
      <c r="AU165" s="192"/>
      <c r="AV165" s="192"/>
      <c r="AW165" s="192"/>
      <c r="AX165" s="72">
        <v>15</v>
      </c>
      <c r="AY165" s="72">
        <v>0</v>
      </c>
      <c r="AZ165" s="80">
        <f t="shared" si="14"/>
        <v>15</v>
      </c>
      <c r="BA165" s="72">
        <v>5</v>
      </c>
      <c r="BB165" s="72">
        <f>0</f>
        <v>0</v>
      </c>
      <c r="BC165" s="72">
        <f t="shared" si="15"/>
        <v>5</v>
      </c>
      <c r="BD165" s="72">
        <f>0</f>
        <v>0</v>
      </c>
      <c r="BE165" s="72">
        <f t="shared" si="16"/>
        <v>5</v>
      </c>
      <c r="BF165" s="72">
        <v>0</v>
      </c>
      <c r="BG165" s="72">
        <v>0</v>
      </c>
      <c r="BH165" s="72"/>
      <c r="BI165" s="72"/>
      <c r="BJ165" s="142"/>
      <c r="BK165" s="139"/>
    </row>
    <row r="166" spans="1:63" ht="40.5" customHeight="1">
      <c r="A166" s="205" t="s">
        <v>5256</v>
      </c>
      <c r="B166" s="232" t="s">
        <v>5793</v>
      </c>
      <c r="C166" s="205" t="s">
        <v>217</v>
      </c>
      <c r="D166" s="236" t="s">
        <v>7779</v>
      </c>
      <c r="E166" s="238" t="str">
        <f>INDEX([3]项目信息统计表!$E:$E,MATCH(B166,[3]项目信息统计表!$B:$B,0))</f>
        <v>基础研究</v>
      </c>
      <c r="F166" s="238" t="s">
        <v>1565</v>
      </c>
      <c r="G166" s="72" t="str">
        <f>INDEX(辅助数据!$F$3:$F$98,MATCH(项目信息统计表!F166,辅助数据!$E$3:$E$98,0))</f>
        <v>M74</v>
      </c>
      <c r="H166" s="238" t="s">
        <v>210</v>
      </c>
      <c r="I166" s="72">
        <f>INDEX(辅助数据!$B$3:$B$64,MATCH(项目信息统计表!H166,辅助数据!$A$3:$A$64,0))</f>
        <v>420</v>
      </c>
      <c r="J166" s="141" t="str">
        <f t="shared" si="13"/>
        <v>2022-01</v>
      </c>
      <c r="K166" s="237">
        <v>45627</v>
      </c>
      <c r="L166" s="72" t="str">
        <f t="shared" si="17"/>
        <v>2022</v>
      </c>
      <c r="M166" s="238" t="s">
        <v>54</v>
      </c>
      <c r="N166" s="135" t="s">
        <v>6259</v>
      </c>
      <c r="O166" s="201" t="s">
        <v>7768</v>
      </c>
      <c r="P166" s="231" t="s">
        <v>6486</v>
      </c>
      <c r="Q166" s="215" t="s">
        <v>5001</v>
      </c>
      <c r="R166" s="206" t="s">
        <v>4462</v>
      </c>
      <c r="S166" s="72" t="s">
        <v>65</v>
      </c>
      <c r="T166" s="141" t="s">
        <v>2242</v>
      </c>
      <c r="U166" s="72" t="s">
        <v>70</v>
      </c>
      <c r="V166" s="72" t="s">
        <v>73</v>
      </c>
      <c r="W166" s="72" t="s">
        <v>4497</v>
      </c>
      <c r="X166" s="180" t="s">
        <v>5233</v>
      </c>
      <c r="Y166" s="180" t="s">
        <v>160</v>
      </c>
      <c r="Z166" s="181" t="s">
        <v>209</v>
      </c>
      <c r="AA166" s="180" t="s">
        <v>4942</v>
      </c>
      <c r="AB166" s="190" t="s">
        <v>4224</v>
      </c>
      <c r="AC166" s="180" t="s">
        <v>90</v>
      </c>
      <c r="AD166" s="180" t="s">
        <v>5233</v>
      </c>
      <c r="AE166" s="191"/>
      <c r="AF166" s="191"/>
      <c r="AG166" s="191"/>
      <c r="AH166" s="191"/>
      <c r="AI166" s="191"/>
      <c r="AJ166" s="191"/>
      <c r="AK166" s="191"/>
      <c r="AL166" s="191"/>
      <c r="AM166" s="191"/>
      <c r="AN166" s="191"/>
      <c r="AO166" s="192"/>
      <c r="AP166" s="192"/>
      <c r="AQ166" s="192"/>
      <c r="AR166" s="192"/>
      <c r="AS166" s="192"/>
      <c r="AT166" s="192"/>
      <c r="AU166" s="192"/>
      <c r="AV166" s="192"/>
      <c r="AW166" s="192"/>
      <c r="AX166" s="72">
        <v>15</v>
      </c>
      <c r="AY166" s="72">
        <v>0</v>
      </c>
      <c r="AZ166" s="80">
        <f t="shared" si="14"/>
        <v>15</v>
      </c>
      <c r="BA166" s="72">
        <v>5</v>
      </c>
      <c r="BB166" s="72">
        <f>0</f>
        <v>0</v>
      </c>
      <c r="BC166" s="72">
        <f t="shared" si="15"/>
        <v>5</v>
      </c>
      <c r="BD166" s="72">
        <f>0</f>
        <v>0</v>
      </c>
      <c r="BE166" s="72">
        <f t="shared" si="16"/>
        <v>5</v>
      </c>
      <c r="BF166" s="72">
        <v>0</v>
      </c>
      <c r="BG166" s="72">
        <v>0</v>
      </c>
      <c r="BH166" s="72"/>
      <c r="BI166" s="72"/>
      <c r="BJ166" s="142"/>
      <c r="BK166" s="139"/>
    </row>
    <row r="167" spans="1:63" ht="40.5" customHeight="1">
      <c r="A167" s="209" t="s">
        <v>5271</v>
      </c>
      <c r="B167" s="232" t="s">
        <v>5808</v>
      </c>
      <c r="C167" s="208" t="s">
        <v>217</v>
      </c>
      <c r="D167" s="236" t="s">
        <v>7779</v>
      </c>
      <c r="E167" s="238" t="str">
        <f>INDEX([3]项目信息统计表!$E:$E,MATCH(B167,[3]项目信息统计表!$B:$B,0))</f>
        <v>基础研究</v>
      </c>
      <c r="F167" s="238" t="s">
        <v>1539</v>
      </c>
      <c r="G167" s="72" t="str">
        <f>INDEX(辅助数据!$F$3:$F$98,MATCH(项目信息统计表!F167,辅助数据!$E$3:$E$98,0))</f>
        <v>E48</v>
      </c>
      <c r="H167" s="238" t="s">
        <v>228</v>
      </c>
      <c r="I167" s="72">
        <f>INDEX(辅助数据!$B$3:$B$64,MATCH(项目信息统计表!H167,辅助数据!$A$3:$A$64,0))</f>
        <v>560</v>
      </c>
      <c r="J167" s="141" t="str">
        <f t="shared" si="13"/>
        <v>2022-01</v>
      </c>
      <c r="K167" s="237">
        <v>45627</v>
      </c>
      <c r="L167" s="72" t="str">
        <f t="shared" si="17"/>
        <v>2022</v>
      </c>
      <c r="M167" s="238" t="s">
        <v>54</v>
      </c>
      <c r="N167" s="214" t="s">
        <v>6259</v>
      </c>
      <c r="O167" s="201" t="s">
        <v>7768</v>
      </c>
      <c r="P167" s="231" t="s">
        <v>6504</v>
      </c>
      <c r="Q167" s="215" t="s">
        <v>2701</v>
      </c>
      <c r="R167" s="213" t="s">
        <v>6288</v>
      </c>
      <c r="S167" s="72" t="s">
        <v>5231</v>
      </c>
      <c r="T167" s="141" t="s">
        <v>3706</v>
      </c>
      <c r="U167" s="72" t="s">
        <v>70</v>
      </c>
      <c r="V167" s="72" t="s">
        <v>73</v>
      </c>
      <c r="W167" s="72" t="s">
        <v>76</v>
      </c>
      <c r="X167" s="180" t="s">
        <v>5233</v>
      </c>
      <c r="Y167" s="180" t="s">
        <v>160</v>
      </c>
      <c r="Z167" s="181" t="s">
        <v>209</v>
      </c>
      <c r="AA167" s="180" t="s">
        <v>7477</v>
      </c>
      <c r="AB167" s="190" t="s">
        <v>89</v>
      </c>
      <c r="AC167" s="180" t="s">
        <v>4497</v>
      </c>
      <c r="AD167" s="180" t="s">
        <v>5233</v>
      </c>
      <c r="AE167" s="191"/>
      <c r="AF167" s="191"/>
      <c r="AG167" s="191"/>
      <c r="AH167" s="191"/>
      <c r="AI167" s="191"/>
      <c r="AJ167" s="191"/>
      <c r="AK167" s="191"/>
      <c r="AL167" s="191"/>
      <c r="AM167" s="191"/>
      <c r="AN167" s="191"/>
      <c r="AO167" s="192"/>
      <c r="AP167" s="192"/>
      <c r="AQ167" s="192"/>
      <c r="AR167" s="192"/>
      <c r="AS167" s="192"/>
      <c r="AT167" s="192"/>
      <c r="AU167" s="192"/>
      <c r="AV167" s="192"/>
      <c r="AW167" s="192"/>
      <c r="AX167" s="72">
        <v>15</v>
      </c>
      <c r="AY167" s="72">
        <v>0</v>
      </c>
      <c r="AZ167" s="80">
        <f t="shared" si="14"/>
        <v>15</v>
      </c>
      <c r="BA167" s="72">
        <v>5</v>
      </c>
      <c r="BB167" s="72">
        <f>0</f>
        <v>0</v>
      </c>
      <c r="BC167" s="72">
        <f t="shared" si="15"/>
        <v>5</v>
      </c>
      <c r="BD167" s="72">
        <f>0</f>
        <v>0</v>
      </c>
      <c r="BE167" s="72">
        <f t="shared" si="16"/>
        <v>5</v>
      </c>
      <c r="BF167" s="72">
        <v>0</v>
      </c>
      <c r="BG167" s="72">
        <v>0</v>
      </c>
      <c r="BH167" s="72"/>
      <c r="BI167" s="72"/>
      <c r="BJ167" s="142"/>
      <c r="BK167" s="139"/>
    </row>
    <row r="168" spans="1:63" ht="40.5" customHeight="1">
      <c r="A168" s="205" t="s">
        <v>5283</v>
      </c>
      <c r="B168" s="232" t="s">
        <v>5820</v>
      </c>
      <c r="C168" s="205" t="s">
        <v>217</v>
      </c>
      <c r="D168" s="236" t="s">
        <v>7779</v>
      </c>
      <c r="E168" s="238" t="str">
        <f>INDEX([3]项目信息统计表!$E:$E,MATCH(B168,[3]项目信息统计表!$B:$B,0))</f>
        <v>应用研究</v>
      </c>
      <c r="F168" s="238" t="s">
        <v>1564</v>
      </c>
      <c r="G168" s="72" t="str">
        <f>INDEX(辅助数据!$F$3:$F$98,MATCH(项目信息统计表!F168,辅助数据!$E$3:$E$98,0))</f>
        <v>M73</v>
      </c>
      <c r="H168" s="238" t="s">
        <v>210</v>
      </c>
      <c r="I168" s="72">
        <f>INDEX(辅助数据!$B$3:$B$64,MATCH(项目信息统计表!H168,辅助数据!$A$3:$A$64,0))</f>
        <v>420</v>
      </c>
      <c r="J168" s="141" t="str">
        <f t="shared" si="13"/>
        <v>2022-01</v>
      </c>
      <c r="K168" s="237">
        <v>45627</v>
      </c>
      <c r="L168" s="72" t="str">
        <f t="shared" si="17"/>
        <v>2022</v>
      </c>
      <c r="M168" s="238" t="s">
        <v>54</v>
      </c>
      <c r="N168" s="201" t="s">
        <v>6259</v>
      </c>
      <c r="O168" s="201" t="s">
        <v>7768</v>
      </c>
      <c r="P168" s="231" t="s">
        <v>6520</v>
      </c>
      <c r="Q168" s="215" t="s">
        <v>4942</v>
      </c>
      <c r="R168" s="206" t="s">
        <v>4365</v>
      </c>
      <c r="S168" s="72" t="s">
        <v>65</v>
      </c>
      <c r="T168" s="141" t="s">
        <v>3762</v>
      </c>
      <c r="U168" s="72" t="s">
        <v>70</v>
      </c>
      <c r="V168" s="72" t="s">
        <v>73</v>
      </c>
      <c r="W168" s="72" t="s">
        <v>90</v>
      </c>
      <c r="X168" s="180" t="s">
        <v>5233</v>
      </c>
      <c r="Y168" s="180" t="s">
        <v>160</v>
      </c>
      <c r="Z168" s="181" t="s">
        <v>209</v>
      </c>
      <c r="AA168" s="180" t="s">
        <v>5001</v>
      </c>
      <c r="AB168" s="190" t="s">
        <v>4218</v>
      </c>
      <c r="AC168" s="180" t="s">
        <v>4497</v>
      </c>
      <c r="AD168" s="180" t="s">
        <v>5233</v>
      </c>
      <c r="AE168" s="191"/>
      <c r="AF168" s="191"/>
      <c r="AG168" s="191"/>
      <c r="AH168" s="191"/>
      <c r="AI168" s="191"/>
      <c r="AJ168" s="191"/>
      <c r="AK168" s="191"/>
      <c r="AL168" s="191"/>
      <c r="AM168" s="191"/>
      <c r="AN168" s="191"/>
      <c r="AO168" s="192"/>
      <c r="AP168" s="192"/>
      <c r="AQ168" s="192"/>
      <c r="AR168" s="192"/>
      <c r="AS168" s="192"/>
      <c r="AT168" s="192"/>
      <c r="AU168" s="192"/>
      <c r="AV168" s="192"/>
      <c r="AW168" s="192"/>
      <c r="AX168" s="72">
        <v>15</v>
      </c>
      <c r="AY168" s="72">
        <v>0</v>
      </c>
      <c r="AZ168" s="80">
        <f t="shared" si="14"/>
        <v>15</v>
      </c>
      <c r="BA168" s="72">
        <v>5</v>
      </c>
      <c r="BB168" s="72">
        <f>0</f>
        <v>0</v>
      </c>
      <c r="BC168" s="72">
        <f t="shared" si="15"/>
        <v>5</v>
      </c>
      <c r="BD168" s="72">
        <f>0</f>
        <v>0</v>
      </c>
      <c r="BE168" s="72">
        <f t="shared" si="16"/>
        <v>5</v>
      </c>
      <c r="BF168" s="72">
        <v>0</v>
      </c>
      <c r="BG168" s="72">
        <v>0</v>
      </c>
      <c r="BH168" s="72"/>
      <c r="BI168" s="72"/>
      <c r="BJ168" s="142"/>
      <c r="BK168" s="139"/>
    </row>
    <row r="169" spans="1:63" ht="40.5" customHeight="1">
      <c r="A169" s="205" t="s">
        <v>5289</v>
      </c>
      <c r="B169" s="232" t="s">
        <v>5826</v>
      </c>
      <c r="C169" s="205" t="s">
        <v>217</v>
      </c>
      <c r="D169" s="236" t="s">
        <v>7779</v>
      </c>
      <c r="E169" s="238" t="str">
        <f>INDEX([3]项目信息统计表!$E:$E,MATCH(B169,[3]项目信息统计表!$B:$B,0))</f>
        <v>基础研究</v>
      </c>
      <c r="F169" s="238" t="s">
        <v>1564</v>
      </c>
      <c r="G169" s="72" t="str">
        <f>INDEX(辅助数据!$F$3:$F$98,MATCH(项目信息统计表!F169,辅助数据!$E$3:$E$98,0))</f>
        <v>M73</v>
      </c>
      <c r="H169" s="238" t="s">
        <v>210</v>
      </c>
      <c r="I169" s="72">
        <f>INDEX(辅助数据!$B$3:$B$64,MATCH(项目信息统计表!H169,辅助数据!$A$3:$A$64,0))</f>
        <v>420</v>
      </c>
      <c r="J169" s="141" t="str">
        <f t="shared" si="13"/>
        <v>2022-01</v>
      </c>
      <c r="K169" s="237">
        <v>45627</v>
      </c>
      <c r="L169" s="72" t="str">
        <f t="shared" si="17"/>
        <v>2022</v>
      </c>
      <c r="M169" s="238" t="s">
        <v>54</v>
      </c>
      <c r="N169" s="201" t="s">
        <v>6259</v>
      </c>
      <c r="O169" s="201" t="s">
        <v>7768</v>
      </c>
      <c r="P169" s="231" t="s">
        <v>6528</v>
      </c>
      <c r="Q169" s="215" t="s">
        <v>1922</v>
      </c>
      <c r="R169" s="206" t="s">
        <v>4460</v>
      </c>
      <c r="S169" s="72" t="s">
        <v>65</v>
      </c>
      <c r="T169" s="141" t="s">
        <v>2171</v>
      </c>
      <c r="U169" s="72" t="s">
        <v>70</v>
      </c>
      <c r="V169" s="72" t="s">
        <v>73</v>
      </c>
      <c r="W169" s="72" t="s">
        <v>76</v>
      </c>
      <c r="X169" s="180" t="s">
        <v>5233</v>
      </c>
      <c r="Y169" s="180" t="s">
        <v>160</v>
      </c>
      <c r="Z169" s="181" t="s">
        <v>209</v>
      </c>
      <c r="AA169" s="180" t="s">
        <v>7483</v>
      </c>
      <c r="AB169" s="190" t="s">
        <v>4215</v>
      </c>
      <c r="AC169" s="180" t="s">
        <v>90</v>
      </c>
      <c r="AD169" s="180" t="s">
        <v>5233</v>
      </c>
      <c r="AE169" s="191"/>
      <c r="AF169" s="191"/>
      <c r="AG169" s="191"/>
      <c r="AH169" s="191"/>
      <c r="AI169" s="191"/>
      <c r="AJ169" s="191"/>
      <c r="AK169" s="191"/>
      <c r="AL169" s="191"/>
      <c r="AM169" s="191"/>
      <c r="AN169" s="191"/>
      <c r="AO169" s="192"/>
      <c r="AP169" s="192"/>
      <c r="AQ169" s="192"/>
      <c r="AR169" s="192"/>
      <c r="AS169" s="192"/>
      <c r="AT169" s="192"/>
      <c r="AU169" s="192"/>
      <c r="AV169" s="192"/>
      <c r="AW169" s="192"/>
      <c r="AX169" s="72">
        <v>15</v>
      </c>
      <c r="AY169" s="72">
        <v>0</v>
      </c>
      <c r="AZ169" s="80">
        <f t="shared" si="14"/>
        <v>15</v>
      </c>
      <c r="BA169" s="72">
        <v>5</v>
      </c>
      <c r="BB169" s="72">
        <f>0</f>
        <v>0</v>
      </c>
      <c r="BC169" s="72">
        <f t="shared" si="15"/>
        <v>5</v>
      </c>
      <c r="BD169" s="72">
        <f>0</f>
        <v>0</v>
      </c>
      <c r="BE169" s="72">
        <f t="shared" si="16"/>
        <v>5</v>
      </c>
      <c r="BF169" s="72">
        <v>0</v>
      </c>
      <c r="BG169" s="72">
        <v>0</v>
      </c>
      <c r="BH169" s="72"/>
      <c r="BI169" s="72"/>
      <c r="BJ169" s="142"/>
      <c r="BK169" s="139"/>
    </row>
    <row r="170" spans="1:63" ht="40.5" customHeight="1">
      <c r="A170" s="205" t="s">
        <v>5304</v>
      </c>
      <c r="B170" s="232" t="s">
        <v>5841</v>
      </c>
      <c r="C170" s="205" t="s">
        <v>217</v>
      </c>
      <c r="D170" s="236" t="s">
        <v>7779</v>
      </c>
      <c r="E170" s="238" t="str">
        <f>INDEX([3]项目信息统计表!$E:$E,MATCH(B170,[3]项目信息统计表!$B:$B,0))</f>
        <v>基础研究</v>
      </c>
      <c r="F170" s="238" t="s">
        <v>1503</v>
      </c>
      <c r="G170" s="72" t="str">
        <f>INDEX(辅助数据!$F$3:$F$98,MATCH(项目信息统计表!F170,辅助数据!$E$3:$E$98,0))</f>
        <v>B11</v>
      </c>
      <c r="H170" s="238" t="s">
        <v>212</v>
      </c>
      <c r="I170" s="72">
        <f>INDEX(辅助数据!$B$3:$B$64,MATCH(项目信息统计表!H170,辅助数据!$A$3:$A$64,0))</f>
        <v>170</v>
      </c>
      <c r="J170" s="141" t="str">
        <f t="shared" si="13"/>
        <v>2022-01</v>
      </c>
      <c r="K170" s="237">
        <v>45261</v>
      </c>
      <c r="L170" s="72" t="str">
        <f t="shared" si="17"/>
        <v>2022</v>
      </c>
      <c r="M170" s="238" t="s">
        <v>54</v>
      </c>
      <c r="N170" s="201" t="s">
        <v>6260</v>
      </c>
      <c r="O170" s="201" t="s">
        <v>7768</v>
      </c>
      <c r="P170" s="231" t="s">
        <v>6551</v>
      </c>
      <c r="Q170" s="215" t="s">
        <v>6552</v>
      </c>
      <c r="R170" s="206" t="s">
        <v>6309</v>
      </c>
      <c r="S170" s="72" t="s">
        <v>65</v>
      </c>
      <c r="T170" s="141" t="s">
        <v>3765</v>
      </c>
      <c r="U170" s="72" t="s">
        <v>70</v>
      </c>
      <c r="V170" s="72" t="s">
        <v>73</v>
      </c>
      <c r="W170" s="72" t="s">
        <v>90</v>
      </c>
      <c r="X170" s="180" t="s">
        <v>5233</v>
      </c>
      <c r="Y170" s="180" t="s">
        <v>5233</v>
      </c>
      <c r="Z170" s="181" t="s">
        <v>5233</v>
      </c>
      <c r="AA170" s="180" t="s">
        <v>7491</v>
      </c>
      <c r="AB170" s="190" t="s">
        <v>4217</v>
      </c>
      <c r="AC170" s="180" t="s">
        <v>4497</v>
      </c>
      <c r="AD170" s="180" t="s">
        <v>5233</v>
      </c>
      <c r="AE170" s="191"/>
      <c r="AF170" s="191"/>
      <c r="AG170" s="191"/>
      <c r="AH170" s="191"/>
      <c r="AI170" s="191"/>
      <c r="AJ170" s="191"/>
      <c r="AK170" s="191"/>
      <c r="AL170" s="191"/>
      <c r="AM170" s="191"/>
      <c r="AN170" s="191"/>
      <c r="AO170" s="192"/>
      <c r="AP170" s="192"/>
      <c r="AQ170" s="192"/>
      <c r="AR170" s="192"/>
      <c r="AS170" s="192"/>
      <c r="AT170" s="192"/>
      <c r="AU170" s="192"/>
      <c r="AV170" s="192"/>
      <c r="AW170" s="192"/>
      <c r="AX170" s="72">
        <v>5</v>
      </c>
      <c r="AY170" s="72">
        <v>0</v>
      </c>
      <c r="AZ170" s="80">
        <f t="shared" si="14"/>
        <v>5</v>
      </c>
      <c r="BA170" s="72">
        <v>3</v>
      </c>
      <c r="BB170" s="72">
        <f>0</f>
        <v>0</v>
      </c>
      <c r="BC170" s="72">
        <f t="shared" si="15"/>
        <v>3</v>
      </c>
      <c r="BD170" s="72">
        <f>0</f>
        <v>0</v>
      </c>
      <c r="BE170" s="72">
        <f t="shared" si="16"/>
        <v>3</v>
      </c>
      <c r="BF170" s="72">
        <v>0</v>
      </c>
      <c r="BG170" s="72">
        <v>0</v>
      </c>
      <c r="BH170" s="72"/>
      <c r="BI170" s="72"/>
      <c r="BJ170" s="142"/>
      <c r="BK170" s="139"/>
    </row>
    <row r="171" spans="1:63" ht="40.5" customHeight="1">
      <c r="A171" s="206" t="s">
        <v>5312</v>
      </c>
      <c r="B171" s="232" t="s">
        <v>5849</v>
      </c>
      <c r="C171" s="208" t="s">
        <v>217</v>
      </c>
      <c r="D171" s="236" t="s">
        <v>7779</v>
      </c>
      <c r="E171" s="238" t="str">
        <f>INDEX([3]项目信息统计表!$E:$E,MATCH(B171,[3]项目信息统计表!$B:$B,0))</f>
        <v>基础研究</v>
      </c>
      <c r="F171" s="238" t="s">
        <v>1499</v>
      </c>
      <c r="G171" s="72" t="str">
        <f>INDEX(辅助数据!$F$3:$F$98,MATCH(项目信息统计表!F171,辅助数据!$E$3:$E$98,0))</f>
        <v>B07</v>
      </c>
      <c r="H171" s="238" t="s">
        <v>212</v>
      </c>
      <c r="I171" s="72">
        <f>INDEX(辅助数据!$B$3:$B$64,MATCH(项目信息统计表!H171,辅助数据!$A$3:$A$64,0))</f>
        <v>170</v>
      </c>
      <c r="J171" s="141" t="str">
        <f t="shared" si="13"/>
        <v>2022-01</v>
      </c>
      <c r="K171" s="237">
        <v>45261</v>
      </c>
      <c r="L171" s="72" t="str">
        <f t="shared" si="17"/>
        <v>2022</v>
      </c>
      <c r="M171" s="238" t="s">
        <v>54</v>
      </c>
      <c r="N171" s="201" t="s">
        <v>6260</v>
      </c>
      <c r="O171" s="201" t="s">
        <v>7768</v>
      </c>
      <c r="P171" s="231" t="s">
        <v>6565</v>
      </c>
      <c r="Q171" s="215" t="s">
        <v>6566</v>
      </c>
      <c r="R171" s="206" t="s">
        <v>6315</v>
      </c>
      <c r="S171" s="72" t="s">
        <v>5231</v>
      </c>
      <c r="T171" s="141" t="s">
        <v>3814</v>
      </c>
      <c r="U171" s="72" t="s">
        <v>70</v>
      </c>
      <c r="V171" s="72" t="s">
        <v>73</v>
      </c>
      <c r="W171" s="72" t="s">
        <v>90</v>
      </c>
      <c r="X171" s="180" t="s">
        <v>5233</v>
      </c>
      <c r="Y171" s="180" t="s">
        <v>5233</v>
      </c>
      <c r="Z171" s="181" t="s">
        <v>5233</v>
      </c>
      <c r="AA171" s="180"/>
      <c r="AB171" s="190"/>
      <c r="AC171" s="180"/>
      <c r="AD171" s="180"/>
      <c r="AE171" s="191"/>
      <c r="AF171" s="191"/>
      <c r="AG171" s="191"/>
      <c r="AH171" s="191"/>
      <c r="AI171" s="191"/>
      <c r="AJ171" s="191"/>
      <c r="AK171" s="191"/>
      <c r="AL171" s="191"/>
      <c r="AM171" s="191"/>
      <c r="AN171" s="191"/>
      <c r="AO171" s="192"/>
      <c r="AP171" s="192"/>
      <c r="AQ171" s="192"/>
      <c r="AR171" s="192"/>
      <c r="AS171" s="192"/>
      <c r="AT171" s="192"/>
      <c r="AU171" s="192"/>
      <c r="AV171" s="192"/>
      <c r="AW171" s="192"/>
      <c r="AX171" s="72">
        <v>8</v>
      </c>
      <c r="AY171" s="72">
        <v>0</v>
      </c>
      <c r="AZ171" s="80">
        <f t="shared" si="14"/>
        <v>8</v>
      </c>
      <c r="BA171" s="72">
        <v>3</v>
      </c>
      <c r="BB171" s="72">
        <f>0</f>
        <v>0</v>
      </c>
      <c r="BC171" s="72">
        <f t="shared" si="15"/>
        <v>3</v>
      </c>
      <c r="BD171" s="72">
        <f>0</f>
        <v>0</v>
      </c>
      <c r="BE171" s="72">
        <f t="shared" si="16"/>
        <v>3</v>
      </c>
      <c r="BF171" s="72">
        <v>0</v>
      </c>
      <c r="BG171" s="72">
        <v>0</v>
      </c>
      <c r="BH171" s="72"/>
      <c r="BI171" s="72"/>
      <c r="BJ171" s="142"/>
      <c r="BK171" s="139"/>
    </row>
    <row r="172" spans="1:63" ht="40.5" customHeight="1">
      <c r="A172" s="205" t="s">
        <v>5317</v>
      </c>
      <c r="B172" s="232" t="s">
        <v>5854</v>
      </c>
      <c r="C172" s="205" t="s">
        <v>217</v>
      </c>
      <c r="D172" s="236" t="s">
        <v>7779</v>
      </c>
      <c r="E172" s="238" t="str">
        <f>INDEX([3]项目信息统计表!$E:$E,MATCH(B172,[3]项目信息统计表!$B:$B,0))</f>
        <v>基础研究</v>
      </c>
      <c r="F172" s="238" t="s">
        <v>1565</v>
      </c>
      <c r="G172" s="72" t="str">
        <f>INDEX(辅助数据!$F$3:$F$98,MATCH(项目信息统计表!F172,辅助数据!$E$3:$E$98,0))</f>
        <v>M74</v>
      </c>
      <c r="H172" s="238" t="s">
        <v>212</v>
      </c>
      <c r="I172" s="72">
        <f>INDEX(辅助数据!$B$3:$B$64,MATCH(项目信息统计表!H172,辅助数据!$A$3:$A$64,0))</f>
        <v>170</v>
      </c>
      <c r="J172" s="141" t="str">
        <f t="shared" si="13"/>
        <v>2022-01</v>
      </c>
      <c r="K172" s="237">
        <v>45261</v>
      </c>
      <c r="L172" s="72" t="str">
        <f t="shared" ref="L172:L203" si="18">"202"&amp;MID(B172,9,1)</f>
        <v>2022</v>
      </c>
      <c r="M172" s="238" t="s">
        <v>54</v>
      </c>
      <c r="N172" s="201" t="s">
        <v>6260</v>
      </c>
      <c r="O172" s="201" t="s">
        <v>7768</v>
      </c>
      <c r="P172" s="231" t="s">
        <v>6575</v>
      </c>
      <c r="Q172" s="215" t="s">
        <v>6576</v>
      </c>
      <c r="R172" s="206" t="s">
        <v>6320</v>
      </c>
      <c r="S172" s="72" t="s">
        <v>65</v>
      </c>
      <c r="T172" s="141" t="s">
        <v>3790</v>
      </c>
      <c r="U172" s="72" t="s">
        <v>70</v>
      </c>
      <c r="V172" s="72" t="s">
        <v>73</v>
      </c>
      <c r="W172" s="72" t="s">
        <v>90</v>
      </c>
      <c r="X172" s="180" t="s">
        <v>5233</v>
      </c>
      <c r="Y172" s="180" t="s">
        <v>5233</v>
      </c>
      <c r="Z172" s="181" t="s">
        <v>5233</v>
      </c>
      <c r="AA172" s="180" t="s">
        <v>7495</v>
      </c>
      <c r="AB172" s="190" t="s">
        <v>4195</v>
      </c>
      <c r="AC172" s="180" t="s">
        <v>76</v>
      </c>
      <c r="AD172" s="180" t="s">
        <v>5233</v>
      </c>
      <c r="AE172" s="191"/>
      <c r="AF172" s="191"/>
      <c r="AG172" s="191"/>
      <c r="AH172" s="191"/>
      <c r="AI172" s="191"/>
      <c r="AJ172" s="191"/>
      <c r="AK172" s="191"/>
      <c r="AL172" s="191"/>
      <c r="AM172" s="191"/>
      <c r="AN172" s="191"/>
      <c r="AO172" s="202"/>
      <c r="AP172" s="202"/>
      <c r="AQ172" s="202"/>
      <c r="AR172" s="202"/>
      <c r="AS172" s="192"/>
      <c r="AT172" s="192"/>
      <c r="AU172" s="192"/>
      <c r="AV172" s="202"/>
      <c r="AW172" s="202"/>
      <c r="AX172" s="72">
        <v>8</v>
      </c>
      <c r="AY172" s="72">
        <v>0</v>
      </c>
      <c r="AZ172" s="80">
        <f t="shared" si="14"/>
        <v>8</v>
      </c>
      <c r="BA172" s="72">
        <v>3</v>
      </c>
      <c r="BB172" s="72">
        <f>0</f>
        <v>0</v>
      </c>
      <c r="BC172" s="72">
        <f t="shared" si="15"/>
        <v>3</v>
      </c>
      <c r="BD172" s="72">
        <f>0</f>
        <v>0</v>
      </c>
      <c r="BE172" s="72">
        <f t="shared" si="16"/>
        <v>3</v>
      </c>
      <c r="BF172" s="72">
        <v>0</v>
      </c>
      <c r="BG172" s="72">
        <v>0</v>
      </c>
      <c r="BH172" s="72"/>
      <c r="BI172" s="72"/>
      <c r="BJ172" s="142"/>
      <c r="BK172" s="139"/>
    </row>
    <row r="173" spans="1:63" ht="40.5" customHeight="1">
      <c r="A173" s="205" t="s">
        <v>5338</v>
      </c>
      <c r="B173" s="232" t="s">
        <v>5875</v>
      </c>
      <c r="C173" s="205" t="s">
        <v>217</v>
      </c>
      <c r="D173" s="236" t="s">
        <v>7779</v>
      </c>
      <c r="E173" s="238" t="str">
        <f>INDEX([3]项目信息统计表!$E:$E,MATCH(B173,[3]项目信息统计表!$B:$B,0))</f>
        <v>基础研究</v>
      </c>
      <c r="F173" s="238" t="s">
        <v>1539</v>
      </c>
      <c r="G173" s="72" t="str">
        <f>INDEX(辅助数据!$F$3:$F$98,MATCH(项目信息统计表!F173,辅助数据!$E$3:$E$98,0))</f>
        <v>E48</v>
      </c>
      <c r="H173" s="238" t="s">
        <v>122</v>
      </c>
      <c r="I173" s="72">
        <f>INDEX(辅助数据!$B$3:$B$64,MATCH(项目信息统计表!H173,辅助数据!$A$3:$A$64,0))</f>
        <v>580</v>
      </c>
      <c r="J173" s="141" t="str">
        <f t="shared" si="13"/>
        <v>2022-01</v>
      </c>
      <c r="K173" s="237">
        <v>45261</v>
      </c>
      <c r="L173" s="72" t="str">
        <f t="shared" si="18"/>
        <v>2022</v>
      </c>
      <c r="M173" s="238" t="s">
        <v>54</v>
      </c>
      <c r="N173" s="135" t="s">
        <v>6260</v>
      </c>
      <c r="O173" s="201" t="s">
        <v>7768</v>
      </c>
      <c r="P173" s="231" t="s">
        <v>6612</v>
      </c>
      <c r="Q173" s="215" t="s">
        <v>1909</v>
      </c>
      <c r="R173" s="206" t="s">
        <v>6337</v>
      </c>
      <c r="S173" s="72" t="s">
        <v>65</v>
      </c>
      <c r="T173" s="141" t="s">
        <v>2138</v>
      </c>
      <c r="U173" s="72" t="s">
        <v>70</v>
      </c>
      <c r="V173" s="72" t="s">
        <v>73</v>
      </c>
      <c r="W173" s="72" t="s">
        <v>90</v>
      </c>
      <c r="X173" s="180" t="s">
        <v>5233</v>
      </c>
      <c r="Y173" s="180" t="s">
        <v>160</v>
      </c>
      <c r="Z173" s="181" t="s">
        <v>209</v>
      </c>
      <c r="AA173" s="180" t="s">
        <v>7499</v>
      </c>
      <c r="AB173" s="190" t="s">
        <v>4214</v>
      </c>
      <c r="AC173" s="180" t="s">
        <v>4497</v>
      </c>
      <c r="AD173" s="180" t="s">
        <v>5234</v>
      </c>
      <c r="AE173" s="191"/>
      <c r="AF173" s="191"/>
      <c r="AG173" s="191"/>
      <c r="AH173" s="191"/>
      <c r="AI173" s="191"/>
      <c r="AJ173" s="191"/>
      <c r="AK173" s="191"/>
      <c r="AL173" s="191"/>
      <c r="AM173" s="191"/>
      <c r="AN173" s="191"/>
      <c r="AO173" s="192"/>
      <c r="AP173" s="192"/>
      <c r="AQ173" s="192"/>
      <c r="AR173" s="192"/>
      <c r="AS173" s="192"/>
      <c r="AT173" s="192"/>
      <c r="AU173" s="192"/>
      <c r="AV173" s="192"/>
      <c r="AW173" s="192"/>
      <c r="AX173" s="72">
        <v>5</v>
      </c>
      <c r="AY173" s="72">
        <v>0</v>
      </c>
      <c r="AZ173" s="80">
        <f t="shared" si="14"/>
        <v>5</v>
      </c>
      <c r="BA173" s="72">
        <v>3</v>
      </c>
      <c r="BB173" s="72">
        <f>0</f>
        <v>0</v>
      </c>
      <c r="BC173" s="72">
        <f t="shared" si="15"/>
        <v>3</v>
      </c>
      <c r="BD173" s="72">
        <f>0</f>
        <v>0</v>
      </c>
      <c r="BE173" s="72">
        <f t="shared" si="16"/>
        <v>3</v>
      </c>
      <c r="BF173" s="72">
        <v>0</v>
      </c>
      <c r="BG173" s="72">
        <v>0</v>
      </c>
      <c r="BH173" s="72"/>
      <c r="BI173" s="72"/>
      <c r="BJ173" s="142"/>
      <c r="BK173" s="139"/>
    </row>
    <row r="174" spans="1:63" ht="40.5" customHeight="1">
      <c r="A174" s="205" t="s">
        <v>5386</v>
      </c>
      <c r="B174" s="232" t="s">
        <v>5923</v>
      </c>
      <c r="C174" s="205" t="s">
        <v>217</v>
      </c>
      <c r="D174" s="236" t="s">
        <v>7779</v>
      </c>
      <c r="E174" s="238" t="str">
        <f>INDEX([3]项目信息统计表!$E:$E,MATCH(B174,[3]项目信息统计表!$B:$B,0))</f>
        <v>应用研究</v>
      </c>
      <c r="F174" s="238" t="s">
        <v>1565</v>
      </c>
      <c r="G174" s="72" t="str">
        <f>INDEX(辅助数据!$F$3:$F$98,MATCH(项目信息统计表!F174,辅助数据!$E$3:$E$98,0))</f>
        <v>M74</v>
      </c>
      <c r="H174" s="238" t="s">
        <v>210</v>
      </c>
      <c r="I174" s="72">
        <f>INDEX(辅助数据!$B$3:$B$64,MATCH(项目信息统计表!H174,辅助数据!$A$3:$A$64,0))</f>
        <v>420</v>
      </c>
      <c r="J174" s="141" t="str">
        <f t="shared" si="13"/>
        <v>2022-01</v>
      </c>
      <c r="K174" s="237">
        <v>45261</v>
      </c>
      <c r="L174" s="72" t="str">
        <f t="shared" si="18"/>
        <v>2022</v>
      </c>
      <c r="M174" s="238" t="s">
        <v>54</v>
      </c>
      <c r="N174" s="135" t="s">
        <v>6260</v>
      </c>
      <c r="O174" s="201" t="s">
        <v>7768</v>
      </c>
      <c r="P174" s="231" t="s">
        <v>6697</v>
      </c>
      <c r="Q174" s="215" t="s">
        <v>6698</v>
      </c>
      <c r="R174" s="206" t="s">
        <v>6379</v>
      </c>
      <c r="S174" s="72" t="s">
        <v>65</v>
      </c>
      <c r="T174" s="141" t="s">
        <v>3796</v>
      </c>
      <c r="U174" s="72" t="s">
        <v>70</v>
      </c>
      <c r="V174" s="72" t="s">
        <v>73</v>
      </c>
      <c r="W174" s="72" t="s">
        <v>90</v>
      </c>
      <c r="X174" s="180" t="s">
        <v>5233</v>
      </c>
      <c r="Y174" s="180" t="s">
        <v>5233</v>
      </c>
      <c r="Z174" s="181" t="s">
        <v>5233</v>
      </c>
      <c r="AA174" s="180" t="s">
        <v>7521</v>
      </c>
      <c r="AB174" s="190" t="s">
        <v>4224</v>
      </c>
      <c r="AC174" s="180" t="s">
        <v>4497</v>
      </c>
      <c r="AD174" s="180" t="s">
        <v>5233</v>
      </c>
      <c r="AE174" s="191"/>
      <c r="AF174" s="191"/>
      <c r="AG174" s="191"/>
      <c r="AH174" s="191"/>
      <c r="AI174" s="191"/>
      <c r="AJ174" s="191"/>
      <c r="AK174" s="191"/>
      <c r="AL174" s="191"/>
      <c r="AM174" s="191"/>
      <c r="AN174" s="191"/>
      <c r="AO174" s="192"/>
      <c r="AP174" s="192"/>
      <c r="AQ174" s="192"/>
      <c r="AR174" s="192"/>
      <c r="AS174" s="192"/>
      <c r="AT174" s="192"/>
      <c r="AU174" s="192"/>
      <c r="AV174" s="192"/>
      <c r="AW174" s="192"/>
      <c r="AX174" s="72">
        <v>5</v>
      </c>
      <c r="AY174" s="72">
        <v>0</v>
      </c>
      <c r="AZ174" s="80">
        <f t="shared" si="14"/>
        <v>5</v>
      </c>
      <c r="BA174" s="72">
        <v>3</v>
      </c>
      <c r="BB174" s="72">
        <f>0</f>
        <v>0</v>
      </c>
      <c r="BC174" s="72">
        <f t="shared" si="15"/>
        <v>3</v>
      </c>
      <c r="BD174" s="72">
        <f>0</f>
        <v>0</v>
      </c>
      <c r="BE174" s="72">
        <f t="shared" si="16"/>
        <v>3</v>
      </c>
      <c r="BF174" s="72">
        <v>0</v>
      </c>
      <c r="BG174" s="72">
        <v>0</v>
      </c>
      <c r="BH174" s="72"/>
      <c r="BI174" s="72"/>
      <c r="BJ174" s="142"/>
      <c r="BK174" s="139"/>
    </row>
    <row r="175" spans="1:63" ht="40.5" customHeight="1">
      <c r="A175" s="205" t="s">
        <v>5533</v>
      </c>
      <c r="B175" s="232" t="s">
        <v>6070</v>
      </c>
      <c r="C175" s="205" t="s">
        <v>217</v>
      </c>
      <c r="D175" s="236" t="s">
        <v>7779</v>
      </c>
      <c r="E175" s="238" t="str">
        <f>INDEX([3]项目信息统计表!$E:$E,MATCH(B175,[3]项目信息统计表!$B:$B,0))</f>
        <v>基础研究</v>
      </c>
      <c r="F175" s="238" t="s">
        <v>1564</v>
      </c>
      <c r="G175" s="72" t="str">
        <f>INDEX(辅助数据!$F$3:$F$98,MATCH(项目信息统计表!F175,辅助数据!$E$3:$E$98,0))</f>
        <v>M73</v>
      </c>
      <c r="H175" s="238" t="s">
        <v>212</v>
      </c>
      <c r="I175" s="72">
        <f>INDEX(辅助数据!$B$3:$B$64,MATCH(项目信息统计表!H175,辅助数据!$A$3:$A$64,0))</f>
        <v>170</v>
      </c>
      <c r="J175" s="141" t="str">
        <f t="shared" si="13"/>
        <v>2022-01</v>
      </c>
      <c r="K175" s="237">
        <v>45261</v>
      </c>
      <c r="L175" s="72" t="str">
        <f t="shared" si="18"/>
        <v>2022</v>
      </c>
      <c r="M175" s="238" t="s">
        <v>54</v>
      </c>
      <c r="N175" s="201" t="s">
        <v>6269</v>
      </c>
      <c r="O175" s="201" t="s">
        <v>7768</v>
      </c>
      <c r="P175" s="231" t="s">
        <v>6946</v>
      </c>
      <c r="Q175" s="215" t="s">
        <v>6947</v>
      </c>
      <c r="R175" s="206">
        <v>210010</v>
      </c>
      <c r="S175" s="72" t="s">
        <v>65</v>
      </c>
      <c r="T175" s="141" t="s">
        <v>3764</v>
      </c>
      <c r="U175" s="72" t="s">
        <v>70</v>
      </c>
      <c r="V175" s="72" t="s">
        <v>73</v>
      </c>
      <c r="W175" s="72" t="s">
        <v>90</v>
      </c>
      <c r="X175" s="180" t="s">
        <v>5233</v>
      </c>
      <c r="Y175" s="180" t="s">
        <v>116</v>
      </c>
      <c r="Z175" s="181" t="s">
        <v>235</v>
      </c>
      <c r="AA175" s="180" t="s">
        <v>7599</v>
      </c>
      <c r="AB175" s="190" t="s">
        <v>4208</v>
      </c>
      <c r="AC175" s="180" t="s">
        <v>76</v>
      </c>
      <c r="AD175" s="180" t="s">
        <v>5233</v>
      </c>
      <c r="AE175" s="191"/>
      <c r="AF175" s="191"/>
      <c r="AG175" s="191"/>
      <c r="AH175" s="191"/>
      <c r="AI175" s="191"/>
      <c r="AJ175" s="191"/>
      <c r="AK175" s="191"/>
      <c r="AL175" s="191"/>
      <c r="AM175" s="191"/>
      <c r="AN175" s="191"/>
      <c r="AO175" s="192"/>
      <c r="AP175" s="192"/>
      <c r="AQ175" s="192"/>
      <c r="AR175" s="192"/>
      <c r="AS175" s="192"/>
      <c r="AT175" s="192"/>
      <c r="AU175" s="192"/>
      <c r="AV175" s="192"/>
      <c r="AW175" s="192"/>
      <c r="AX175" s="72">
        <v>100</v>
      </c>
      <c r="AY175" s="72">
        <v>0</v>
      </c>
      <c r="AZ175" s="80">
        <f t="shared" si="14"/>
        <v>100</v>
      </c>
      <c r="BA175" s="72">
        <v>50</v>
      </c>
      <c r="BB175" s="72">
        <f>0</f>
        <v>0</v>
      </c>
      <c r="BC175" s="72">
        <f t="shared" si="15"/>
        <v>50</v>
      </c>
      <c r="BD175" s="72">
        <f>0</f>
        <v>0</v>
      </c>
      <c r="BE175" s="72">
        <f t="shared" si="16"/>
        <v>50</v>
      </c>
      <c r="BF175" s="72">
        <v>0</v>
      </c>
      <c r="BG175" s="72">
        <v>0</v>
      </c>
      <c r="BH175" s="142"/>
      <c r="BI175" s="72"/>
      <c r="BJ175" s="142"/>
      <c r="BK175" s="139"/>
    </row>
    <row r="176" spans="1:63" ht="40.5" customHeight="1">
      <c r="A176" s="205" t="s">
        <v>5534</v>
      </c>
      <c r="B176" s="232" t="s">
        <v>6071</v>
      </c>
      <c r="C176" s="205" t="s">
        <v>217</v>
      </c>
      <c r="D176" s="236" t="s">
        <v>7779</v>
      </c>
      <c r="E176" s="238" t="str">
        <f>INDEX([3]项目信息统计表!$E:$E,MATCH(B176,[3]项目信息统计表!$B:$B,0))</f>
        <v>应用研究</v>
      </c>
      <c r="F176" s="238" t="s">
        <v>1568</v>
      </c>
      <c r="G176" s="72" t="str">
        <f>INDEX(辅助数据!$F$3:$F$98,MATCH(项目信息统计表!F176,辅助数据!$E$3:$E$98,0))</f>
        <v>N77</v>
      </c>
      <c r="H176" s="238" t="s">
        <v>212</v>
      </c>
      <c r="I176" s="72">
        <f>INDEX(辅助数据!$B$3:$B$64,MATCH(项目信息统计表!H176,辅助数据!$A$3:$A$64,0))</f>
        <v>170</v>
      </c>
      <c r="J176" s="141" t="str">
        <f t="shared" si="13"/>
        <v>2022-01</v>
      </c>
      <c r="K176" s="237">
        <v>45261</v>
      </c>
      <c r="L176" s="72" t="str">
        <f t="shared" si="18"/>
        <v>2022</v>
      </c>
      <c r="M176" s="238" t="s">
        <v>54</v>
      </c>
      <c r="N176" s="135" t="s">
        <v>6269</v>
      </c>
      <c r="O176" s="201" t="s">
        <v>7768</v>
      </c>
      <c r="P176" s="231" t="s">
        <v>6948</v>
      </c>
      <c r="Q176" s="215" t="s">
        <v>2867</v>
      </c>
      <c r="R176" s="206" t="s">
        <v>4461</v>
      </c>
      <c r="S176" s="72" t="s">
        <v>65</v>
      </c>
      <c r="T176" s="141" t="s">
        <v>3736</v>
      </c>
      <c r="U176" s="72" t="s">
        <v>70</v>
      </c>
      <c r="V176" s="72" t="s">
        <v>73</v>
      </c>
      <c r="W176" s="72" t="s">
        <v>76</v>
      </c>
      <c r="X176" s="180" t="s">
        <v>5233</v>
      </c>
      <c r="Y176" s="180" t="s">
        <v>160</v>
      </c>
      <c r="Z176" s="181" t="s">
        <v>209</v>
      </c>
      <c r="AA176" s="180" t="s">
        <v>4836</v>
      </c>
      <c r="AB176" s="190" t="s">
        <v>4228</v>
      </c>
      <c r="AC176" s="180" t="s">
        <v>90</v>
      </c>
      <c r="AD176" s="180" t="s">
        <v>5233</v>
      </c>
      <c r="AE176" s="191"/>
      <c r="AF176" s="191"/>
      <c r="AG176" s="191"/>
      <c r="AH176" s="191"/>
      <c r="AI176" s="191"/>
      <c r="AJ176" s="191"/>
      <c r="AK176" s="191"/>
      <c r="AL176" s="191"/>
      <c r="AM176" s="191"/>
      <c r="AN176" s="191"/>
      <c r="AO176" s="192"/>
      <c r="AP176" s="192"/>
      <c r="AQ176" s="192"/>
      <c r="AR176" s="192"/>
      <c r="AS176" s="192"/>
      <c r="AT176" s="192"/>
      <c r="AU176" s="192"/>
      <c r="AV176" s="192"/>
      <c r="AW176" s="192"/>
      <c r="AX176" s="72">
        <v>100</v>
      </c>
      <c r="AY176" s="72">
        <v>0</v>
      </c>
      <c r="AZ176" s="80">
        <f t="shared" si="14"/>
        <v>100</v>
      </c>
      <c r="BA176" s="72">
        <v>50</v>
      </c>
      <c r="BB176" s="72">
        <f>0</f>
        <v>0</v>
      </c>
      <c r="BC176" s="72">
        <f t="shared" si="15"/>
        <v>50</v>
      </c>
      <c r="BD176" s="72">
        <f>0</f>
        <v>0</v>
      </c>
      <c r="BE176" s="72">
        <f t="shared" si="16"/>
        <v>50</v>
      </c>
      <c r="BF176" s="72">
        <v>0</v>
      </c>
      <c r="BG176" s="72">
        <v>0</v>
      </c>
      <c r="BH176" s="72"/>
      <c r="BI176" s="72"/>
      <c r="BJ176" s="142"/>
      <c r="BK176" s="139"/>
    </row>
    <row r="177" spans="1:63" ht="40.5" customHeight="1">
      <c r="A177" s="205" t="s">
        <v>5539</v>
      </c>
      <c r="B177" s="232" t="s">
        <v>6076</v>
      </c>
      <c r="C177" s="205" t="s">
        <v>217</v>
      </c>
      <c r="D177" s="236" t="s">
        <v>7779</v>
      </c>
      <c r="E177" s="238" t="str">
        <f>INDEX([3]项目信息统计表!$E:$E,MATCH(B177,[3]项目信息统计表!$B:$B,0))</f>
        <v>基础研究</v>
      </c>
      <c r="F177" s="238" t="s">
        <v>1564</v>
      </c>
      <c r="G177" s="72" t="str">
        <f>INDEX(辅助数据!$F$3:$F$98,MATCH(项目信息统计表!F177,辅助数据!$E$3:$E$98,0))</f>
        <v>M73</v>
      </c>
      <c r="H177" s="238" t="s">
        <v>267</v>
      </c>
      <c r="I177" s="72">
        <f>INDEX(辅助数据!$B$3:$B$64,MATCH(项目信息统计表!H177,辅助数据!$A$3:$A$64,0))</f>
        <v>416</v>
      </c>
      <c r="J177" s="141" t="str">
        <f t="shared" si="13"/>
        <v>2022-01</v>
      </c>
      <c r="K177" s="237">
        <v>45261</v>
      </c>
      <c r="L177" s="72" t="str">
        <f t="shared" si="18"/>
        <v>2022</v>
      </c>
      <c r="M177" s="238" t="s">
        <v>54</v>
      </c>
      <c r="N177" s="135" t="s">
        <v>6270</v>
      </c>
      <c r="O177" s="201" t="s">
        <v>7768</v>
      </c>
      <c r="P177" s="231" t="s">
        <v>6955</v>
      </c>
      <c r="Q177" s="215" t="s">
        <v>6956</v>
      </c>
      <c r="R177" s="206" t="s">
        <v>6404</v>
      </c>
      <c r="S177" s="72" t="s">
        <v>65</v>
      </c>
      <c r="T177" s="141" t="s">
        <v>3682</v>
      </c>
      <c r="U177" s="72" t="s">
        <v>70</v>
      </c>
      <c r="V177" s="72" t="s">
        <v>73</v>
      </c>
      <c r="W177" s="72" t="s">
        <v>76</v>
      </c>
      <c r="X177" s="180" t="s">
        <v>5234</v>
      </c>
      <c r="Y177" s="180" t="s">
        <v>160</v>
      </c>
      <c r="Z177" s="181" t="s">
        <v>209</v>
      </c>
      <c r="AA177" s="180" t="s">
        <v>4837</v>
      </c>
      <c r="AB177" s="190" t="s">
        <v>4225</v>
      </c>
      <c r="AC177" s="180" t="s">
        <v>90</v>
      </c>
      <c r="AD177" s="180" t="s">
        <v>5233</v>
      </c>
      <c r="AE177" s="191"/>
      <c r="AF177" s="191"/>
      <c r="AG177" s="191"/>
      <c r="AH177" s="191"/>
      <c r="AI177" s="191"/>
      <c r="AJ177" s="191"/>
      <c r="AK177" s="191"/>
      <c r="AL177" s="191"/>
      <c r="AM177" s="191"/>
      <c r="AN177" s="191"/>
      <c r="AO177" s="192"/>
      <c r="AP177" s="192"/>
      <c r="AQ177" s="192"/>
      <c r="AR177" s="192"/>
      <c r="AS177" s="192"/>
      <c r="AT177" s="192"/>
      <c r="AU177" s="192"/>
      <c r="AV177" s="192"/>
      <c r="AW177" s="192"/>
      <c r="AX177" s="72">
        <v>60</v>
      </c>
      <c r="AY177" s="72">
        <v>0</v>
      </c>
      <c r="AZ177" s="80">
        <f t="shared" si="14"/>
        <v>60</v>
      </c>
      <c r="BA177" s="72">
        <v>30</v>
      </c>
      <c r="BB177" s="72">
        <f>0</f>
        <v>0</v>
      </c>
      <c r="BC177" s="72">
        <f t="shared" si="15"/>
        <v>30</v>
      </c>
      <c r="BD177" s="72">
        <f>0</f>
        <v>0</v>
      </c>
      <c r="BE177" s="72">
        <f t="shared" si="16"/>
        <v>30</v>
      </c>
      <c r="BF177" s="72">
        <v>0</v>
      </c>
      <c r="BG177" s="72">
        <v>0</v>
      </c>
      <c r="BH177" s="72"/>
      <c r="BI177" s="72"/>
      <c r="BJ177" s="142"/>
      <c r="BK177" s="139"/>
    </row>
    <row r="178" spans="1:63" ht="40.5" customHeight="1">
      <c r="A178" s="205" t="s">
        <v>5540</v>
      </c>
      <c r="B178" s="232" t="s">
        <v>6077</v>
      </c>
      <c r="C178" s="205" t="s">
        <v>217</v>
      </c>
      <c r="D178" s="236" t="s">
        <v>7779</v>
      </c>
      <c r="E178" s="238" t="str">
        <f>INDEX([3]项目信息统计表!$E:$E,MATCH(B178,[3]项目信息统计表!$B:$B,0))</f>
        <v>基础研究</v>
      </c>
      <c r="F178" s="238" t="s">
        <v>1564</v>
      </c>
      <c r="G178" s="72" t="str">
        <f>INDEX(辅助数据!$F$3:$F$98,MATCH(项目信息统计表!F178,辅助数据!$E$3:$E$98,0))</f>
        <v>M73</v>
      </c>
      <c r="H178" s="238" t="s">
        <v>212</v>
      </c>
      <c r="I178" s="72">
        <f>INDEX(辅助数据!$B$3:$B$64,MATCH(项目信息统计表!H178,辅助数据!$A$3:$A$64,0))</f>
        <v>170</v>
      </c>
      <c r="J178" s="141" t="str">
        <f t="shared" si="13"/>
        <v>2022-01</v>
      </c>
      <c r="K178" s="237">
        <v>45261</v>
      </c>
      <c r="L178" s="72" t="str">
        <f t="shared" si="18"/>
        <v>2022</v>
      </c>
      <c r="M178" s="238" t="s">
        <v>54</v>
      </c>
      <c r="N178" s="135" t="s">
        <v>6270</v>
      </c>
      <c r="O178" s="201" t="s">
        <v>7768</v>
      </c>
      <c r="P178" s="231" t="s">
        <v>6957</v>
      </c>
      <c r="Q178" s="215" t="s">
        <v>1870</v>
      </c>
      <c r="R178" s="206" t="s">
        <v>4463</v>
      </c>
      <c r="S178" s="72" t="s">
        <v>65</v>
      </c>
      <c r="T178" s="141" t="s">
        <v>2129</v>
      </c>
      <c r="U178" s="72" t="s">
        <v>70</v>
      </c>
      <c r="V178" s="72" t="s">
        <v>73</v>
      </c>
      <c r="W178" s="72" t="s">
        <v>4497</v>
      </c>
      <c r="X178" s="180" t="s">
        <v>5233</v>
      </c>
      <c r="Y178" s="180" t="s">
        <v>160</v>
      </c>
      <c r="Z178" s="181" t="s">
        <v>209</v>
      </c>
      <c r="AA178" s="180" t="s">
        <v>7604</v>
      </c>
      <c r="AB178" s="190" t="s">
        <v>4204</v>
      </c>
      <c r="AC178" s="180" t="s">
        <v>76</v>
      </c>
      <c r="AD178" s="180" t="s">
        <v>5233</v>
      </c>
      <c r="AE178" s="191"/>
      <c r="AF178" s="191"/>
      <c r="AG178" s="191"/>
      <c r="AH178" s="191"/>
      <c r="AI178" s="191"/>
      <c r="AJ178" s="191"/>
      <c r="AK178" s="191"/>
      <c r="AL178" s="191"/>
      <c r="AM178" s="191"/>
      <c r="AN178" s="191"/>
      <c r="AO178" s="192"/>
      <c r="AP178" s="192"/>
      <c r="AQ178" s="192"/>
      <c r="AR178" s="192"/>
      <c r="AS178" s="192"/>
      <c r="AT178" s="192"/>
      <c r="AU178" s="192"/>
      <c r="AV178" s="192"/>
      <c r="AW178" s="192"/>
      <c r="AX178" s="72">
        <v>40</v>
      </c>
      <c r="AY178" s="72">
        <v>0</v>
      </c>
      <c r="AZ178" s="80">
        <f t="shared" si="14"/>
        <v>40</v>
      </c>
      <c r="BA178" s="72">
        <v>20</v>
      </c>
      <c r="BB178" s="72">
        <f>0</f>
        <v>0</v>
      </c>
      <c r="BC178" s="72">
        <f t="shared" si="15"/>
        <v>20</v>
      </c>
      <c r="BD178" s="72">
        <f>0</f>
        <v>0</v>
      </c>
      <c r="BE178" s="72">
        <f t="shared" si="16"/>
        <v>20</v>
      </c>
      <c r="BF178" s="72">
        <v>0</v>
      </c>
      <c r="BG178" s="72">
        <v>0</v>
      </c>
      <c r="BH178" s="72"/>
      <c r="BI178" s="72"/>
      <c r="BJ178" s="142"/>
      <c r="BK178" s="139"/>
    </row>
    <row r="179" spans="1:63" ht="40.5" customHeight="1">
      <c r="A179" s="205" t="s">
        <v>5541</v>
      </c>
      <c r="B179" s="232" t="s">
        <v>6078</v>
      </c>
      <c r="C179" s="205" t="s">
        <v>217</v>
      </c>
      <c r="D179" s="236" t="s">
        <v>7779</v>
      </c>
      <c r="E179" s="238" t="str">
        <f>INDEX([3]项目信息统计表!$E:$E,MATCH(B179,[3]项目信息统计表!$B:$B,0))</f>
        <v>基础研究</v>
      </c>
      <c r="F179" s="238" t="s">
        <v>1564</v>
      </c>
      <c r="G179" s="72" t="str">
        <f>INDEX(辅助数据!$F$3:$F$98,MATCH(项目信息统计表!F179,辅助数据!$E$3:$E$98,0))</f>
        <v>M73</v>
      </c>
      <c r="H179" s="238" t="s">
        <v>212</v>
      </c>
      <c r="I179" s="72">
        <f>INDEX(辅助数据!$B$3:$B$64,MATCH(项目信息统计表!H179,辅助数据!$A$3:$A$64,0))</f>
        <v>170</v>
      </c>
      <c r="J179" s="141" t="str">
        <f t="shared" si="13"/>
        <v>2022-01</v>
      </c>
      <c r="K179" s="237">
        <v>45261</v>
      </c>
      <c r="L179" s="72" t="str">
        <f t="shared" si="18"/>
        <v>2022</v>
      </c>
      <c r="M179" s="238" t="s">
        <v>54</v>
      </c>
      <c r="N179" s="197" t="s">
        <v>6271</v>
      </c>
      <c r="O179" s="201" t="s">
        <v>7768</v>
      </c>
      <c r="P179" s="231" t="s">
        <v>6958</v>
      </c>
      <c r="Q179" s="215" t="s">
        <v>6959</v>
      </c>
      <c r="R179" s="206" t="s">
        <v>6405</v>
      </c>
      <c r="S179" s="72" t="s">
        <v>5231</v>
      </c>
      <c r="T179" s="141" t="s">
        <v>3775</v>
      </c>
      <c r="U179" s="72" t="s">
        <v>70</v>
      </c>
      <c r="V179" s="72" t="s">
        <v>73</v>
      </c>
      <c r="W179" s="72" t="s">
        <v>90</v>
      </c>
      <c r="X179" s="180" t="s">
        <v>5233</v>
      </c>
      <c r="Y179" s="180" t="s">
        <v>160</v>
      </c>
      <c r="Z179" s="181" t="s">
        <v>209</v>
      </c>
      <c r="AA179" s="180" t="s">
        <v>6956</v>
      </c>
      <c r="AB179" s="190" t="s">
        <v>4208</v>
      </c>
      <c r="AC179" s="180" t="s">
        <v>76</v>
      </c>
      <c r="AD179" s="180" t="s">
        <v>5233</v>
      </c>
      <c r="AE179" s="191"/>
      <c r="AF179" s="191"/>
      <c r="AG179" s="191"/>
      <c r="AH179" s="191"/>
      <c r="AI179" s="191"/>
      <c r="AJ179" s="191"/>
      <c r="AK179" s="191"/>
      <c r="AL179" s="191"/>
      <c r="AM179" s="191"/>
      <c r="AN179" s="191"/>
      <c r="AO179" s="192"/>
      <c r="AP179" s="192"/>
      <c r="AQ179" s="192"/>
      <c r="AR179" s="192"/>
      <c r="AS179" s="192"/>
      <c r="AT179" s="192"/>
      <c r="AU179" s="192"/>
      <c r="AV179" s="192"/>
      <c r="AW179" s="192"/>
      <c r="AX179" s="72">
        <v>20</v>
      </c>
      <c r="AY179" s="72">
        <v>0</v>
      </c>
      <c r="AZ179" s="80">
        <f t="shared" si="14"/>
        <v>20</v>
      </c>
      <c r="BA179" s="72">
        <v>10</v>
      </c>
      <c r="BB179" s="72">
        <f>0</f>
        <v>0</v>
      </c>
      <c r="BC179" s="72">
        <f t="shared" si="15"/>
        <v>10</v>
      </c>
      <c r="BD179" s="72">
        <f>0</f>
        <v>0</v>
      </c>
      <c r="BE179" s="72">
        <f t="shared" si="16"/>
        <v>10</v>
      </c>
      <c r="BF179" s="72">
        <v>0</v>
      </c>
      <c r="BG179" s="72">
        <v>0</v>
      </c>
      <c r="BH179" s="72"/>
      <c r="BI179" s="72"/>
      <c r="BJ179" s="142"/>
      <c r="BK179" s="139"/>
    </row>
    <row r="180" spans="1:63" ht="40.5" customHeight="1">
      <c r="A180" s="205" t="s">
        <v>5542</v>
      </c>
      <c r="B180" s="232" t="s">
        <v>6079</v>
      </c>
      <c r="C180" s="205" t="s">
        <v>217</v>
      </c>
      <c r="D180" s="236" t="s">
        <v>7779</v>
      </c>
      <c r="E180" s="238" t="str">
        <f>INDEX([3]项目信息统计表!$E:$E,MATCH(B180,[3]项目信息统计表!$B:$B,0))</f>
        <v>应用研究</v>
      </c>
      <c r="F180" s="238" t="s">
        <v>1493</v>
      </c>
      <c r="G180" s="72" t="str">
        <f>INDEX(辅助数据!$F$3:$F$98,MATCH(项目信息统计表!F180,辅助数据!$E$3:$E$98,0))</f>
        <v>A01</v>
      </c>
      <c r="H180" s="238" t="s">
        <v>212</v>
      </c>
      <c r="I180" s="72">
        <f>INDEX(辅助数据!$B$3:$B$64,MATCH(项目信息统计表!H180,辅助数据!$A$3:$A$64,0))</f>
        <v>170</v>
      </c>
      <c r="J180" s="141" t="str">
        <f t="shared" si="13"/>
        <v>2022-01</v>
      </c>
      <c r="K180" s="237">
        <v>45261</v>
      </c>
      <c r="L180" s="72" t="str">
        <f t="shared" si="18"/>
        <v>2022</v>
      </c>
      <c r="M180" s="238" t="s">
        <v>54</v>
      </c>
      <c r="N180" s="201" t="s">
        <v>6271</v>
      </c>
      <c r="O180" s="201" t="s">
        <v>7768</v>
      </c>
      <c r="P180" s="231" t="s">
        <v>6960</v>
      </c>
      <c r="Q180" s="215" t="s">
        <v>4842</v>
      </c>
      <c r="R180" s="218" t="s">
        <v>5094</v>
      </c>
      <c r="S180" s="72" t="s">
        <v>65</v>
      </c>
      <c r="T180" s="141" t="s">
        <v>3776</v>
      </c>
      <c r="U180" s="72" t="s">
        <v>70</v>
      </c>
      <c r="V180" s="72" t="s">
        <v>73</v>
      </c>
      <c r="W180" s="72" t="s">
        <v>90</v>
      </c>
      <c r="X180" s="180" t="s">
        <v>5233</v>
      </c>
      <c r="Y180" s="180" t="s">
        <v>160</v>
      </c>
      <c r="Z180" s="181" t="s">
        <v>209</v>
      </c>
      <c r="AA180" s="180" t="s">
        <v>6956</v>
      </c>
      <c r="AB180" s="190" t="s">
        <v>4208</v>
      </c>
      <c r="AC180" s="180" t="s">
        <v>76</v>
      </c>
      <c r="AD180" s="180" t="s">
        <v>7455</v>
      </c>
      <c r="AE180" s="191"/>
      <c r="AF180" s="191"/>
      <c r="AG180" s="191"/>
      <c r="AH180" s="191"/>
      <c r="AI180" s="191"/>
      <c r="AJ180" s="191"/>
      <c r="AK180" s="191"/>
      <c r="AL180" s="191"/>
      <c r="AM180" s="191"/>
      <c r="AN180" s="191"/>
      <c r="AO180" s="192"/>
      <c r="AP180" s="192"/>
      <c r="AQ180" s="192"/>
      <c r="AR180" s="192"/>
      <c r="AS180" s="192"/>
      <c r="AT180" s="192"/>
      <c r="AU180" s="192"/>
      <c r="AV180" s="192"/>
      <c r="AW180" s="192"/>
      <c r="AX180" s="72">
        <v>20</v>
      </c>
      <c r="AY180" s="72">
        <v>0</v>
      </c>
      <c r="AZ180" s="80">
        <f t="shared" si="14"/>
        <v>20</v>
      </c>
      <c r="BA180" s="72">
        <v>10</v>
      </c>
      <c r="BB180" s="72">
        <f>0</f>
        <v>0</v>
      </c>
      <c r="BC180" s="72">
        <f t="shared" si="15"/>
        <v>10</v>
      </c>
      <c r="BD180" s="72">
        <f>0</f>
        <v>0</v>
      </c>
      <c r="BE180" s="72">
        <f t="shared" si="16"/>
        <v>10</v>
      </c>
      <c r="BF180" s="72">
        <v>0</v>
      </c>
      <c r="BG180" s="72">
        <v>0</v>
      </c>
      <c r="BH180" s="72"/>
      <c r="BI180" s="72"/>
      <c r="BJ180" s="142"/>
      <c r="BK180" s="139"/>
    </row>
    <row r="181" spans="1:63" ht="40.5" customHeight="1">
      <c r="A181" s="205" t="s">
        <v>5543</v>
      </c>
      <c r="B181" s="232" t="s">
        <v>6080</v>
      </c>
      <c r="C181" s="205" t="s">
        <v>217</v>
      </c>
      <c r="D181" s="236" t="s">
        <v>7779</v>
      </c>
      <c r="E181" s="238" t="str">
        <f>INDEX([3]项目信息统计表!$E:$E,MATCH(B181,[3]项目信息统计表!$B:$B,0))</f>
        <v>基础研究</v>
      </c>
      <c r="F181" s="238" t="s">
        <v>1564</v>
      </c>
      <c r="G181" s="72" t="str">
        <f>INDEX(辅助数据!$F$3:$F$98,MATCH(项目信息统计表!F181,辅助数据!$E$3:$E$98,0))</f>
        <v>M73</v>
      </c>
      <c r="H181" s="238" t="s">
        <v>212</v>
      </c>
      <c r="I181" s="72">
        <f>INDEX(辅助数据!$B$3:$B$64,MATCH(项目信息统计表!H181,辅助数据!$A$3:$A$64,0))</f>
        <v>170</v>
      </c>
      <c r="J181" s="141" t="str">
        <f t="shared" si="13"/>
        <v>2022-01</v>
      </c>
      <c r="K181" s="237">
        <v>45261</v>
      </c>
      <c r="L181" s="72" t="str">
        <f t="shared" si="18"/>
        <v>2022</v>
      </c>
      <c r="M181" s="238" t="s">
        <v>54</v>
      </c>
      <c r="N181" s="201" t="s">
        <v>6269</v>
      </c>
      <c r="O181" s="201" t="s">
        <v>7768</v>
      </c>
      <c r="P181" s="231" t="s">
        <v>6961</v>
      </c>
      <c r="Q181" s="215" t="s">
        <v>6962</v>
      </c>
      <c r="R181" s="218" t="s">
        <v>6406</v>
      </c>
      <c r="S181" s="72" t="s">
        <v>5231</v>
      </c>
      <c r="T181" s="141" t="s">
        <v>2248</v>
      </c>
      <c r="U181" s="72" t="s">
        <v>70</v>
      </c>
      <c r="V181" s="72" t="s">
        <v>73</v>
      </c>
      <c r="W181" s="72" t="s">
        <v>4497</v>
      </c>
      <c r="X181" s="180" t="s">
        <v>5233</v>
      </c>
      <c r="Y181" s="180" t="s">
        <v>160</v>
      </c>
      <c r="Z181" s="181" t="s">
        <v>209</v>
      </c>
      <c r="AA181" s="180" t="s">
        <v>6959</v>
      </c>
      <c r="AB181" s="190" t="s">
        <v>4225</v>
      </c>
      <c r="AC181" s="180" t="s">
        <v>4497</v>
      </c>
      <c r="AD181" s="180" t="s">
        <v>5233</v>
      </c>
      <c r="AE181" s="191"/>
      <c r="AF181" s="191"/>
      <c r="AG181" s="191"/>
      <c r="AH181" s="191"/>
      <c r="AI181" s="191"/>
      <c r="AJ181" s="191"/>
      <c r="AK181" s="191"/>
      <c r="AL181" s="191"/>
      <c r="AM181" s="191"/>
      <c r="AN181" s="191"/>
      <c r="AO181" s="192"/>
      <c r="AP181" s="192"/>
      <c r="AQ181" s="192"/>
      <c r="AR181" s="192"/>
      <c r="AS181" s="192"/>
      <c r="AT181" s="192"/>
      <c r="AU181" s="192"/>
      <c r="AV181" s="192"/>
      <c r="AW181" s="192"/>
      <c r="AX181" s="72">
        <v>60</v>
      </c>
      <c r="AY181" s="72">
        <v>0</v>
      </c>
      <c r="AZ181" s="80">
        <f t="shared" si="14"/>
        <v>60</v>
      </c>
      <c r="BA181" s="72">
        <v>30</v>
      </c>
      <c r="BB181" s="72">
        <f>0</f>
        <v>0</v>
      </c>
      <c r="BC181" s="72">
        <f t="shared" si="15"/>
        <v>30</v>
      </c>
      <c r="BD181" s="72">
        <f>0</f>
        <v>0</v>
      </c>
      <c r="BE181" s="72">
        <f t="shared" si="16"/>
        <v>30</v>
      </c>
      <c r="BF181" s="72">
        <v>0</v>
      </c>
      <c r="BG181" s="72">
        <v>0</v>
      </c>
      <c r="BH181" s="72"/>
      <c r="BI181" s="72"/>
      <c r="BJ181" s="142"/>
      <c r="BK181" s="139"/>
    </row>
    <row r="182" spans="1:63" ht="40.5" customHeight="1">
      <c r="A182" s="205" t="s">
        <v>5545</v>
      </c>
      <c r="B182" s="232" t="s">
        <v>6082</v>
      </c>
      <c r="C182" s="205" t="s">
        <v>217</v>
      </c>
      <c r="D182" s="236" t="s">
        <v>7779</v>
      </c>
      <c r="E182" s="238" t="str">
        <f>INDEX([3]项目信息统计表!$E:$E,MATCH(B182,[3]项目信息统计表!$B:$B,0))</f>
        <v>基础研究</v>
      </c>
      <c r="F182" s="238" t="s">
        <v>1564</v>
      </c>
      <c r="G182" s="72" t="str">
        <f>INDEX(辅助数据!$F$3:$F$98,MATCH(项目信息统计表!F182,辅助数据!$E$3:$E$98,0))</f>
        <v>M73</v>
      </c>
      <c r="H182" s="238" t="s">
        <v>212</v>
      </c>
      <c r="I182" s="72">
        <f>INDEX(辅助数据!$B$3:$B$64,MATCH(项目信息统计表!H182,辅助数据!$A$3:$A$64,0))</f>
        <v>170</v>
      </c>
      <c r="J182" s="141" t="str">
        <f t="shared" si="13"/>
        <v>2022-01</v>
      </c>
      <c r="K182" s="237">
        <v>45261</v>
      </c>
      <c r="L182" s="72" t="str">
        <f t="shared" si="18"/>
        <v>2022</v>
      </c>
      <c r="M182" s="238" t="s">
        <v>54</v>
      </c>
      <c r="N182" s="197" t="s">
        <v>6270</v>
      </c>
      <c r="O182" s="201" t="s">
        <v>7768</v>
      </c>
      <c r="P182" s="231" t="s">
        <v>6964</v>
      </c>
      <c r="Q182" s="215" t="s">
        <v>5000</v>
      </c>
      <c r="R182" s="206" t="s">
        <v>4459</v>
      </c>
      <c r="S182" s="72" t="s">
        <v>65</v>
      </c>
      <c r="T182" s="141" t="s">
        <v>2131</v>
      </c>
      <c r="U182" s="72" t="s">
        <v>70</v>
      </c>
      <c r="V182" s="72" t="s">
        <v>73</v>
      </c>
      <c r="W182" s="72" t="s">
        <v>4497</v>
      </c>
      <c r="X182" s="180" t="s">
        <v>7455</v>
      </c>
      <c r="Y182" s="180" t="s">
        <v>160</v>
      </c>
      <c r="Z182" s="181" t="s">
        <v>209</v>
      </c>
      <c r="AA182" s="180" t="s">
        <v>2518</v>
      </c>
      <c r="AB182" s="190" t="s">
        <v>4225</v>
      </c>
      <c r="AC182" s="180" t="s">
        <v>90</v>
      </c>
      <c r="AD182" s="180" t="s">
        <v>5233</v>
      </c>
      <c r="AE182" s="191"/>
      <c r="AF182" s="191"/>
      <c r="AG182" s="191"/>
      <c r="AH182" s="191"/>
      <c r="AI182" s="191"/>
      <c r="AJ182" s="191"/>
      <c r="AK182" s="191"/>
      <c r="AL182" s="191"/>
      <c r="AM182" s="191"/>
      <c r="AN182" s="191"/>
      <c r="AO182" s="192"/>
      <c r="AP182" s="192"/>
      <c r="AQ182" s="192"/>
      <c r="AR182" s="192"/>
      <c r="AS182" s="192"/>
      <c r="AT182" s="192"/>
      <c r="AU182" s="192"/>
      <c r="AV182" s="192"/>
      <c r="AW182" s="192"/>
      <c r="AX182" s="72">
        <v>30</v>
      </c>
      <c r="AY182" s="72">
        <v>0</v>
      </c>
      <c r="AZ182" s="80">
        <f t="shared" si="14"/>
        <v>30</v>
      </c>
      <c r="BA182" s="72">
        <v>15</v>
      </c>
      <c r="BB182" s="72">
        <f>0</f>
        <v>0</v>
      </c>
      <c r="BC182" s="72">
        <f t="shared" si="15"/>
        <v>15</v>
      </c>
      <c r="BD182" s="72">
        <f>0</f>
        <v>0</v>
      </c>
      <c r="BE182" s="72">
        <f t="shared" si="16"/>
        <v>15</v>
      </c>
      <c r="BF182" s="72">
        <v>0</v>
      </c>
      <c r="BG182" s="72">
        <v>0</v>
      </c>
      <c r="BH182" s="72"/>
      <c r="BI182" s="72"/>
      <c r="BJ182" s="142"/>
      <c r="BK182" s="139"/>
    </row>
    <row r="183" spans="1:63" ht="40.5" customHeight="1">
      <c r="A183" s="205" t="s">
        <v>5546</v>
      </c>
      <c r="B183" s="232" t="s">
        <v>6083</v>
      </c>
      <c r="C183" s="205" t="s">
        <v>217</v>
      </c>
      <c r="D183" s="236" t="s">
        <v>7779</v>
      </c>
      <c r="E183" s="238" t="str">
        <f>INDEX([3]项目信息统计表!$E:$E,MATCH(B183,[3]项目信息统计表!$B:$B,0))</f>
        <v>基础研究</v>
      </c>
      <c r="F183" s="238" t="s">
        <v>1565</v>
      </c>
      <c r="G183" s="72" t="str">
        <f>INDEX(辅助数据!$F$3:$F$98,MATCH(项目信息统计表!F183,辅助数据!$E$3:$E$98,0))</f>
        <v>M74</v>
      </c>
      <c r="H183" s="238" t="s">
        <v>212</v>
      </c>
      <c r="I183" s="72">
        <f>INDEX(辅助数据!$B$3:$B$64,MATCH(项目信息统计表!H183,辅助数据!$A$3:$A$64,0))</f>
        <v>170</v>
      </c>
      <c r="J183" s="141" t="str">
        <f t="shared" si="13"/>
        <v>2022-01</v>
      </c>
      <c r="K183" s="237">
        <v>45261</v>
      </c>
      <c r="L183" s="72" t="str">
        <f t="shared" si="18"/>
        <v>2022</v>
      </c>
      <c r="M183" s="238" t="s">
        <v>54</v>
      </c>
      <c r="N183" s="201" t="s">
        <v>6270</v>
      </c>
      <c r="O183" s="201" t="s">
        <v>7768</v>
      </c>
      <c r="P183" s="231" t="s">
        <v>6965</v>
      </c>
      <c r="Q183" s="215" t="s">
        <v>1910</v>
      </c>
      <c r="R183" s="206" t="s">
        <v>6407</v>
      </c>
      <c r="S183" s="72" t="s">
        <v>65</v>
      </c>
      <c r="T183" s="141" t="s">
        <v>2159</v>
      </c>
      <c r="U183" s="72" t="s">
        <v>70</v>
      </c>
      <c r="V183" s="72" t="s">
        <v>73</v>
      </c>
      <c r="W183" s="72" t="s">
        <v>4497</v>
      </c>
      <c r="X183" s="180" t="s">
        <v>5233</v>
      </c>
      <c r="Y183" s="180" t="s">
        <v>160</v>
      </c>
      <c r="Z183" s="181" t="s">
        <v>209</v>
      </c>
      <c r="AA183" s="180" t="s">
        <v>4977</v>
      </c>
      <c r="AB183" s="190" t="s">
        <v>4217</v>
      </c>
      <c r="AC183" s="180" t="s">
        <v>90</v>
      </c>
      <c r="AD183" s="180" t="s">
        <v>5233</v>
      </c>
      <c r="AE183" s="191"/>
      <c r="AF183" s="191"/>
      <c r="AG183" s="191"/>
      <c r="AH183" s="191"/>
      <c r="AI183" s="191"/>
      <c r="AJ183" s="191"/>
      <c r="AK183" s="191"/>
      <c r="AL183" s="191"/>
      <c r="AM183" s="191"/>
      <c r="AN183" s="191"/>
      <c r="AO183" s="202"/>
      <c r="AP183" s="202"/>
      <c r="AQ183" s="202"/>
      <c r="AR183" s="202"/>
      <c r="AS183" s="192"/>
      <c r="AT183" s="192"/>
      <c r="AU183" s="192"/>
      <c r="AV183" s="202"/>
      <c r="AW183" s="202"/>
      <c r="AX183" s="72">
        <v>50</v>
      </c>
      <c r="AY183" s="72">
        <v>0</v>
      </c>
      <c r="AZ183" s="80">
        <f t="shared" si="14"/>
        <v>50</v>
      </c>
      <c r="BA183" s="72">
        <v>25</v>
      </c>
      <c r="BB183" s="72">
        <f>0</f>
        <v>0</v>
      </c>
      <c r="BC183" s="72">
        <f t="shared" si="15"/>
        <v>25</v>
      </c>
      <c r="BD183" s="72">
        <f>0</f>
        <v>0</v>
      </c>
      <c r="BE183" s="72">
        <f t="shared" si="16"/>
        <v>25</v>
      </c>
      <c r="BF183" s="72">
        <v>0</v>
      </c>
      <c r="BG183" s="72">
        <v>0</v>
      </c>
      <c r="BH183" s="72"/>
      <c r="BI183" s="72"/>
      <c r="BJ183" s="142"/>
      <c r="BK183" s="139"/>
    </row>
    <row r="184" spans="1:63" ht="40.5" customHeight="1">
      <c r="A184" s="205" t="s">
        <v>4547</v>
      </c>
      <c r="B184" s="232" t="s">
        <v>4649</v>
      </c>
      <c r="C184" s="205" t="s">
        <v>217</v>
      </c>
      <c r="D184" s="236" t="s">
        <v>7779</v>
      </c>
      <c r="E184" s="238" t="str">
        <f>INDEX([3]项目信息统计表!$E:$E,MATCH(B184,[3]项目信息统计表!$B:$B,0))</f>
        <v>基础研究</v>
      </c>
      <c r="F184" s="238" t="s">
        <v>1539</v>
      </c>
      <c r="G184" s="72" t="str">
        <f>INDEX(辅助数据!$F$3:$F$98,MATCH(项目信息统计表!F184,辅助数据!$E$3:$E$98,0))</f>
        <v>E48</v>
      </c>
      <c r="H184" s="238" t="s">
        <v>212</v>
      </c>
      <c r="I184" s="72">
        <f>INDEX(辅助数据!$B$3:$B$64,MATCH(项目信息统计表!H184,辅助数据!$A$3:$A$64,0))</f>
        <v>170</v>
      </c>
      <c r="J184" s="141" t="str">
        <f t="shared" si="13"/>
        <v>2021-01</v>
      </c>
      <c r="K184" s="237">
        <v>44896</v>
      </c>
      <c r="L184" s="72" t="str">
        <f t="shared" si="18"/>
        <v>2021</v>
      </c>
      <c r="M184" s="193"/>
      <c r="N184" s="201" t="s">
        <v>6260</v>
      </c>
      <c r="O184" s="201" t="s">
        <v>7768</v>
      </c>
      <c r="P184" s="231" t="s">
        <v>7170</v>
      </c>
      <c r="Q184" s="215" t="s">
        <v>4830</v>
      </c>
      <c r="R184" s="218" t="s">
        <v>5080</v>
      </c>
      <c r="S184" s="72" t="s">
        <v>65</v>
      </c>
      <c r="T184" s="141" t="s">
        <v>3777</v>
      </c>
      <c r="U184" s="72" t="s">
        <v>70</v>
      </c>
      <c r="V184" s="72" t="s">
        <v>73</v>
      </c>
      <c r="W184" s="72" t="s">
        <v>90</v>
      </c>
      <c r="X184" s="180" t="s">
        <v>5233</v>
      </c>
      <c r="Y184" s="180" t="s">
        <v>160</v>
      </c>
      <c r="Z184" s="181" t="s">
        <v>209</v>
      </c>
      <c r="AA184" s="180" t="s">
        <v>2709</v>
      </c>
      <c r="AB184" s="190" t="s">
        <v>4211</v>
      </c>
      <c r="AC184" s="180" t="s">
        <v>76</v>
      </c>
      <c r="AD184" s="180" t="s">
        <v>5233</v>
      </c>
      <c r="AE184" s="191"/>
      <c r="AF184" s="191"/>
      <c r="AG184" s="191"/>
      <c r="AH184" s="191"/>
      <c r="AI184" s="191"/>
      <c r="AJ184" s="191"/>
      <c r="AK184" s="191"/>
      <c r="AL184" s="191"/>
      <c r="AM184" s="191"/>
      <c r="AN184" s="191"/>
      <c r="AO184" s="192"/>
      <c r="AP184" s="192"/>
      <c r="AQ184" s="192"/>
      <c r="AR184" s="192"/>
      <c r="AS184" s="192"/>
      <c r="AT184" s="192"/>
      <c r="AU184" s="192"/>
      <c r="AV184" s="192"/>
      <c r="AW184" s="192"/>
      <c r="AX184" s="72">
        <v>5</v>
      </c>
      <c r="AY184" s="72">
        <v>0</v>
      </c>
      <c r="AZ184" s="80">
        <f t="shared" si="14"/>
        <v>5</v>
      </c>
      <c r="BA184" s="72">
        <v>2</v>
      </c>
      <c r="BB184" s="72">
        <f>0</f>
        <v>0</v>
      </c>
      <c r="BC184" s="72">
        <f t="shared" si="15"/>
        <v>2</v>
      </c>
      <c r="BD184" s="72">
        <f>0</f>
        <v>0</v>
      </c>
      <c r="BE184" s="72">
        <f t="shared" si="16"/>
        <v>2</v>
      </c>
      <c r="BF184" s="72">
        <v>0</v>
      </c>
      <c r="BG184" s="72">
        <v>0</v>
      </c>
      <c r="BH184" s="142"/>
      <c r="BI184" s="72"/>
      <c r="BJ184" s="142"/>
      <c r="BK184" s="139"/>
    </row>
    <row r="185" spans="1:63" ht="40.5" customHeight="1">
      <c r="A185" s="205" t="s">
        <v>4548</v>
      </c>
      <c r="B185" s="232" t="s">
        <v>4650</v>
      </c>
      <c r="C185" s="205" t="s">
        <v>217</v>
      </c>
      <c r="D185" s="236" t="s">
        <v>7779</v>
      </c>
      <c r="E185" s="238" t="str">
        <f>INDEX([3]项目信息统计表!$E:$E,MATCH(B185,[3]项目信息统计表!$B:$B,0))</f>
        <v>基础研究</v>
      </c>
      <c r="F185" s="238" t="s">
        <v>1539</v>
      </c>
      <c r="G185" s="72" t="str">
        <f>INDEX(辅助数据!$F$3:$F$98,MATCH(项目信息统计表!F185,辅助数据!$E$3:$E$98,0))</f>
        <v>E48</v>
      </c>
      <c r="H185" s="238" t="s">
        <v>228</v>
      </c>
      <c r="I185" s="72">
        <f>INDEX(辅助数据!$B$3:$B$64,MATCH(项目信息统计表!H185,辅助数据!$A$3:$A$64,0))</f>
        <v>560</v>
      </c>
      <c r="J185" s="141" t="str">
        <f t="shared" si="13"/>
        <v>2021-01</v>
      </c>
      <c r="K185" s="237">
        <v>44896</v>
      </c>
      <c r="L185" s="72" t="str">
        <f t="shared" si="18"/>
        <v>2021</v>
      </c>
      <c r="M185" s="193"/>
      <c r="N185" s="201" t="s">
        <v>6260</v>
      </c>
      <c r="O185" s="201" t="s">
        <v>7768</v>
      </c>
      <c r="P185" s="231" t="s">
        <v>7171</v>
      </c>
      <c r="Q185" s="215" t="s">
        <v>4831</v>
      </c>
      <c r="R185" s="218" t="s">
        <v>5081</v>
      </c>
      <c r="S185" s="72" t="s">
        <v>65</v>
      </c>
      <c r="T185" s="141" t="s">
        <v>2174</v>
      </c>
      <c r="U185" s="72" t="s">
        <v>70</v>
      </c>
      <c r="V185" s="72" t="s">
        <v>73</v>
      </c>
      <c r="W185" s="72" t="s">
        <v>90</v>
      </c>
      <c r="X185" s="180" t="s">
        <v>5233</v>
      </c>
      <c r="Y185" s="180" t="s">
        <v>160</v>
      </c>
      <c r="Z185" s="181" t="s">
        <v>209</v>
      </c>
      <c r="AA185" s="180" t="s">
        <v>1921</v>
      </c>
      <c r="AB185" s="190" t="s">
        <v>4221</v>
      </c>
      <c r="AC185" s="180" t="s">
        <v>90</v>
      </c>
      <c r="AD185" s="180" t="s">
        <v>5233</v>
      </c>
      <c r="AE185" s="191"/>
      <c r="AF185" s="191"/>
      <c r="AG185" s="191"/>
      <c r="AH185" s="191"/>
      <c r="AI185" s="191"/>
      <c r="AJ185" s="191"/>
      <c r="AK185" s="191"/>
      <c r="AL185" s="191"/>
      <c r="AM185" s="191"/>
      <c r="AN185" s="191"/>
      <c r="AO185" s="192"/>
      <c r="AP185" s="192"/>
      <c r="AQ185" s="192"/>
      <c r="AR185" s="192"/>
      <c r="AS185" s="192"/>
      <c r="AT185" s="192"/>
      <c r="AU185" s="192"/>
      <c r="AV185" s="192"/>
      <c r="AW185" s="192"/>
      <c r="AX185" s="72">
        <v>5</v>
      </c>
      <c r="AY185" s="72">
        <v>0</v>
      </c>
      <c r="AZ185" s="80">
        <f t="shared" si="14"/>
        <v>5</v>
      </c>
      <c r="BA185" s="72">
        <v>2</v>
      </c>
      <c r="BB185" s="72">
        <f>0</f>
        <v>0</v>
      </c>
      <c r="BC185" s="72">
        <f t="shared" si="15"/>
        <v>2</v>
      </c>
      <c r="BD185" s="72">
        <f>0</f>
        <v>0</v>
      </c>
      <c r="BE185" s="72">
        <f t="shared" si="16"/>
        <v>2</v>
      </c>
      <c r="BF185" s="72">
        <v>0</v>
      </c>
      <c r="BG185" s="72">
        <v>0</v>
      </c>
      <c r="BH185" s="72"/>
      <c r="BI185" s="72"/>
      <c r="BJ185" s="142"/>
      <c r="BK185" s="139"/>
    </row>
    <row r="186" spans="1:63" ht="40.5" customHeight="1">
      <c r="A186" s="205" t="s">
        <v>5665</v>
      </c>
      <c r="B186" s="232" t="s">
        <v>4651</v>
      </c>
      <c r="C186" s="205" t="s">
        <v>217</v>
      </c>
      <c r="D186" s="236" t="s">
        <v>7779</v>
      </c>
      <c r="E186" s="238" t="str">
        <f>INDEX([3]项目信息统计表!$E:$E,MATCH(B186,[3]项目信息统计表!$B:$B,0))</f>
        <v>基础研究</v>
      </c>
      <c r="F186" s="238" t="s">
        <v>1564</v>
      </c>
      <c r="G186" s="72" t="str">
        <f>INDEX(辅助数据!$F$3:$F$98,MATCH(项目信息统计表!F186,辅助数据!$E$3:$E$98,0))</f>
        <v>M73</v>
      </c>
      <c r="H186" s="238" t="s">
        <v>228</v>
      </c>
      <c r="I186" s="72">
        <f>INDEX(辅助数据!$B$3:$B$64,MATCH(项目信息统计表!H186,辅助数据!$A$3:$A$64,0))</f>
        <v>560</v>
      </c>
      <c r="J186" s="141" t="str">
        <f t="shared" si="13"/>
        <v>2021-01</v>
      </c>
      <c r="K186" s="237">
        <v>44896</v>
      </c>
      <c r="L186" s="72" t="str">
        <f t="shared" si="18"/>
        <v>2021</v>
      </c>
      <c r="M186" s="193"/>
      <c r="N186" s="201" t="s">
        <v>6260</v>
      </c>
      <c r="O186" s="201" t="s">
        <v>7768</v>
      </c>
      <c r="P186" s="231" t="s">
        <v>7172</v>
      </c>
      <c r="Q186" s="215" t="s">
        <v>4832</v>
      </c>
      <c r="R186" s="218" t="s">
        <v>5082</v>
      </c>
      <c r="S186" s="72" t="s">
        <v>65</v>
      </c>
      <c r="T186" s="141" t="s">
        <v>3776</v>
      </c>
      <c r="U186" s="72" t="s">
        <v>70</v>
      </c>
      <c r="V186" s="72" t="s">
        <v>73</v>
      </c>
      <c r="W186" s="72" t="s">
        <v>4497</v>
      </c>
      <c r="X186" s="180" t="s">
        <v>5233</v>
      </c>
      <c r="Y186" s="180" t="s">
        <v>160</v>
      </c>
      <c r="Z186" s="181" t="s">
        <v>209</v>
      </c>
      <c r="AA186" s="180" t="s">
        <v>7676</v>
      </c>
      <c r="AB186" s="190" t="s">
        <v>4232</v>
      </c>
      <c r="AC186" s="180" t="s">
        <v>4496</v>
      </c>
      <c r="AD186" s="180" t="s">
        <v>5233</v>
      </c>
      <c r="AE186" s="191"/>
      <c r="AF186" s="191"/>
      <c r="AG186" s="191"/>
      <c r="AH186" s="191"/>
      <c r="AI186" s="191"/>
      <c r="AJ186" s="191"/>
      <c r="AK186" s="191"/>
      <c r="AL186" s="191"/>
      <c r="AM186" s="191"/>
      <c r="AN186" s="191"/>
      <c r="AO186" s="192"/>
      <c r="AP186" s="192"/>
      <c r="AQ186" s="192"/>
      <c r="AR186" s="192"/>
      <c r="AS186" s="192"/>
      <c r="AT186" s="192"/>
      <c r="AU186" s="192"/>
      <c r="AV186" s="192"/>
      <c r="AW186" s="192"/>
      <c r="AX186" s="72">
        <v>5</v>
      </c>
      <c r="AY186" s="72">
        <v>0</v>
      </c>
      <c r="AZ186" s="80">
        <f t="shared" si="14"/>
        <v>5</v>
      </c>
      <c r="BA186" s="72">
        <v>2</v>
      </c>
      <c r="BB186" s="72">
        <f>0</f>
        <v>0</v>
      </c>
      <c r="BC186" s="72">
        <f t="shared" si="15"/>
        <v>2</v>
      </c>
      <c r="BD186" s="72">
        <f>0</f>
        <v>0</v>
      </c>
      <c r="BE186" s="72">
        <f t="shared" si="16"/>
        <v>2</v>
      </c>
      <c r="BF186" s="72">
        <v>0</v>
      </c>
      <c r="BG186" s="72">
        <v>0</v>
      </c>
      <c r="BH186" s="72"/>
      <c r="BI186" s="72"/>
      <c r="BJ186" s="142"/>
      <c r="BK186" s="139"/>
    </row>
    <row r="187" spans="1:63" ht="40.5" customHeight="1">
      <c r="A187" s="205" t="s">
        <v>4549</v>
      </c>
      <c r="B187" s="232" t="s">
        <v>4652</v>
      </c>
      <c r="C187" s="205" t="s">
        <v>217</v>
      </c>
      <c r="D187" s="236" t="s">
        <v>7779</v>
      </c>
      <c r="E187" s="238" t="str">
        <f>INDEX([3]项目信息统计表!$E:$E,MATCH(B187,[3]项目信息统计表!$B:$B,0))</f>
        <v>基础研究</v>
      </c>
      <c r="F187" s="238" t="s">
        <v>1564</v>
      </c>
      <c r="G187" s="72" t="str">
        <f>INDEX(辅助数据!$F$3:$F$98,MATCH(项目信息统计表!F187,辅助数据!$E$3:$E$98,0))</f>
        <v>M73</v>
      </c>
      <c r="H187" s="238" t="s">
        <v>210</v>
      </c>
      <c r="I187" s="72">
        <f>INDEX(辅助数据!$B$3:$B$64,MATCH(项目信息统计表!H187,辅助数据!$A$3:$A$64,0))</f>
        <v>420</v>
      </c>
      <c r="J187" s="141" t="str">
        <f t="shared" si="13"/>
        <v>2021-01</v>
      </c>
      <c r="K187" s="237">
        <v>44896</v>
      </c>
      <c r="L187" s="72" t="str">
        <f t="shared" si="18"/>
        <v>2021</v>
      </c>
      <c r="M187" s="193"/>
      <c r="N187" s="201" t="s">
        <v>6260</v>
      </c>
      <c r="O187" s="201" t="s">
        <v>7768</v>
      </c>
      <c r="P187" s="231" t="s">
        <v>7173</v>
      </c>
      <c r="Q187" s="215" t="s">
        <v>2518</v>
      </c>
      <c r="R187" s="218" t="s">
        <v>5083</v>
      </c>
      <c r="S187" s="72" t="s">
        <v>65</v>
      </c>
      <c r="T187" s="141" t="s">
        <v>3772</v>
      </c>
      <c r="U187" s="72" t="s">
        <v>70</v>
      </c>
      <c r="V187" s="72" t="s">
        <v>73</v>
      </c>
      <c r="W187" s="72" t="s">
        <v>90</v>
      </c>
      <c r="X187" s="180" t="s">
        <v>5233</v>
      </c>
      <c r="Y187" s="180" t="s">
        <v>160</v>
      </c>
      <c r="Z187" s="181" t="s">
        <v>209</v>
      </c>
      <c r="AA187" s="180" t="s">
        <v>4978</v>
      </c>
      <c r="AB187" s="190" t="s">
        <v>4223</v>
      </c>
      <c r="AC187" s="180" t="s">
        <v>90</v>
      </c>
      <c r="AD187" s="180" t="s">
        <v>5233</v>
      </c>
      <c r="AE187" s="191"/>
      <c r="AF187" s="191"/>
      <c r="AG187" s="191"/>
      <c r="AH187" s="191"/>
      <c r="AI187" s="191"/>
      <c r="AJ187" s="191"/>
      <c r="AK187" s="191"/>
      <c r="AL187" s="191"/>
      <c r="AM187" s="191"/>
      <c r="AN187" s="191"/>
      <c r="AO187" s="192"/>
      <c r="AP187" s="192"/>
      <c r="AQ187" s="192"/>
      <c r="AR187" s="192"/>
      <c r="AS187" s="192"/>
      <c r="AT187" s="192"/>
      <c r="AU187" s="192"/>
      <c r="AV187" s="192"/>
      <c r="AW187" s="192"/>
      <c r="AX187" s="72">
        <v>5</v>
      </c>
      <c r="AY187" s="72">
        <v>0</v>
      </c>
      <c r="AZ187" s="80">
        <f t="shared" si="14"/>
        <v>5</v>
      </c>
      <c r="BA187" s="72">
        <v>2</v>
      </c>
      <c r="BB187" s="72">
        <f>0</f>
        <v>0</v>
      </c>
      <c r="BC187" s="72">
        <f t="shared" si="15"/>
        <v>2</v>
      </c>
      <c r="BD187" s="72">
        <f>0</f>
        <v>0</v>
      </c>
      <c r="BE187" s="72">
        <f t="shared" si="16"/>
        <v>2</v>
      </c>
      <c r="BF187" s="72">
        <v>0</v>
      </c>
      <c r="BG187" s="72">
        <v>0</v>
      </c>
      <c r="BH187" s="72"/>
      <c r="BI187" s="72"/>
      <c r="BJ187" s="142"/>
      <c r="BK187" s="139"/>
    </row>
    <row r="188" spans="1:63" ht="40.5" customHeight="1">
      <c r="A188" s="205" t="s">
        <v>4550</v>
      </c>
      <c r="B188" s="232" t="s">
        <v>4653</v>
      </c>
      <c r="C188" s="205" t="s">
        <v>217</v>
      </c>
      <c r="D188" s="236" t="s">
        <v>7779</v>
      </c>
      <c r="E188" s="238" t="str">
        <f>INDEX([3]项目信息统计表!$E:$E,MATCH(B188,[3]项目信息统计表!$B:$B,0))</f>
        <v>基础研究</v>
      </c>
      <c r="F188" s="238" t="s">
        <v>1564</v>
      </c>
      <c r="G188" s="72" t="str">
        <f>INDEX(辅助数据!$F$3:$F$98,MATCH(项目信息统计表!F188,辅助数据!$E$3:$E$98,0))</f>
        <v>M73</v>
      </c>
      <c r="H188" s="238" t="s">
        <v>212</v>
      </c>
      <c r="I188" s="72">
        <f>INDEX(辅助数据!$B$3:$B$64,MATCH(项目信息统计表!H188,辅助数据!$A$3:$A$64,0))</f>
        <v>170</v>
      </c>
      <c r="J188" s="141" t="str">
        <f t="shared" si="13"/>
        <v>2021-01</v>
      </c>
      <c r="K188" s="237">
        <v>44896</v>
      </c>
      <c r="L188" s="72" t="str">
        <f t="shared" si="18"/>
        <v>2021</v>
      </c>
      <c r="M188" s="193"/>
      <c r="N188" s="201" t="s">
        <v>6260</v>
      </c>
      <c r="O188" s="201" t="s">
        <v>7768</v>
      </c>
      <c r="P188" s="231" t="s">
        <v>7174</v>
      </c>
      <c r="Q188" s="215" t="s">
        <v>4833</v>
      </c>
      <c r="R188" s="206" t="s">
        <v>5084</v>
      </c>
      <c r="S188" s="72" t="s">
        <v>5231</v>
      </c>
      <c r="T188" s="141" t="s">
        <v>3763</v>
      </c>
      <c r="U188" s="72" t="s">
        <v>70</v>
      </c>
      <c r="V188" s="72" t="s">
        <v>73</v>
      </c>
      <c r="W188" s="72" t="s">
        <v>90</v>
      </c>
      <c r="X188" s="180" t="s">
        <v>5233</v>
      </c>
      <c r="Y188" s="180" t="s">
        <v>160</v>
      </c>
      <c r="Z188" s="181" t="s">
        <v>209</v>
      </c>
      <c r="AA188" s="180"/>
      <c r="AB188" s="190"/>
      <c r="AC188" s="180"/>
      <c r="AD188" s="180"/>
      <c r="AE188" s="191"/>
      <c r="AF188" s="191"/>
      <c r="AG188" s="191"/>
      <c r="AH188" s="191"/>
      <c r="AI188" s="191"/>
      <c r="AJ188" s="191"/>
      <c r="AK188" s="191"/>
      <c r="AL188" s="191"/>
      <c r="AM188" s="191"/>
      <c r="AN188" s="191"/>
      <c r="AO188" s="192"/>
      <c r="AP188" s="192"/>
      <c r="AQ188" s="192"/>
      <c r="AR188" s="192"/>
      <c r="AS188" s="192"/>
      <c r="AT188" s="192"/>
      <c r="AU188" s="192"/>
      <c r="AV188" s="192"/>
      <c r="AW188" s="192"/>
      <c r="AX188" s="72">
        <v>5</v>
      </c>
      <c r="AY188" s="72">
        <v>0</v>
      </c>
      <c r="AZ188" s="80">
        <f t="shared" si="14"/>
        <v>5</v>
      </c>
      <c r="BA188" s="72">
        <v>2</v>
      </c>
      <c r="BB188" s="72">
        <f>0</f>
        <v>0</v>
      </c>
      <c r="BC188" s="72">
        <f t="shared" si="15"/>
        <v>2</v>
      </c>
      <c r="BD188" s="72">
        <f>0</f>
        <v>0</v>
      </c>
      <c r="BE188" s="72">
        <f t="shared" si="16"/>
        <v>2</v>
      </c>
      <c r="BF188" s="72">
        <v>0</v>
      </c>
      <c r="BG188" s="72">
        <v>0</v>
      </c>
      <c r="BH188" s="72"/>
      <c r="BI188" s="72"/>
      <c r="BJ188" s="142"/>
      <c r="BK188" s="139"/>
    </row>
    <row r="189" spans="1:63" ht="40.5" customHeight="1">
      <c r="A189" s="205" t="s">
        <v>5666</v>
      </c>
      <c r="B189" s="232" t="s">
        <v>4654</v>
      </c>
      <c r="C189" s="205" t="s">
        <v>217</v>
      </c>
      <c r="D189" s="236" t="s">
        <v>7779</v>
      </c>
      <c r="E189" s="238" t="str">
        <f>INDEX([3]项目信息统计表!$E:$E,MATCH(B189,[3]项目信息统计表!$B:$B,0))</f>
        <v>基础研究</v>
      </c>
      <c r="F189" s="238" t="s">
        <v>1565</v>
      </c>
      <c r="G189" s="72" t="str">
        <f>INDEX(辅助数据!$F$3:$F$98,MATCH(项目信息统计表!F189,辅助数据!$E$3:$E$98,0))</f>
        <v>M74</v>
      </c>
      <c r="H189" s="238" t="s">
        <v>212</v>
      </c>
      <c r="I189" s="72">
        <f>INDEX(辅助数据!$B$3:$B$64,MATCH(项目信息统计表!H189,辅助数据!$A$3:$A$64,0))</f>
        <v>170</v>
      </c>
      <c r="J189" s="141" t="str">
        <f t="shared" si="13"/>
        <v>2021-01</v>
      </c>
      <c r="K189" s="237">
        <v>44896</v>
      </c>
      <c r="L189" s="72" t="str">
        <f t="shared" si="18"/>
        <v>2021</v>
      </c>
      <c r="M189" s="193"/>
      <c r="N189" s="201" t="s">
        <v>6260</v>
      </c>
      <c r="O189" s="201" t="s">
        <v>7768</v>
      </c>
      <c r="P189" s="231" t="s">
        <v>7175</v>
      </c>
      <c r="Q189" s="215" t="s">
        <v>4834</v>
      </c>
      <c r="R189" s="206" t="s">
        <v>5085</v>
      </c>
      <c r="S189" s="72" t="s">
        <v>65</v>
      </c>
      <c r="T189" s="141" t="s">
        <v>3785</v>
      </c>
      <c r="U189" s="72" t="s">
        <v>70</v>
      </c>
      <c r="V189" s="72" t="s">
        <v>73</v>
      </c>
      <c r="W189" s="72" t="s">
        <v>90</v>
      </c>
      <c r="X189" s="180" t="s">
        <v>5233</v>
      </c>
      <c r="Y189" s="180" t="s">
        <v>116</v>
      </c>
      <c r="Z189" s="181" t="s">
        <v>219</v>
      </c>
      <c r="AA189" s="180" t="s">
        <v>6552</v>
      </c>
      <c r="AB189" s="190" t="s">
        <v>4224</v>
      </c>
      <c r="AC189" s="180" t="s">
        <v>90</v>
      </c>
      <c r="AD189" s="180" t="s">
        <v>5233</v>
      </c>
      <c r="AE189" s="191"/>
      <c r="AF189" s="191"/>
      <c r="AG189" s="191"/>
      <c r="AH189" s="191"/>
      <c r="AI189" s="191"/>
      <c r="AJ189" s="191"/>
      <c r="AK189" s="191"/>
      <c r="AL189" s="191"/>
      <c r="AM189" s="191"/>
      <c r="AN189" s="191"/>
      <c r="AO189" s="192"/>
      <c r="AP189" s="192"/>
      <c r="AQ189" s="192"/>
      <c r="AR189" s="192"/>
      <c r="AS189" s="192"/>
      <c r="AT189" s="192"/>
      <c r="AU189" s="192"/>
      <c r="AV189" s="192"/>
      <c r="AW189" s="192"/>
      <c r="AX189" s="72">
        <v>5</v>
      </c>
      <c r="AY189" s="72">
        <v>0</v>
      </c>
      <c r="AZ189" s="80">
        <f t="shared" si="14"/>
        <v>5</v>
      </c>
      <c r="BA189" s="72">
        <v>2</v>
      </c>
      <c r="BB189" s="72">
        <f>0</f>
        <v>0</v>
      </c>
      <c r="BC189" s="72">
        <f t="shared" si="15"/>
        <v>2</v>
      </c>
      <c r="BD189" s="72">
        <f>0</f>
        <v>0</v>
      </c>
      <c r="BE189" s="72">
        <f t="shared" si="16"/>
        <v>2</v>
      </c>
      <c r="BF189" s="72">
        <v>0</v>
      </c>
      <c r="BG189" s="72">
        <v>0</v>
      </c>
      <c r="BH189" s="72"/>
      <c r="BI189" s="72"/>
      <c r="BJ189" s="142"/>
      <c r="BK189" s="139"/>
    </row>
    <row r="190" spans="1:63" ht="40.5" customHeight="1">
      <c r="A190" s="205" t="s">
        <v>4551</v>
      </c>
      <c r="B190" s="232" t="s">
        <v>4655</v>
      </c>
      <c r="C190" s="205" t="s">
        <v>217</v>
      </c>
      <c r="D190" s="236" t="s">
        <v>7779</v>
      </c>
      <c r="E190" s="238" t="str">
        <f>INDEX([3]项目信息统计表!$E:$E,MATCH(B190,[3]项目信息统计表!$B:$B,0))</f>
        <v>基础研究</v>
      </c>
      <c r="F190" s="238" t="s">
        <v>1499</v>
      </c>
      <c r="G190" s="72" t="str">
        <f>INDEX(辅助数据!$F$3:$F$98,MATCH(项目信息统计表!F190,辅助数据!$E$3:$E$98,0))</f>
        <v>B07</v>
      </c>
      <c r="H190" s="238" t="s">
        <v>212</v>
      </c>
      <c r="I190" s="72">
        <f>INDEX(辅助数据!$B$3:$B$64,MATCH(项目信息统计表!H190,辅助数据!$A$3:$A$64,0))</f>
        <v>170</v>
      </c>
      <c r="J190" s="141" t="str">
        <f t="shared" si="13"/>
        <v>2021-01</v>
      </c>
      <c r="K190" s="237">
        <v>44896</v>
      </c>
      <c r="L190" s="72" t="str">
        <f t="shared" si="18"/>
        <v>2021</v>
      </c>
      <c r="M190" s="193"/>
      <c r="N190" s="201" t="s">
        <v>6260</v>
      </c>
      <c r="O190" s="201" t="s">
        <v>7768</v>
      </c>
      <c r="P190" s="231" t="s">
        <v>7176</v>
      </c>
      <c r="Q190" s="215" t="s">
        <v>4835</v>
      </c>
      <c r="R190" s="206" t="s">
        <v>5086</v>
      </c>
      <c r="S190" s="72" t="s">
        <v>65</v>
      </c>
      <c r="T190" s="141" t="s">
        <v>2249</v>
      </c>
      <c r="U190" s="72" t="s">
        <v>70</v>
      </c>
      <c r="V190" s="72" t="s">
        <v>73</v>
      </c>
      <c r="W190" s="72" t="s">
        <v>4497</v>
      </c>
      <c r="X190" s="180" t="s">
        <v>5233</v>
      </c>
      <c r="Y190" s="180" t="s">
        <v>160</v>
      </c>
      <c r="Z190" s="181" t="s">
        <v>209</v>
      </c>
      <c r="AA190" s="180" t="s">
        <v>4840</v>
      </c>
      <c r="AB190" s="190" t="s">
        <v>4226</v>
      </c>
      <c r="AC190" s="180" t="s">
        <v>90</v>
      </c>
      <c r="AD190" s="180" t="s">
        <v>5233</v>
      </c>
      <c r="AE190" s="191"/>
      <c r="AF190" s="191"/>
      <c r="AG190" s="191"/>
      <c r="AH190" s="191"/>
      <c r="AI190" s="191"/>
      <c r="AJ190" s="191"/>
      <c r="AK190" s="191"/>
      <c r="AL190" s="191"/>
      <c r="AM190" s="191"/>
      <c r="AN190" s="191"/>
      <c r="AO190" s="192"/>
      <c r="AP190" s="192"/>
      <c r="AQ190" s="192"/>
      <c r="AR190" s="192"/>
      <c r="AS190" s="192"/>
      <c r="AT190" s="192"/>
      <c r="AU190" s="192"/>
      <c r="AV190" s="192"/>
      <c r="AW190" s="192"/>
      <c r="AX190" s="72">
        <v>5</v>
      </c>
      <c r="AY190" s="72">
        <v>0</v>
      </c>
      <c r="AZ190" s="80">
        <f t="shared" si="14"/>
        <v>5</v>
      </c>
      <c r="BA190" s="72">
        <v>2</v>
      </c>
      <c r="BB190" s="72">
        <f>0</f>
        <v>0</v>
      </c>
      <c r="BC190" s="72">
        <f t="shared" si="15"/>
        <v>2</v>
      </c>
      <c r="BD190" s="72">
        <f>0</f>
        <v>0</v>
      </c>
      <c r="BE190" s="72">
        <f t="shared" si="16"/>
        <v>2</v>
      </c>
      <c r="BF190" s="72">
        <v>0</v>
      </c>
      <c r="BG190" s="72">
        <v>0</v>
      </c>
      <c r="BH190" s="72"/>
      <c r="BI190" s="72"/>
      <c r="BJ190" s="142"/>
      <c r="BK190" s="139"/>
    </row>
    <row r="191" spans="1:63" ht="40.5" customHeight="1">
      <c r="A191" s="205" t="s">
        <v>5667</v>
      </c>
      <c r="B191" s="232" t="s">
        <v>4656</v>
      </c>
      <c r="C191" s="205" t="s">
        <v>217</v>
      </c>
      <c r="D191" s="236" t="s">
        <v>7779</v>
      </c>
      <c r="E191" s="238" t="str">
        <f>INDEX([3]项目信息统计表!$E:$E,MATCH(B191,[3]项目信息统计表!$B:$B,0))</f>
        <v>应用研究</v>
      </c>
      <c r="F191" s="238" t="s">
        <v>1568</v>
      </c>
      <c r="G191" s="72" t="str">
        <f>INDEX(辅助数据!$F$3:$F$98,MATCH(项目信息统计表!F191,辅助数据!$E$3:$E$98,0))</f>
        <v>N77</v>
      </c>
      <c r="H191" s="238" t="s">
        <v>210</v>
      </c>
      <c r="I191" s="72">
        <f>INDEX(辅助数据!$B$3:$B$64,MATCH(项目信息统计表!H191,辅助数据!$A$3:$A$64,0))</f>
        <v>420</v>
      </c>
      <c r="J191" s="141" t="str">
        <f t="shared" si="13"/>
        <v>2021-01</v>
      </c>
      <c r="K191" s="237">
        <v>44896</v>
      </c>
      <c r="L191" s="72" t="str">
        <f t="shared" si="18"/>
        <v>2021</v>
      </c>
      <c r="M191" s="193"/>
      <c r="N191" s="135" t="s">
        <v>6260</v>
      </c>
      <c r="O191" s="201" t="s">
        <v>7768</v>
      </c>
      <c r="P191" s="231" t="s">
        <v>7177</v>
      </c>
      <c r="Q191" s="215" t="s">
        <v>4836</v>
      </c>
      <c r="R191" s="206" t="s">
        <v>5087</v>
      </c>
      <c r="S191" s="72" t="s">
        <v>5231</v>
      </c>
      <c r="T191" s="141" t="s">
        <v>3807</v>
      </c>
      <c r="U191" s="72" t="s">
        <v>70</v>
      </c>
      <c r="V191" s="72" t="s">
        <v>73</v>
      </c>
      <c r="W191" s="72" t="s">
        <v>90</v>
      </c>
      <c r="X191" s="180" t="s">
        <v>5233</v>
      </c>
      <c r="Y191" s="180" t="s">
        <v>5233</v>
      </c>
      <c r="Z191" s="181" t="s">
        <v>5233</v>
      </c>
      <c r="AA191" s="180"/>
      <c r="AB191" s="190"/>
      <c r="AC191" s="180"/>
      <c r="AD191" s="180"/>
      <c r="AE191" s="191"/>
      <c r="AF191" s="191"/>
      <c r="AG191" s="191"/>
      <c r="AH191" s="191"/>
      <c r="AI191" s="191"/>
      <c r="AJ191" s="191"/>
      <c r="AK191" s="191"/>
      <c r="AL191" s="191"/>
      <c r="AM191" s="191"/>
      <c r="AN191" s="191"/>
      <c r="AO191" s="192"/>
      <c r="AP191" s="192"/>
      <c r="AQ191" s="192"/>
      <c r="AR191" s="192"/>
      <c r="AS191" s="192"/>
      <c r="AT191" s="192"/>
      <c r="AU191" s="192"/>
      <c r="AV191" s="192"/>
      <c r="AW191" s="192"/>
      <c r="AX191" s="72">
        <v>5</v>
      </c>
      <c r="AY191" s="72">
        <v>0</v>
      </c>
      <c r="AZ191" s="80">
        <f t="shared" si="14"/>
        <v>5</v>
      </c>
      <c r="BA191" s="72">
        <v>2</v>
      </c>
      <c r="BB191" s="72">
        <f>0</f>
        <v>0</v>
      </c>
      <c r="BC191" s="72">
        <f t="shared" si="15"/>
        <v>2</v>
      </c>
      <c r="BD191" s="72">
        <f>0</f>
        <v>0</v>
      </c>
      <c r="BE191" s="72">
        <f t="shared" si="16"/>
        <v>2</v>
      </c>
      <c r="BF191" s="72">
        <v>0</v>
      </c>
      <c r="BG191" s="72">
        <v>0</v>
      </c>
      <c r="BH191" s="72"/>
      <c r="BI191" s="72"/>
      <c r="BJ191" s="142"/>
      <c r="BK191" s="139"/>
    </row>
    <row r="192" spans="1:63" ht="40.5" customHeight="1">
      <c r="A192" s="205" t="s">
        <v>5668</v>
      </c>
      <c r="B192" s="232" t="s">
        <v>4657</v>
      </c>
      <c r="C192" s="205" t="s">
        <v>217</v>
      </c>
      <c r="D192" s="236" t="s">
        <v>7779</v>
      </c>
      <c r="E192" s="238" t="str">
        <f>INDEX([3]项目信息统计表!$E:$E,MATCH(B192,[3]项目信息统计表!$B:$B,0))</f>
        <v>基础研究</v>
      </c>
      <c r="F192" s="238" t="s">
        <v>1499</v>
      </c>
      <c r="G192" s="72" t="str">
        <f>INDEX(辅助数据!$F$3:$F$98,MATCH(项目信息统计表!F192,辅助数据!$E$3:$E$98,0))</f>
        <v>B07</v>
      </c>
      <c r="H192" s="238" t="s">
        <v>212</v>
      </c>
      <c r="I192" s="72">
        <f>INDEX(辅助数据!$B$3:$B$64,MATCH(项目信息统计表!H192,辅助数据!$A$3:$A$64,0))</f>
        <v>170</v>
      </c>
      <c r="J192" s="141" t="str">
        <f t="shared" si="13"/>
        <v>2021-01</v>
      </c>
      <c r="K192" s="237">
        <v>44896</v>
      </c>
      <c r="L192" s="72" t="str">
        <f t="shared" si="18"/>
        <v>2021</v>
      </c>
      <c r="M192" s="193"/>
      <c r="N192" s="135" t="s">
        <v>6260</v>
      </c>
      <c r="O192" s="201" t="s">
        <v>7768</v>
      </c>
      <c r="P192" s="231" t="s">
        <v>7178</v>
      </c>
      <c r="Q192" s="215" t="s">
        <v>1914</v>
      </c>
      <c r="R192" s="206" t="s">
        <v>5088</v>
      </c>
      <c r="S192" s="72" t="s">
        <v>65</v>
      </c>
      <c r="T192" s="141" t="s">
        <v>2162</v>
      </c>
      <c r="U192" s="72" t="s">
        <v>70</v>
      </c>
      <c r="V192" s="72" t="s">
        <v>73</v>
      </c>
      <c r="W192" s="72" t="s">
        <v>90</v>
      </c>
      <c r="X192" s="180" t="s">
        <v>5234</v>
      </c>
      <c r="Y192" s="180" t="s">
        <v>160</v>
      </c>
      <c r="Z192" s="181" t="s">
        <v>209</v>
      </c>
      <c r="AA192" s="180" t="s">
        <v>7677</v>
      </c>
      <c r="AB192" s="190" t="s">
        <v>4197</v>
      </c>
      <c r="AC192" s="180" t="s">
        <v>76</v>
      </c>
      <c r="AD192" s="180" t="s">
        <v>5233</v>
      </c>
      <c r="AE192" s="191"/>
      <c r="AF192" s="191"/>
      <c r="AG192" s="191"/>
      <c r="AH192" s="191"/>
      <c r="AI192" s="191"/>
      <c r="AJ192" s="191"/>
      <c r="AK192" s="191"/>
      <c r="AL192" s="191"/>
      <c r="AM192" s="191"/>
      <c r="AN192" s="191"/>
      <c r="AO192" s="192"/>
      <c r="AP192" s="192"/>
      <c r="AQ192" s="192"/>
      <c r="AR192" s="192"/>
      <c r="AS192" s="192"/>
      <c r="AT192" s="192"/>
      <c r="AU192" s="192"/>
      <c r="AV192" s="192"/>
      <c r="AW192" s="192"/>
      <c r="AX192" s="72">
        <v>5</v>
      </c>
      <c r="AY192" s="72">
        <v>0</v>
      </c>
      <c r="AZ192" s="80">
        <f t="shared" si="14"/>
        <v>5</v>
      </c>
      <c r="BA192" s="72">
        <v>2</v>
      </c>
      <c r="BB192" s="72">
        <f>0</f>
        <v>0</v>
      </c>
      <c r="BC192" s="72">
        <f t="shared" si="15"/>
        <v>2</v>
      </c>
      <c r="BD192" s="72">
        <f>0</f>
        <v>0</v>
      </c>
      <c r="BE192" s="72">
        <f t="shared" si="16"/>
        <v>2</v>
      </c>
      <c r="BF192" s="72">
        <v>0</v>
      </c>
      <c r="BG192" s="72">
        <v>0</v>
      </c>
      <c r="BH192" s="72"/>
      <c r="BI192" s="72"/>
      <c r="BJ192" s="142"/>
      <c r="BK192" s="139"/>
    </row>
    <row r="193" spans="1:63" ht="40.5" customHeight="1">
      <c r="A193" s="205" t="s">
        <v>4552</v>
      </c>
      <c r="B193" s="232" t="s">
        <v>4658</v>
      </c>
      <c r="C193" s="205" t="s">
        <v>217</v>
      </c>
      <c r="D193" s="236" t="s">
        <v>7779</v>
      </c>
      <c r="E193" s="238" t="str">
        <f>INDEX([3]项目信息统计表!$E:$E,MATCH(B193,[3]项目信息统计表!$B:$B,0))</f>
        <v>基础研究</v>
      </c>
      <c r="F193" s="238" t="s">
        <v>1539</v>
      </c>
      <c r="G193" s="72" t="str">
        <f>INDEX(辅助数据!$F$3:$F$98,MATCH(项目信息统计表!F193,辅助数据!$E$3:$E$98,0))</f>
        <v>E48</v>
      </c>
      <c r="H193" s="238" t="s">
        <v>228</v>
      </c>
      <c r="I193" s="72">
        <f>INDEX(辅助数据!$B$3:$B$64,MATCH(项目信息统计表!H193,辅助数据!$A$3:$A$64,0))</f>
        <v>560</v>
      </c>
      <c r="J193" s="141" t="str">
        <f t="shared" si="13"/>
        <v>2021-01</v>
      </c>
      <c r="K193" s="237">
        <v>44896</v>
      </c>
      <c r="L193" s="72" t="str">
        <f t="shared" si="18"/>
        <v>2021</v>
      </c>
      <c r="M193" s="193"/>
      <c r="N193" s="201" t="s">
        <v>6275</v>
      </c>
      <c r="O193" s="201" t="s">
        <v>7768</v>
      </c>
      <c r="P193" s="231" t="s">
        <v>7179</v>
      </c>
      <c r="Q193" s="215" t="s">
        <v>4837</v>
      </c>
      <c r="R193" s="206" t="s">
        <v>5089</v>
      </c>
      <c r="S193" s="72" t="s">
        <v>65</v>
      </c>
      <c r="T193" s="141" t="s">
        <v>3774</v>
      </c>
      <c r="U193" s="72" t="s">
        <v>70</v>
      </c>
      <c r="V193" s="72" t="s">
        <v>73</v>
      </c>
      <c r="W193" s="72" t="s">
        <v>90</v>
      </c>
      <c r="X193" s="180" t="s">
        <v>7455</v>
      </c>
      <c r="Y193" s="180" t="s">
        <v>160</v>
      </c>
      <c r="Z193" s="181" t="s">
        <v>209</v>
      </c>
      <c r="AA193" s="180" t="s">
        <v>6956</v>
      </c>
      <c r="AB193" s="190" t="s">
        <v>4208</v>
      </c>
      <c r="AC193" s="180" t="s">
        <v>76</v>
      </c>
      <c r="AD193" s="180" t="s">
        <v>5233</v>
      </c>
      <c r="AE193" s="191"/>
      <c r="AF193" s="191"/>
      <c r="AG193" s="191"/>
      <c r="AH193" s="191"/>
      <c r="AI193" s="191"/>
      <c r="AJ193" s="191"/>
      <c r="AK193" s="191"/>
      <c r="AL193" s="191"/>
      <c r="AM193" s="191"/>
      <c r="AN193" s="191"/>
      <c r="AO193" s="192"/>
      <c r="AP193" s="192"/>
      <c r="AQ193" s="192"/>
      <c r="AR193" s="192"/>
      <c r="AS193" s="192"/>
      <c r="AT193" s="192"/>
      <c r="AU193" s="192"/>
      <c r="AV193" s="192"/>
      <c r="AW193" s="192"/>
      <c r="AX193" s="72">
        <v>8</v>
      </c>
      <c r="AY193" s="72">
        <v>0</v>
      </c>
      <c r="AZ193" s="80">
        <f t="shared" si="14"/>
        <v>8</v>
      </c>
      <c r="BA193" s="72">
        <v>5</v>
      </c>
      <c r="BB193" s="72">
        <f>0</f>
        <v>0</v>
      </c>
      <c r="BC193" s="72">
        <f t="shared" si="15"/>
        <v>5</v>
      </c>
      <c r="BD193" s="72">
        <f>0</f>
        <v>0</v>
      </c>
      <c r="BE193" s="72">
        <f t="shared" si="16"/>
        <v>5</v>
      </c>
      <c r="BF193" s="72">
        <v>0</v>
      </c>
      <c r="BG193" s="72">
        <v>0</v>
      </c>
      <c r="BH193" s="142"/>
      <c r="BI193" s="72"/>
      <c r="BJ193" s="142"/>
      <c r="BK193" s="139"/>
    </row>
    <row r="194" spans="1:63" ht="40.5" customHeight="1">
      <c r="A194" s="205" t="s">
        <v>4553</v>
      </c>
      <c r="B194" s="232" t="s">
        <v>4659</v>
      </c>
      <c r="C194" s="205" t="s">
        <v>217</v>
      </c>
      <c r="D194" s="236" t="s">
        <v>7779</v>
      </c>
      <c r="E194" s="238" t="str">
        <f>INDEX([3]项目信息统计表!$E:$E,MATCH(B194,[3]项目信息统计表!$B:$B,0))</f>
        <v>应用研究</v>
      </c>
      <c r="F194" s="238" t="s">
        <v>1564</v>
      </c>
      <c r="G194" s="72" t="str">
        <f>INDEX(辅助数据!$F$3:$F$98,MATCH(项目信息统计表!F194,辅助数据!$E$3:$E$98,0))</f>
        <v>M73</v>
      </c>
      <c r="H194" s="238" t="s">
        <v>210</v>
      </c>
      <c r="I194" s="72">
        <f>INDEX(辅助数据!$B$3:$B$64,MATCH(项目信息统计表!H194,辅助数据!$A$3:$A$64,0))</f>
        <v>420</v>
      </c>
      <c r="J194" s="141" t="str">
        <f t="shared" si="13"/>
        <v>2021-01</v>
      </c>
      <c r="K194" s="237">
        <v>44896</v>
      </c>
      <c r="L194" s="72" t="str">
        <f t="shared" si="18"/>
        <v>2021</v>
      </c>
      <c r="M194" s="193"/>
      <c r="N194" s="201" t="s">
        <v>6275</v>
      </c>
      <c r="O194" s="201" t="s">
        <v>7768</v>
      </c>
      <c r="P194" s="231" t="s">
        <v>7180</v>
      </c>
      <c r="Q194" s="215" t="s">
        <v>4838</v>
      </c>
      <c r="R194" s="206" t="s">
        <v>5090</v>
      </c>
      <c r="S194" s="72" t="s">
        <v>65</v>
      </c>
      <c r="T194" s="141" t="s">
        <v>3776</v>
      </c>
      <c r="U194" s="72" t="s">
        <v>70</v>
      </c>
      <c r="V194" s="72" t="s">
        <v>73</v>
      </c>
      <c r="W194" s="72" t="s">
        <v>90</v>
      </c>
      <c r="X194" s="180" t="s">
        <v>5233</v>
      </c>
      <c r="Y194" s="180" t="s">
        <v>160</v>
      </c>
      <c r="Z194" s="181" t="s">
        <v>209</v>
      </c>
      <c r="AA194" s="180" t="s">
        <v>7678</v>
      </c>
      <c r="AB194" s="190" t="s">
        <v>4235</v>
      </c>
      <c r="AC194" s="180" t="s">
        <v>4496</v>
      </c>
      <c r="AD194" s="180" t="s">
        <v>5233</v>
      </c>
      <c r="AE194" s="191"/>
      <c r="AF194" s="191"/>
      <c r="AG194" s="191"/>
      <c r="AH194" s="191"/>
      <c r="AI194" s="191"/>
      <c r="AJ194" s="191"/>
      <c r="AK194" s="191"/>
      <c r="AL194" s="191"/>
      <c r="AM194" s="191"/>
      <c r="AN194" s="191"/>
      <c r="AO194" s="192"/>
      <c r="AP194" s="192"/>
      <c r="AQ194" s="192"/>
      <c r="AR194" s="192"/>
      <c r="AS194" s="192"/>
      <c r="AT194" s="192"/>
      <c r="AU194" s="192"/>
      <c r="AV194" s="192"/>
      <c r="AW194" s="192"/>
      <c r="AX194" s="72">
        <v>8</v>
      </c>
      <c r="AY194" s="72">
        <v>0</v>
      </c>
      <c r="AZ194" s="80">
        <f t="shared" si="14"/>
        <v>8</v>
      </c>
      <c r="BA194" s="72">
        <v>5</v>
      </c>
      <c r="BB194" s="72">
        <f>0</f>
        <v>0</v>
      </c>
      <c r="BC194" s="72">
        <f t="shared" si="15"/>
        <v>5</v>
      </c>
      <c r="BD194" s="72">
        <f>0</f>
        <v>0</v>
      </c>
      <c r="BE194" s="72">
        <f t="shared" si="16"/>
        <v>5</v>
      </c>
      <c r="BF194" s="72">
        <v>0</v>
      </c>
      <c r="BG194" s="72">
        <v>0</v>
      </c>
      <c r="BH194" s="142"/>
      <c r="BI194" s="72"/>
      <c r="BJ194" s="142"/>
      <c r="BK194" s="139"/>
    </row>
    <row r="195" spans="1:63" ht="40.5" customHeight="1">
      <c r="A195" s="205" t="s">
        <v>5669</v>
      </c>
      <c r="B195" s="232" t="s">
        <v>4660</v>
      </c>
      <c r="C195" s="205" t="s">
        <v>217</v>
      </c>
      <c r="D195" s="236" t="s">
        <v>7779</v>
      </c>
      <c r="E195" s="238" t="str">
        <f>INDEX([3]项目信息统计表!$E:$E,MATCH(B195,[3]项目信息统计表!$B:$B,0))</f>
        <v>基础研究</v>
      </c>
      <c r="F195" s="238" t="s">
        <v>1564</v>
      </c>
      <c r="G195" s="72" t="str">
        <f>INDEX(辅助数据!$F$3:$F$98,MATCH(项目信息统计表!F195,辅助数据!$E$3:$E$98,0))</f>
        <v>M73</v>
      </c>
      <c r="H195" s="238" t="s">
        <v>210</v>
      </c>
      <c r="I195" s="72">
        <f>INDEX(辅助数据!$B$3:$B$64,MATCH(项目信息统计表!H195,辅助数据!$A$3:$A$64,0))</f>
        <v>420</v>
      </c>
      <c r="J195" s="141" t="str">
        <f t="shared" ref="J195:J258" si="19">L195&amp;"-01"</f>
        <v>2021-01</v>
      </c>
      <c r="K195" s="237">
        <v>44896</v>
      </c>
      <c r="L195" s="72" t="str">
        <f t="shared" si="18"/>
        <v>2021</v>
      </c>
      <c r="M195" s="193"/>
      <c r="N195" s="201" t="s">
        <v>6275</v>
      </c>
      <c r="O195" s="201" t="s">
        <v>7768</v>
      </c>
      <c r="P195" s="231" t="s">
        <v>7181</v>
      </c>
      <c r="Q195" s="215" t="s">
        <v>4839</v>
      </c>
      <c r="R195" s="206" t="s">
        <v>5091</v>
      </c>
      <c r="S195" s="72" t="s">
        <v>65</v>
      </c>
      <c r="T195" s="141" t="s">
        <v>3775</v>
      </c>
      <c r="U195" s="72" t="s">
        <v>70</v>
      </c>
      <c r="V195" s="72" t="s">
        <v>73</v>
      </c>
      <c r="W195" s="72" t="s">
        <v>90</v>
      </c>
      <c r="X195" s="180" t="s">
        <v>5233</v>
      </c>
      <c r="Y195" s="180" t="s">
        <v>160</v>
      </c>
      <c r="Z195" s="181" t="s">
        <v>209</v>
      </c>
      <c r="AA195" s="180" t="s">
        <v>7679</v>
      </c>
      <c r="AB195" s="190" t="s">
        <v>4231</v>
      </c>
      <c r="AC195" s="180" t="s">
        <v>4496</v>
      </c>
      <c r="AD195" s="180" t="s">
        <v>5233</v>
      </c>
      <c r="AE195" s="191"/>
      <c r="AF195" s="191"/>
      <c r="AG195" s="191"/>
      <c r="AH195" s="191"/>
      <c r="AI195" s="191"/>
      <c r="AJ195" s="191"/>
      <c r="AK195" s="191"/>
      <c r="AL195" s="191"/>
      <c r="AM195" s="191"/>
      <c r="AN195" s="191"/>
      <c r="AO195" s="192"/>
      <c r="AP195" s="192"/>
      <c r="AQ195" s="192"/>
      <c r="AR195" s="192"/>
      <c r="AS195" s="192"/>
      <c r="AT195" s="192"/>
      <c r="AU195" s="192"/>
      <c r="AV195" s="192"/>
      <c r="AW195" s="192"/>
      <c r="AX195" s="72">
        <v>8</v>
      </c>
      <c r="AY195" s="72">
        <v>0</v>
      </c>
      <c r="AZ195" s="80">
        <f t="shared" ref="AZ195:AZ258" si="20">SUM(AX195,AY195)</f>
        <v>8</v>
      </c>
      <c r="BA195" s="72">
        <v>5</v>
      </c>
      <c r="BB195" s="72">
        <f>0</f>
        <v>0</v>
      </c>
      <c r="BC195" s="72">
        <f t="shared" ref="BC195:BC258" si="21">SUM(BA195,BB195)</f>
        <v>5</v>
      </c>
      <c r="BD195" s="72">
        <f>0</f>
        <v>0</v>
      </c>
      <c r="BE195" s="72">
        <f t="shared" ref="BE195:BE258" si="22">SUM(BC195,BD195)</f>
        <v>5</v>
      </c>
      <c r="BF195" s="72">
        <v>0</v>
      </c>
      <c r="BG195" s="72">
        <v>0</v>
      </c>
      <c r="BH195" s="142"/>
      <c r="BI195" s="72"/>
      <c r="BJ195" s="142"/>
      <c r="BK195" s="139"/>
    </row>
    <row r="196" spans="1:63" ht="40.5" customHeight="1">
      <c r="A196" s="205" t="s">
        <v>5670</v>
      </c>
      <c r="B196" s="232" t="s">
        <v>4661</v>
      </c>
      <c r="C196" s="205" t="s">
        <v>217</v>
      </c>
      <c r="D196" s="236" t="s">
        <v>7779</v>
      </c>
      <c r="E196" s="238" t="str">
        <f>INDEX([3]项目信息统计表!$E:$E,MATCH(B196,[3]项目信息统计表!$B:$B,0))</f>
        <v>基础研究</v>
      </c>
      <c r="F196" s="238" t="s">
        <v>1499</v>
      </c>
      <c r="G196" s="72" t="str">
        <f>INDEX(辅助数据!$F$3:$F$98,MATCH(项目信息统计表!F196,辅助数据!$E$3:$E$98,0))</f>
        <v>B07</v>
      </c>
      <c r="H196" s="238" t="s">
        <v>212</v>
      </c>
      <c r="I196" s="72">
        <f>INDEX(辅助数据!$B$3:$B$64,MATCH(项目信息统计表!H196,辅助数据!$A$3:$A$64,0))</f>
        <v>170</v>
      </c>
      <c r="J196" s="141" t="str">
        <f t="shared" si="19"/>
        <v>2021-01</v>
      </c>
      <c r="K196" s="237">
        <v>44896</v>
      </c>
      <c r="L196" s="72" t="str">
        <f t="shared" si="18"/>
        <v>2021</v>
      </c>
      <c r="M196" s="193"/>
      <c r="N196" s="201" t="s">
        <v>6275</v>
      </c>
      <c r="O196" s="201" t="s">
        <v>7768</v>
      </c>
      <c r="P196" s="231" t="s">
        <v>7182</v>
      </c>
      <c r="Q196" s="215" t="s">
        <v>4840</v>
      </c>
      <c r="R196" s="206" t="s">
        <v>5092</v>
      </c>
      <c r="S196" s="72" t="s">
        <v>65</v>
      </c>
      <c r="T196" s="141" t="s">
        <v>3782</v>
      </c>
      <c r="U196" s="72" t="s">
        <v>70</v>
      </c>
      <c r="V196" s="72" t="s">
        <v>73</v>
      </c>
      <c r="W196" s="72" t="s">
        <v>90</v>
      </c>
      <c r="X196" s="180" t="s">
        <v>5233</v>
      </c>
      <c r="Y196" s="180" t="s">
        <v>160</v>
      </c>
      <c r="Z196" s="181" t="s">
        <v>209</v>
      </c>
      <c r="AA196" s="180" t="s">
        <v>7680</v>
      </c>
      <c r="AB196" s="190" t="s">
        <v>4231</v>
      </c>
      <c r="AC196" s="180" t="s">
        <v>4496</v>
      </c>
      <c r="AD196" s="180" t="s">
        <v>5233</v>
      </c>
      <c r="AE196" s="191"/>
      <c r="AF196" s="191"/>
      <c r="AG196" s="191"/>
      <c r="AH196" s="191"/>
      <c r="AI196" s="191"/>
      <c r="AJ196" s="191"/>
      <c r="AK196" s="191"/>
      <c r="AL196" s="191"/>
      <c r="AM196" s="191"/>
      <c r="AN196" s="191"/>
      <c r="AO196" s="192"/>
      <c r="AP196" s="192"/>
      <c r="AQ196" s="192"/>
      <c r="AR196" s="192"/>
      <c r="AS196" s="192"/>
      <c r="AT196" s="192"/>
      <c r="AU196" s="192"/>
      <c r="AV196" s="192"/>
      <c r="AW196" s="192"/>
      <c r="AX196" s="72">
        <v>8</v>
      </c>
      <c r="AY196" s="72">
        <v>0</v>
      </c>
      <c r="AZ196" s="80">
        <f t="shared" si="20"/>
        <v>8</v>
      </c>
      <c r="BA196" s="72">
        <v>5</v>
      </c>
      <c r="BB196" s="72">
        <f>0</f>
        <v>0</v>
      </c>
      <c r="BC196" s="72">
        <f t="shared" si="21"/>
        <v>5</v>
      </c>
      <c r="BD196" s="72">
        <f>0</f>
        <v>0</v>
      </c>
      <c r="BE196" s="72">
        <f t="shared" si="22"/>
        <v>5</v>
      </c>
      <c r="BF196" s="72">
        <v>0</v>
      </c>
      <c r="BG196" s="72">
        <v>0</v>
      </c>
      <c r="BH196" s="72"/>
      <c r="BI196" s="72"/>
      <c r="BJ196" s="142"/>
      <c r="BK196" s="139"/>
    </row>
    <row r="197" spans="1:63" ht="40.5" customHeight="1">
      <c r="A197" s="205" t="s">
        <v>5671</v>
      </c>
      <c r="B197" s="232" t="s">
        <v>4662</v>
      </c>
      <c r="C197" s="205" t="s">
        <v>217</v>
      </c>
      <c r="D197" s="236" t="s">
        <v>7779</v>
      </c>
      <c r="E197" s="238" t="str">
        <f>INDEX([3]项目信息统计表!$E:$E,MATCH(B197,[3]项目信息统计表!$B:$B,0))</f>
        <v>基础研究</v>
      </c>
      <c r="F197" s="238" t="s">
        <v>1499</v>
      </c>
      <c r="G197" s="72" t="str">
        <f>INDEX(辅助数据!$F$3:$F$98,MATCH(项目信息统计表!F197,辅助数据!$E$3:$E$98,0))</f>
        <v>B07</v>
      </c>
      <c r="H197" s="238" t="s">
        <v>212</v>
      </c>
      <c r="I197" s="72">
        <f>INDEX(辅助数据!$B$3:$B$64,MATCH(项目信息统计表!H197,辅助数据!$A$3:$A$64,0))</f>
        <v>170</v>
      </c>
      <c r="J197" s="141" t="str">
        <f t="shared" si="19"/>
        <v>2021-01</v>
      </c>
      <c r="K197" s="237">
        <v>44896</v>
      </c>
      <c r="L197" s="72" t="str">
        <f t="shared" si="18"/>
        <v>2021</v>
      </c>
      <c r="M197" s="193"/>
      <c r="N197" s="201" t="s">
        <v>6275</v>
      </c>
      <c r="O197" s="201" t="s">
        <v>7768</v>
      </c>
      <c r="P197" s="231" t="s">
        <v>7183</v>
      </c>
      <c r="Q197" s="215" t="s">
        <v>4841</v>
      </c>
      <c r="R197" s="206" t="s">
        <v>5093</v>
      </c>
      <c r="S197" s="72" t="s">
        <v>65</v>
      </c>
      <c r="T197" s="141" t="s">
        <v>2197</v>
      </c>
      <c r="U197" s="72" t="s">
        <v>70</v>
      </c>
      <c r="V197" s="72" t="s">
        <v>73</v>
      </c>
      <c r="W197" s="72" t="s">
        <v>90</v>
      </c>
      <c r="X197" s="180" t="s">
        <v>5233</v>
      </c>
      <c r="Y197" s="180" t="s">
        <v>160</v>
      </c>
      <c r="Z197" s="181" t="s">
        <v>209</v>
      </c>
      <c r="AA197" s="180"/>
      <c r="AB197" s="190"/>
      <c r="AC197" s="180"/>
      <c r="AD197" s="180"/>
      <c r="AE197" s="191"/>
      <c r="AF197" s="191"/>
      <c r="AG197" s="191"/>
      <c r="AH197" s="191"/>
      <c r="AI197" s="191"/>
      <c r="AJ197" s="191"/>
      <c r="AK197" s="191"/>
      <c r="AL197" s="191"/>
      <c r="AM197" s="191"/>
      <c r="AN197" s="191"/>
      <c r="AO197" s="192"/>
      <c r="AP197" s="192"/>
      <c r="AQ197" s="192"/>
      <c r="AR197" s="192"/>
      <c r="AS197" s="192"/>
      <c r="AT197" s="192"/>
      <c r="AU197" s="192"/>
      <c r="AV197" s="192"/>
      <c r="AW197" s="192"/>
      <c r="AX197" s="72">
        <v>8</v>
      </c>
      <c r="AY197" s="72">
        <v>0</v>
      </c>
      <c r="AZ197" s="80">
        <f t="shared" si="20"/>
        <v>8</v>
      </c>
      <c r="BA197" s="72">
        <v>5</v>
      </c>
      <c r="BB197" s="72">
        <f>0</f>
        <v>0</v>
      </c>
      <c r="BC197" s="72">
        <f t="shared" si="21"/>
        <v>5</v>
      </c>
      <c r="BD197" s="72">
        <f>0</f>
        <v>0</v>
      </c>
      <c r="BE197" s="72">
        <f t="shared" si="22"/>
        <v>5</v>
      </c>
      <c r="BF197" s="72">
        <v>0</v>
      </c>
      <c r="BG197" s="72">
        <v>0</v>
      </c>
      <c r="BH197" s="72"/>
      <c r="BI197" s="72"/>
      <c r="BJ197" s="142"/>
      <c r="BK197" s="139"/>
    </row>
    <row r="198" spans="1:63" ht="40.5" customHeight="1">
      <c r="A198" s="205" t="s">
        <v>4587</v>
      </c>
      <c r="B198" s="232" t="s">
        <v>4736</v>
      </c>
      <c r="C198" s="205" t="s">
        <v>217</v>
      </c>
      <c r="D198" s="236" t="s">
        <v>7779</v>
      </c>
      <c r="E198" s="238" t="str">
        <f>INDEX([3]项目信息统计表!$E:$E,MATCH(B198,[3]项目信息统计表!$B:$B,0))</f>
        <v>基础研究</v>
      </c>
      <c r="F198" s="238" t="s">
        <v>1503</v>
      </c>
      <c r="G198" s="72" t="str">
        <f>INDEX(辅助数据!$F$3:$F$98,MATCH(项目信息统计表!F198,辅助数据!$E$3:$E$98,0))</f>
        <v>B11</v>
      </c>
      <c r="H198" s="238" t="s">
        <v>212</v>
      </c>
      <c r="I198" s="72">
        <f>INDEX(辅助数据!$B$3:$B$64,MATCH(项目信息统计表!H198,辅助数据!$A$3:$A$64,0))</f>
        <v>170</v>
      </c>
      <c r="J198" s="141" t="str">
        <f t="shared" si="19"/>
        <v>2021-01</v>
      </c>
      <c r="K198" s="237">
        <v>45261</v>
      </c>
      <c r="L198" s="72" t="str">
        <f t="shared" si="18"/>
        <v>2021</v>
      </c>
      <c r="M198" s="238" t="s">
        <v>54</v>
      </c>
      <c r="N198" s="135" t="s">
        <v>6259</v>
      </c>
      <c r="O198" s="201" t="s">
        <v>7768</v>
      </c>
      <c r="P198" s="231" t="s">
        <v>7256</v>
      </c>
      <c r="Q198" s="215" t="s">
        <v>4911</v>
      </c>
      <c r="R198" s="206" t="s">
        <v>5167</v>
      </c>
      <c r="S198" s="72" t="s">
        <v>65</v>
      </c>
      <c r="T198" s="141" t="s">
        <v>2185</v>
      </c>
      <c r="U198" s="72" t="s">
        <v>70</v>
      </c>
      <c r="V198" s="72" t="s">
        <v>73</v>
      </c>
      <c r="W198" s="72" t="s">
        <v>4497</v>
      </c>
      <c r="X198" s="180" t="s">
        <v>5233</v>
      </c>
      <c r="Y198" s="180" t="s">
        <v>160</v>
      </c>
      <c r="Z198" s="181" t="s">
        <v>209</v>
      </c>
      <c r="AA198" s="180" t="s">
        <v>6552</v>
      </c>
      <c r="AB198" s="190" t="s">
        <v>4224</v>
      </c>
      <c r="AC198" s="180" t="s">
        <v>90</v>
      </c>
      <c r="AD198" s="180" t="s">
        <v>5233</v>
      </c>
      <c r="AE198" s="191"/>
      <c r="AF198" s="191"/>
      <c r="AG198" s="191"/>
      <c r="AH198" s="191"/>
      <c r="AI198" s="191"/>
      <c r="AJ198" s="191"/>
      <c r="AK198" s="191"/>
      <c r="AL198" s="191"/>
      <c r="AM198" s="191"/>
      <c r="AN198" s="191"/>
      <c r="AO198" s="192"/>
      <c r="AP198" s="192"/>
      <c r="AQ198" s="192"/>
      <c r="AR198" s="192"/>
      <c r="AS198" s="192"/>
      <c r="AT198" s="192"/>
      <c r="AU198" s="192"/>
      <c r="AV198" s="192"/>
      <c r="AW198" s="192"/>
      <c r="AX198" s="72">
        <v>15</v>
      </c>
      <c r="AY198" s="72">
        <v>0</v>
      </c>
      <c r="AZ198" s="80">
        <f t="shared" si="20"/>
        <v>15</v>
      </c>
      <c r="BA198" s="72">
        <v>5</v>
      </c>
      <c r="BB198" s="72">
        <f>0</f>
        <v>0</v>
      </c>
      <c r="BC198" s="72">
        <f t="shared" si="21"/>
        <v>5</v>
      </c>
      <c r="BD198" s="72">
        <f>0</f>
        <v>0</v>
      </c>
      <c r="BE198" s="72">
        <f t="shared" si="22"/>
        <v>5</v>
      </c>
      <c r="BF198" s="72">
        <v>0</v>
      </c>
      <c r="BG198" s="72">
        <v>0</v>
      </c>
      <c r="BH198" s="72"/>
      <c r="BI198" s="72"/>
      <c r="BJ198" s="142"/>
      <c r="BK198" s="139"/>
    </row>
    <row r="199" spans="1:63" ht="40.5" customHeight="1">
      <c r="A199" s="205" t="s">
        <v>5711</v>
      </c>
      <c r="B199" s="232" t="s">
        <v>4737</v>
      </c>
      <c r="C199" s="205" t="s">
        <v>217</v>
      </c>
      <c r="D199" s="236" t="s">
        <v>7779</v>
      </c>
      <c r="E199" s="238" t="str">
        <f>INDEX([3]项目信息统计表!$E:$E,MATCH(B199,[3]项目信息统计表!$B:$B,0))</f>
        <v>基础研究</v>
      </c>
      <c r="F199" s="238" t="s">
        <v>1564</v>
      </c>
      <c r="G199" s="72" t="str">
        <f>INDEX(辅助数据!$F$3:$F$98,MATCH(项目信息统计表!F199,辅助数据!$E$3:$E$98,0))</f>
        <v>M73</v>
      </c>
      <c r="H199" s="238" t="s">
        <v>214</v>
      </c>
      <c r="I199" s="72">
        <f>INDEX(辅助数据!$B$3:$B$64,MATCH(项目信息统计表!H199,辅助数据!$A$3:$A$64,0))</f>
        <v>410</v>
      </c>
      <c r="J199" s="141" t="str">
        <f t="shared" si="19"/>
        <v>2021-01</v>
      </c>
      <c r="K199" s="237">
        <v>45261</v>
      </c>
      <c r="L199" s="72" t="str">
        <f t="shared" si="18"/>
        <v>2021</v>
      </c>
      <c r="M199" s="238" t="s">
        <v>54</v>
      </c>
      <c r="N199" s="197" t="s">
        <v>6259</v>
      </c>
      <c r="O199" s="201" t="s">
        <v>7768</v>
      </c>
      <c r="P199" s="231" t="s">
        <v>7257</v>
      </c>
      <c r="Q199" s="215" t="s">
        <v>1921</v>
      </c>
      <c r="R199" s="206" t="s">
        <v>4439</v>
      </c>
      <c r="S199" s="72" t="s">
        <v>65</v>
      </c>
      <c r="T199" s="141" t="s">
        <v>2170</v>
      </c>
      <c r="U199" s="72" t="s">
        <v>70</v>
      </c>
      <c r="V199" s="72" t="s">
        <v>73</v>
      </c>
      <c r="W199" s="72" t="s">
        <v>90</v>
      </c>
      <c r="X199" s="180" t="s">
        <v>5233</v>
      </c>
      <c r="Y199" s="180" t="s">
        <v>160</v>
      </c>
      <c r="Z199" s="181" t="s">
        <v>209</v>
      </c>
      <c r="AA199" s="180" t="s">
        <v>4831</v>
      </c>
      <c r="AB199" s="190" t="s">
        <v>4216</v>
      </c>
      <c r="AC199" s="180" t="s">
        <v>90</v>
      </c>
      <c r="AD199" s="180" t="s">
        <v>5233</v>
      </c>
      <c r="AE199" s="191"/>
      <c r="AF199" s="191"/>
      <c r="AG199" s="191"/>
      <c r="AH199" s="191"/>
      <c r="AI199" s="191"/>
      <c r="AJ199" s="191"/>
      <c r="AK199" s="191"/>
      <c r="AL199" s="191"/>
      <c r="AM199" s="191"/>
      <c r="AN199" s="191"/>
      <c r="AO199" s="192"/>
      <c r="AP199" s="192"/>
      <c r="AQ199" s="192"/>
      <c r="AR199" s="192"/>
      <c r="AS199" s="192"/>
      <c r="AT199" s="192"/>
      <c r="AU199" s="192"/>
      <c r="AV199" s="192"/>
      <c r="AW199" s="192"/>
      <c r="AX199" s="72">
        <v>15</v>
      </c>
      <c r="AY199" s="72">
        <v>0</v>
      </c>
      <c r="AZ199" s="80">
        <f t="shared" si="20"/>
        <v>15</v>
      </c>
      <c r="BA199" s="72">
        <v>5</v>
      </c>
      <c r="BB199" s="72">
        <f>0</f>
        <v>0</v>
      </c>
      <c r="BC199" s="72">
        <f t="shared" si="21"/>
        <v>5</v>
      </c>
      <c r="BD199" s="72">
        <f>0</f>
        <v>0</v>
      </c>
      <c r="BE199" s="72">
        <f t="shared" si="22"/>
        <v>5</v>
      </c>
      <c r="BF199" s="72">
        <v>0</v>
      </c>
      <c r="BG199" s="72">
        <v>0</v>
      </c>
      <c r="BH199" s="72"/>
      <c r="BI199" s="72"/>
      <c r="BJ199" s="142"/>
      <c r="BK199" s="139"/>
    </row>
    <row r="200" spans="1:63" ht="40.5" customHeight="1">
      <c r="A200" s="205" t="s">
        <v>4251</v>
      </c>
      <c r="B200" s="232" t="s">
        <v>4301</v>
      </c>
      <c r="C200" s="205" t="s">
        <v>217</v>
      </c>
      <c r="D200" s="236" t="s">
        <v>7779</v>
      </c>
      <c r="E200" s="238" t="str">
        <f>INDEX([3]项目信息统计表!$E:$E,MATCH(B200,[3]项目信息统计表!$B:$B,0))</f>
        <v>应用研究</v>
      </c>
      <c r="F200" s="238" t="s">
        <v>1539</v>
      </c>
      <c r="G200" s="72" t="str">
        <f>INDEX(辅助数据!$F$3:$F$98,MATCH(项目信息统计表!F200,辅助数据!$E$3:$E$98,0))</f>
        <v>E48</v>
      </c>
      <c r="H200" s="238" t="s">
        <v>228</v>
      </c>
      <c r="I200" s="72">
        <f>INDEX(辅助数据!$B$3:$B$64,MATCH(项目信息统计表!H200,辅助数据!$A$3:$A$64,0))</f>
        <v>560</v>
      </c>
      <c r="J200" s="141" t="str">
        <f t="shared" si="19"/>
        <v>2020-01</v>
      </c>
      <c r="K200" s="237">
        <v>44896</v>
      </c>
      <c r="L200" s="72" t="str">
        <f t="shared" si="18"/>
        <v>2020</v>
      </c>
      <c r="M200" s="193"/>
      <c r="N200" s="201" t="s">
        <v>6259</v>
      </c>
      <c r="O200" s="201" t="s">
        <v>7768</v>
      </c>
      <c r="P200" s="231" t="s">
        <v>7295</v>
      </c>
      <c r="Q200" s="215" t="s">
        <v>4975</v>
      </c>
      <c r="R200" s="206" t="s">
        <v>4366</v>
      </c>
      <c r="S200" s="72" t="s">
        <v>65</v>
      </c>
      <c r="T200" s="141" t="s">
        <v>3748</v>
      </c>
      <c r="U200" s="72" t="s">
        <v>70</v>
      </c>
      <c r="V200" s="72" t="s">
        <v>73</v>
      </c>
      <c r="W200" s="72" t="s">
        <v>4497</v>
      </c>
      <c r="X200" s="180" t="s">
        <v>5233</v>
      </c>
      <c r="Y200" s="180" t="s">
        <v>160</v>
      </c>
      <c r="Z200" s="181" t="s">
        <v>209</v>
      </c>
      <c r="AA200" s="180" t="s">
        <v>5002</v>
      </c>
      <c r="AB200" s="190" t="s">
        <v>4214</v>
      </c>
      <c r="AC200" s="180" t="s">
        <v>4497</v>
      </c>
      <c r="AD200" s="180" t="s">
        <v>5233</v>
      </c>
      <c r="AE200" s="191"/>
      <c r="AF200" s="191"/>
      <c r="AG200" s="191"/>
      <c r="AH200" s="191"/>
      <c r="AI200" s="191"/>
      <c r="AJ200" s="191"/>
      <c r="AK200" s="191"/>
      <c r="AL200" s="191"/>
      <c r="AM200" s="191"/>
      <c r="AN200" s="191"/>
      <c r="AO200" s="192"/>
      <c r="AP200" s="192"/>
      <c r="AQ200" s="192"/>
      <c r="AR200" s="192"/>
      <c r="AS200" s="192"/>
      <c r="AT200" s="192"/>
      <c r="AU200" s="192"/>
      <c r="AV200" s="192"/>
      <c r="AW200" s="192"/>
      <c r="AX200" s="72">
        <v>15</v>
      </c>
      <c r="AY200" s="72">
        <v>0</v>
      </c>
      <c r="AZ200" s="80">
        <f t="shared" si="20"/>
        <v>15</v>
      </c>
      <c r="BA200" s="72">
        <v>5.8</v>
      </c>
      <c r="BB200" s="72">
        <f>0</f>
        <v>0</v>
      </c>
      <c r="BC200" s="72">
        <f t="shared" si="21"/>
        <v>5.8</v>
      </c>
      <c r="BD200" s="72">
        <f>0</f>
        <v>0</v>
      </c>
      <c r="BE200" s="72">
        <f t="shared" si="22"/>
        <v>5.8</v>
      </c>
      <c r="BF200" s="72">
        <v>0</v>
      </c>
      <c r="BG200" s="72">
        <v>0</v>
      </c>
      <c r="BH200" s="72"/>
      <c r="BI200" s="72"/>
      <c r="BJ200" s="142"/>
      <c r="BK200" s="139"/>
    </row>
    <row r="201" spans="1:63" ht="40.5" customHeight="1">
      <c r="A201" s="205" t="s">
        <v>4252</v>
      </c>
      <c r="B201" s="232" t="s">
        <v>4302</v>
      </c>
      <c r="C201" s="205" t="s">
        <v>217</v>
      </c>
      <c r="D201" s="236" t="s">
        <v>7779</v>
      </c>
      <c r="E201" s="238" t="str">
        <f>INDEX([3]项目信息统计表!$E:$E,MATCH(B201,[3]项目信息统计表!$B:$B,0))</f>
        <v>基础研究</v>
      </c>
      <c r="F201" s="238" t="s">
        <v>1565</v>
      </c>
      <c r="G201" s="72" t="str">
        <f>INDEX(辅助数据!$F$3:$F$98,MATCH(项目信息统计表!F201,辅助数据!$E$3:$E$98,0))</f>
        <v>M74</v>
      </c>
      <c r="H201" s="238" t="s">
        <v>212</v>
      </c>
      <c r="I201" s="72">
        <f>INDEX(辅助数据!$B$3:$B$64,MATCH(项目信息统计表!H201,辅助数据!$A$3:$A$64,0))</f>
        <v>170</v>
      </c>
      <c r="J201" s="141" t="str">
        <f t="shared" si="19"/>
        <v>2020-01</v>
      </c>
      <c r="K201" s="237">
        <v>44896</v>
      </c>
      <c r="L201" s="72" t="str">
        <f t="shared" si="18"/>
        <v>2020</v>
      </c>
      <c r="M201" s="193"/>
      <c r="N201" s="135" t="s">
        <v>6259</v>
      </c>
      <c r="O201" s="201" t="s">
        <v>7768</v>
      </c>
      <c r="P201" s="231" t="s">
        <v>7296</v>
      </c>
      <c r="Q201" s="215" t="s">
        <v>4976</v>
      </c>
      <c r="R201" s="206" t="s">
        <v>4367</v>
      </c>
      <c r="S201" s="72" t="s">
        <v>65</v>
      </c>
      <c r="T201" s="141" t="s">
        <v>2131</v>
      </c>
      <c r="U201" s="72" t="s">
        <v>70</v>
      </c>
      <c r="V201" s="72" t="s">
        <v>73</v>
      </c>
      <c r="W201" s="72" t="s">
        <v>4497</v>
      </c>
      <c r="X201" s="180" t="s">
        <v>5234</v>
      </c>
      <c r="Y201" s="180" t="s">
        <v>160</v>
      </c>
      <c r="Z201" s="181" t="s">
        <v>209</v>
      </c>
      <c r="AA201" s="180" t="s">
        <v>1911</v>
      </c>
      <c r="AB201" s="190" t="s">
        <v>4220</v>
      </c>
      <c r="AC201" s="180" t="s">
        <v>90</v>
      </c>
      <c r="AD201" s="180" t="s">
        <v>5233</v>
      </c>
      <c r="AE201" s="191"/>
      <c r="AF201" s="191"/>
      <c r="AG201" s="191"/>
      <c r="AH201" s="191"/>
      <c r="AI201" s="191"/>
      <c r="AJ201" s="191"/>
      <c r="AK201" s="191"/>
      <c r="AL201" s="191"/>
      <c r="AM201" s="191"/>
      <c r="AN201" s="191"/>
      <c r="AO201" s="192"/>
      <c r="AP201" s="192"/>
      <c r="AQ201" s="192"/>
      <c r="AR201" s="192"/>
      <c r="AS201" s="192"/>
      <c r="AT201" s="192"/>
      <c r="AU201" s="192"/>
      <c r="AV201" s="192"/>
      <c r="AW201" s="192"/>
      <c r="AX201" s="72">
        <v>15</v>
      </c>
      <c r="AY201" s="72">
        <v>0</v>
      </c>
      <c r="AZ201" s="80">
        <f t="shared" si="20"/>
        <v>15</v>
      </c>
      <c r="BA201" s="72">
        <v>5.8</v>
      </c>
      <c r="BB201" s="72">
        <f>0</f>
        <v>0</v>
      </c>
      <c r="BC201" s="72">
        <f t="shared" si="21"/>
        <v>5.8</v>
      </c>
      <c r="BD201" s="72">
        <f>0</f>
        <v>0</v>
      </c>
      <c r="BE201" s="72">
        <f t="shared" si="22"/>
        <v>5.8</v>
      </c>
      <c r="BF201" s="72">
        <v>0</v>
      </c>
      <c r="BG201" s="72">
        <v>0</v>
      </c>
      <c r="BH201" s="72"/>
      <c r="BI201" s="72"/>
      <c r="BJ201" s="142"/>
      <c r="BK201" s="139"/>
    </row>
    <row r="202" spans="1:63" ht="40.5" customHeight="1">
      <c r="A202" s="205" t="s">
        <v>4253</v>
      </c>
      <c r="B202" s="232" t="s">
        <v>4303</v>
      </c>
      <c r="C202" s="205" t="s">
        <v>217</v>
      </c>
      <c r="D202" s="236" t="s">
        <v>7779</v>
      </c>
      <c r="E202" s="238" t="str">
        <f>INDEX([3]项目信息统计表!$E:$E,MATCH(B202,[3]项目信息统计表!$B:$B,0))</f>
        <v>应用研究</v>
      </c>
      <c r="F202" s="238" t="s">
        <v>1564</v>
      </c>
      <c r="G202" s="72" t="str">
        <f>INDEX(辅助数据!$F$3:$F$98,MATCH(项目信息统计表!F202,辅助数据!$E$3:$E$98,0))</f>
        <v>M73</v>
      </c>
      <c r="H202" s="238" t="s">
        <v>212</v>
      </c>
      <c r="I202" s="72">
        <f>INDEX(辅助数据!$B$3:$B$64,MATCH(项目信息统计表!H202,辅助数据!$A$3:$A$64,0))</f>
        <v>170</v>
      </c>
      <c r="J202" s="141" t="str">
        <f t="shared" si="19"/>
        <v>2020-01</v>
      </c>
      <c r="K202" s="237">
        <v>44896</v>
      </c>
      <c r="L202" s="72" t="str">
        <f t="shared" si="18"/>
        <v>2020</v>
      </c>
      <c r="M202" s="193"/>
      <c r="N202" s="135" t="s">
        <v>6259</v>
      </c>
      <c r="O202" s="201" t="s">
        <v>7768</v>
      </c>
      <c r="P202" s="231" t="s">
        <v>7297</v>
      </c>
      <c r="Q202" s="215" t="s">
        <v>4977</v>
      </c>
      <c r="R202" s="211" t="s">
        <v>4368</v>
      </c>
      <c r="S202" s="72" t="s">
        <v>65</v>
      </c>
      <c r="T202" s="141" t="s">
        <v>2192</v>
      </c>
      <c r="U202" s="72" t="s">
        <v>70</v>
      </c>
      <c r="V202" s="72" t="s">
        <v>73</v>
      </c>
      <c r="W202" s="72" t="s">
        <v>90</v>
      </c>
      <c r="X202" s="180" t="s">
        <v>5233</v>
      </c>
      <c r="Y202" s="180" t="s">
        <v>160</v>
      </c>
      <c r="Z202" s="181" t="s">
        <v>209</v>
      </c>
      <c r="AA202" s="180" t="s">
        <v>1926</v>
      </c>
      <c r="AB202" s="190" t="s">
        <v>4216</v>
      </c>
      <c r="AC202" s="180" t="s">
        <v>90</v>
      </c>
      <c r="AD202" s="180" t="s">
        <v>5233</v>
      </c>
      <c r="AE202" s="191"/>
      <c r="AF202" s="191"/>
      <c r="AG202" s="191"/>
      <c r="AH202" s="191"/>
      <c r="AI202" s="191"/>
      <c r="AJ202" s="191"/>
      <c r="AK202" s="191"/>
      <c r="AL202" s="191"/>
      <c r="AM202" s="191"/>
      <c r="AN202" s="191"/>
      <c r="AO202" s="192"/>
      <c r="AP202" s="192"/>
      <c r="AQ202" s="192"/>
      <c r="AR202" s="192"/>
      <c r="AS202" s="192"/>
      <c r="AT202" s="192"/>
      <c r="AU202" s="192"/>
      <c r="AV202" s="192"/>
      <c r="AW202" s="192"/>
      <c r="AX202" s="72">
        <v>15</v>
      </c>
      <c r="AY202" s="72">
        <v>0</v>
      </c>
      <c r="AZ202" s="80">
        <f t="shared" si="20"/>
        <v>15</v>
      </c>
      <c r="BA202" s="72">
        <v>5.8</v>
      </c>
      <c r="BB202" s="72">
        <f>0</f>
        <v>0</v>
      </c>
      <c r="BC202" s="72">
        <f t="shared" si="21"/>
        <v>5.8</v>
      </c>
      <c r="BD202" s="72">
        <f>0</f>
        <v>0</v>
      </c>
      <c r="BE202" s="72">
        <f t="shared" si="22"/>
        <v>5.8</v>
      </c>
      <c r="BF202" s="72">
        <v>0</v>
      </c>
      <c r="BG202" s="72">
        <v>0</v>
      </c>
      <c r="BH202" s="72"/>
      <c r="BI202" s="72"/>
      <c r="BJ202" s="142"/>
      <c r="BK202" s="139"/>
    </row>
    <row r="203" spans="1:63" ht="40.5" customHeight="1">
      <c r="A203" s="205" t="s">
        <v>4254</v>
      </c>
      <c r="B203" s="232" t="s">
        <v>4304</v>
      </c>
      <c r="C203" s="205" t="s">
        <v>217</v>
      </c>
      <c r="D203" s="236" t="s">
        <v>7779</v>
      </c>
      <c r="E203" s="238" t="str">
        <f>INDEX([3]项目信息统计表!$E:$E,MATCH(B203,[3]项目信息统计表!$B:$B,0))</f>
        <v>基础研究</v>
      </c>
      <c r="F203" s="238" t="s">
        <v>1564</v>
      </c>
      <c r="G203" s="72" t="str">
        <f>INDEX(辅助数据!$F$3:$F$98,MATCH(项目信息统计表!F203,辅助数据!$E$3:$E$98,0))</f>
        <v>M73</v>
      </c>
      <c r="H203" s="238" t="s">
        <v>212</v>
      </c>
      <c r="I203" s="72">
        <f>INDEX(辅助数据!$B$3:$B$64,MATCH(项目信息统计表!H203,辅助数据!$A$3:$A$64,0))</f>
        <v>170</v>
      </c>
      <c r="J203" s="141" t="str">
        <f t="shared" si="19"/>
        <v>2020-01</v>
      </c>
      <c r="K203" s="237">
        <v>44896</v>
      </c>
      <c r="L203" s="72" t="str">
        <f t="shared" si="18"/>
        <v>2020</v>
      </c>
      <c r="M203" s="193"/>
      <c r="N203" s="201" t="s">
        <v>6259</v>
      </c>
      <c r="O203" s="201" t="s">
        <v>7768</v>
      </c>
      <c r="P203" s="231" t="s">
        <v>7298</v>
      </c>
      <c r="Q203" s="215" t="s">
        <v>1927</v>
      </c>
      <c r="R203" s="206" t="s">
        <v>4369</v>
      </c>
      <c r="S203" s="72" t="s">
        <v>65</v>
      </c>
      <c r="T203" s="141" t="s">
        <v>2177</v>
      </c>
      <c r="U203" s="72" t="s">
        <v>70</v>
      </c>
      <c r="V203" s="72" t="s">
        <v>73</v>
      </c>
      <c r="W203" s="72" t="s">
        <v>4497</v>
      </c>
      <c r="X203" s="180" t="s">
        <v>5233</v>
      </c>
      <c r="Y203" s="180" t="s">
        <v>160</v>
      </c>
      <c r="Z203" s="181" t="s">
        <v>4531</v>
      </c>
      <c r="AA203" s="180" t="s">
        <v>4030</v>
      </c>
      <c r="AB203" s="190" t="s">
        <v>4201</v>
      </c>
      <c r="AC203" s="180" t="s">
        <v>76</v>
      </c>
      <c r="AD203" s="180" t="s">
        <v>5233</v>
      </c>
      <c r="AE203" s="191"/>
      <c r="AF203" s="191"/>
      <c r="AG203" s="191"/>
      <c r="AH203" s="191"/>
      <c r="AI203" s="191"/>
      <c r="AJ203" s="191"/>
      <c r="AK203" s="191"/>
      <c r="AL203" s="191"/>
      <c r="AM203" s="191"/>
      <c r="AN203" s="191"/>
      <c r="AO203" s="192"/>
      <c r="AP203" s="192"/>
      <c r="AQ203" s="192"/>
      <c r="AR203" s="192"/>
      <c r="AS203" s="192"/>
      <c r="AT203" s="192"/>
      <c r="AU203" s="192"/>
      <c r="AV203" s="192"/>
      <c r="AW203" s="192"/>
      <c r="AX203" s="72">
        <v>15</v>
      </c>
      <c r="AY203" s="72">
        <v>0</v>
      </c>
      <c r="AZ203" s="80">
        <f t="shared" si="20"/>
        <v>15</v>
      </c>
      <c r="BA203" s="72">
        <v>5.8</v>
      </c>
      <c r="BB203" s="72">
        <f>0</f>
        <v>0</v>
      </c>
      <c r="BC203" s="72">
        <f t="shared" si="21"/>
        <v>5.8</v>
      </c>
      <c r="BD203" s="72">
        <f>0</f>
        <v>0</v>
      </c>
      <c r="BE203" s="72">
        <f t="shared" si="22"/>
        <v>5.8</v>
      </c>
      <c r="BF203" s="72">
        <v>0</v>
      </c>
      <c r="BG203" s="72">
        <v>0</v>
      </c>
      <c r="BH203" s="72"/>
      <c r="BI203" s="72"/>
      <c r="BJ203" s="142"/>
      <c r="BK203" s="139"/>
    </row>
    <row r="204" spans="1:63" ht="40.5" customHeight="1">
      <c r="A204" s="205" t="s">
        <v>4255</v>
      </c>
      <c r="B204" s="232" t="s">
        <v>4305</v>
      </c>
      <c r="C204" s="205" t="s">
        <v>217</v>
      </c>
      <c r="D204" s="236" t="s">
        <v>7779</v>
      </c>
      <c r="E204" s="238" t="str">
        <f>INDEX([3]项目信息统计表!$E:$E,MATCH(B204,[3]项目信息统计表!$B:$B,0))</f>
        <v>基础研究</v>
      </c>
      <c r="F204" s="238" t="s">
        <v>1564</v>
      </c>
      <c r="G204" s="72" t="str">
        <f>INDEX(辅助数据!$F$3:$F$98,MATCH(项目信息统计表!F204,辅助数据!$E$3:$E$98,0))</f>
        <v>M73</v>
      </c>
      <c r="H204" s="238" t="s">
        <v>212</v>
      </c>
      <c r="I204" s="72">
        <f>INDEX(辅助数据!$B$3:$B$64,MATCH(项目信息统计表!H204,辅助数据!$A$3:$A$64,0))</f>
        <v>170</v>
      </c>
      <c r="J204" s="141" t="str">
        <f t="shared" si="19"/>
        <v>2020-01</v>
      </c>
      <c r="K204" s="237">
        <v>44896</v>
      </c>
      <c r="L204" s="72" t="str">
        <f t="shared" ref="L204:L235" si="23">"202"&amp;MID(B204,9,1)</f>
        <v>2020</v>
      </c>
      <c r="M204" s="193"/>
      <c r="N204" s="201" t="s">
        <v>6259</v>
      </c>
      <c r="O204" s="201" t="s">
        <v>7768</v>
      </c>
      <c r="P204" s="231" t="s">
        <v>7299</v>
      </c>
      <c r="Q204" s="215" t="s">
        <v>1920</v>
      </c>
      <c r="R204" s="206" t="s">
        <v>4370</v>
      </c>
      <c r="S204" s="72" t="s">
        <v>65</v>
      </c>
      <c r="T204" s="141" t="s">
        <v>2169</v>
      </c>
      <c r="U204" s="72" t="s">
        <v>70</v>
      </c>
      <c r="V204" s="72" t="s">
        <v>73</v>
      </c>
      <c r="W204" s="72" t="s">
        <v>90</v>
      </c>
      <c r="X204" s="180" t="s">
        <v>5233</v>
      </c>
      <c r="Y204" s="180" t="s">
        <v>160</v>
      </c>
      <c r="Z204" s="181" t="s">
        <v>209</v>
      </c>
      <c r="AA204" s="180" t="s">
        <v>2842</v>
      </c>
      <c r="AB204" s="190" t="s">
        <v>4220</v>
      </c>
      <c r="AC204" s="180" t="s">
        <v>90</v>
      </c>
      <c r="AD204" s="180" t="s">
        <v>5233</v>
      </c>
      <c r="AE204" s="191"/>
      <c r="AF204" s="191"/>
      <c r="AG204" s="191"/>
      <c r="AH204" s="191"/>
      <c r="AI204" s="191"/>
      <c r="AJ204" s="191"/>
      <c r="AK204" s="191"/>
      <c r="AL204" s="191"/>
      <c r="AM204" s="191"/>
      <c r="AN204" s="191"/>
      <c r="AO204" s="192"/>
      <c r="AP204" s="192"/>
      <c r="AQ204" s="192"/>
      <c r="AR204" s="192"/>
      <c r="AS204" s="192"/>
      <c r="AT204" s="192"/>
      <c r="AU204" s="192"/>
      <c r="AV204" s="192"/>
      <c r="AW204" s="192"/>
      <c r="AX204" s="72">
        <v>15</v>
      </c>
      <c r="AY204" s="72">
        <v>0</v>
      </c>
      <c r="AZ204" s="80">
        <f t="shared" si="20"/>
        <v>15</v>
      </c>
      <c r="BA204" s="72">
        <v>5.8</v>
      </c>
      <c r="BB204" s="72">
        <f>0</f>
        <v>0</v>
      </c>
      <c r="BC204" s="72">
        <f t="shared" si="21"/>
        <v>5.8</v>
      </c>
      <c r="BD204" s="72">
        <f>0</f>
        <v>0</v>
      </c>
      <c r="BE204" s="72">
        <f t="shared" si="22"/>
        <v>5.8</v>
      </c>
      <c r="BF204" s="72">
        <v>0</v>
      </c>
      <c r="BG204" s="72">
        <v>0</v>
      </c>
      <c r="BH204" s="72"/>
      <c r="BI204" s="72"/>
      <c r="BJ204" s="142"/>
      <c r="BK204" s="139"/>
    </row>
    <row r="205" spans="1:63" ht="40.5" customHeight="1">
      <c r="A205" s="205" t="s">
        <v>4256</v>
      </c>
      <c r="B205" s="232" t="s">
        <v>4306</v>
      </c>
      <c r="C205" s="205" t="s">
        <v>217</v>
      </c>
      <c r="D205" s="236" t="s">
        <v>7779</v>
      </c>
      <c r="E205" s="238" t="str">
        <f>INDEX([3]项目信息统计表!$E:$E,MATCH(B205,[3]项目信息统计表!$B:$B,0))</f>
        <v>基础研究</v>
      </c>
      <c r="F205" s="238" t="s">
        <v>1568</v>
      </c>
      <c r="G205" s="72" t="str">
        <f>INDEX(辅助数据!$F$3:$F$98,MATCH(项目信息统计表!F205,辅助数据!$E$3:$E$98,0))</f>
        <v>N77</v>
      </c>
      <c r="H205" s="238" t="s">
        <v>212</v>
      </c>
      <c r="I205" s="72">
        <f>INDEX(辅助数据!$B$3:$B$64,MATCH(项目信息统计表!H205,辅助数据!$A$3:$A$64,0))</f>
        <v>170</v>
      </c>
      <c r="J205" s="141" t="str">
        <f t="shared" si="19"/>
        <v>2020-01</v>
      </c>
      <c r="K205" s="237">
        <v>44896</v>
      </c>
      <c r="L205" s="72" t="str">
        <f t="shared" si="23"/>
        <v>2020</v>
      </c>
      <c r="M205" s="193"/>
      <c r="N205" s="201" t="s">
        <v>6259</v>
      </c>
      <c r="O205" s="201" t="s">
        <v>7768</v>
      </c>
      <c r="P205" s="231" t="s">
        <v>7300</v>
      </c>
      <c r="Q205" s="215" t="s">
        <v>4978</v>
      </c>
      <c r="R205" s="206" t="s">
        <v>4371</v>
      </c>
      <c r="S205" s="72" t="s">
        <v>65</v>
      </c>
      <c r="T205" s="141" t="s">
        <v>2214</v>
      </c>
      <c r="U205" s="72" t="s">
        <v>70</v>
      </c>
      <c r="V205" s="72" t="s">
        <v>73</v>
      </c>
      <c r="W205" s="72" t="s">
        <v>90</v>
      </c>
      <c r="X205" s="180" t="s">
        <v>5233</v>
      </c>
      <c r="Y205" s="180" t="s">
        <v>160</v>
      </c>
      <c r="Z205" s="181" t="s">
        <v>209</v>
      </c>
      <c r="AA205" s="180" t="s">
        <v>7715</v>
      </c>
      <c r="AB205" s="190" t="s">
        <v>4211</v>
      </c>
      <c r="AC205" s="180" t="s">
        <v>4497</v>
      </c>
      <c r="AD205" s="180" t="s">
        <v>5234</v>
      </c>
      <c r="AE205" s="191"/>
      <c r="AF205" s="191"/>
      <c r="AG205" s="191"/>
      <c r="AH205" s="191"/>
      <c r="AI205" s="191"/>
      <c r="AJ205" s="191"/>
      <c r="AK205" s="191"/>
      <c r="AL205" s="191"/>
      <c r="AM205" s="191"/>
      <c r="AN205" s="191"/>
      <c r="AO205" s="192"/>
      <c r="AP205" s="192"/>
      <c r="AQ205" s="192"/>
      <c r="AR205" s="192"/>
      <c r="AS205" s="192"/>
      <c r="AT205" s="192"/>
      <c r="AU205" s="192"/>
      <c r="AV205" s="192"/>
      <c r="AW205" s="192"/>
      <c r="AX205" s="72">
        <v>15</v>
      </c>
      <c r="AY205" s="72">
        <v>0</v>
      </c>
      <c r="AZ205" s="80">
        <f t="shared" si="20"/>
        <v>15</v>
      </c>
      <c r="BA205" s="72">
        <v>5.8</v>
      </c>
      <c r="BB205" s="72">
        <f>0</f>
        <v>0</v>
      </c>
      <c r="BC205" s="72">
        <f t="shared" si="21"/>
        <v>5.8</v>
      </c>
      <c r="BD205" s="72">
        <f>0</f>
        <v>0</v>
      </c>
      <c r="BE205" s="72">
        <f t="shared" si="22"/>
        <v>5.8</v>
      </c>
      <c r="BF205" s="72">
        <v>0</v>
      </c>
      <c r="BG205" s="72">
        <v>0</v>
      </c>
      <c r="BH205" s="142"/>
      <c r="BI205" s="72"/>
      <c r="BJ205" s="142"/>
      <c r="BK205" s="139"/>
    </row>
    <row r="206" spans="1:63" ht="40.5" customHeight="1">
      <c r="A206" s="205" t="s">
        <v>4614</v>
      </c>
      <c r="B206" s="232" t="s">
        <v>4307</v>
      </c>
      <c r="C206" s="205" t="s">
        <v>217</v>
      </c>
      <c r="D206" s="236" t="s">
        <v>7779</v>
      </c>
      <c r="E206" s="238" t="str">
        <f>INDEX([3]项目信息统计表!$E:$E,MATCH(B206,[3]项目信息统计表!$B:$B,0))</f>
        <v>应用研究</v>
      </c>
      <c r="F206" s="238" t="s">
        <v>1565</v>
      </c>
      <c r="G206" s="72" t="str">
        <f>INDEX(辅助数据!$F$3:$F$98,MATCH(项目信息统计表!F206,辅助数据!$E$3:$E$98,0))</f>
        <v>M74</v>
      </c>
      <c r="H206" s="238" t="s">
        <v>210</v>
      </c>
      <c r="I206" s="72">
        <f>INDEX(辅助数据!$B$3:$B$64,MATCH(项目信息统计表!H206,辅助数据!$A$3:$A$64,0))</f>
        <v>420</v>
      </c>
      <c r="J206" s="141" t="str">
        <f t="shared" si="19"/>
        <v>2020-01</v>
      </c>
      <c r="K206" s="237">
        <v>44896</v>
      </c>
      <c r="L206" s="72" t="str">
        <f t="shared" si="23"/>
        <v>2020</v>
      </c>
      <c r="M206" s="193"/>
      <c r="N206" s="201" t="s">
        <v>4825</v>
      </c>
      <c r="O206" s="201" t="s">
        <v>7768</v>
      </c>
      <c r="P206" s="231" t="s">
        <v>7354</v>
      </c>
      <c r="Q206" s="215" t="s">
        <v>5008</v>
      </c>
      <c r="R206" s="218" t="s">
        <v>5198</v>
      </c>
      <c r="S206" s="72" t="s">
        <v>65</v>
      </c>
      <c r="T206" s="141" t="s">
        <v>2141</v>
      </c>
      <c r="U206" s="72" t="s">
        <v>70</v>
      </c>
      <c r="V206" s="72" t="s">
        <v>73</v>
      </c>
      <c r="W206" s="72" t="s">
        <v>76</v>
      </c>
      <c r="X206" s="180" t="s">
        <v>5234</v>
      </c>
      <c r="Y206" s="180" t="s">
        <v>160</v>
      </c>
      <c r="Z206" s="181" t="s">
        <v>201</v>
      </c>
      <c r="AA206" s="180" t="s">
        <v>5001</v>
      </c>
      <c r="AB206" s="190" t="s">
        <v>4218</v>
      </c>
      <c r="AC206" s="180" t="s">
        <v>4497</v>
      </c>
      <c r="AD206" s="180" t="s">
        <v>5233</v>
      </c>
      <c r="AE206" s="191"/>
      <c r="AF206" s="191"/>
      <c r="AG206" s="191"/>
      <c r="AH206" s="191"/>
      <c r="AI206" s="191"/>
      <c r="AJ206" s="191"/>
      <c r="AK206" s="191"/>
      <c r="AL206" s="191"/>
      <c r="AM206" s="191"/>
      <c r="AN206" s="191"/>
      <c r="AO206" s="192"/>
      <c r="AP206" s="192"/>
      <c r="AQ206" s="192"/>
      <c r="AR206" s="192"/>
      <c r="AS206" s="192"/>
      <c r="AT206" s="192"/>
      <c r="AU206" s="192"/>
      <c r="AV206" s="192"/>
      <c r="AW206" s="192"/>
      <c r="AX206" s="72">
        <v>500</v>
      </c>
      <c r="AY206" s="72">
        <v>0</v>
      </c>
      <c r="AZ206" s="80">
        <f t="shared" si="20"/>
        <v>500</v>
      </c>
      <c r="BA206" s="72">
        <v>30</v>
      </c>
      <c r="BB206" s="72">
        <f>0</f>
        <v>0</v>
      </c>
      <c r="BC206" s="72">
        <f t="shared" si="21"/>
        <v>30</v>
      </c>
      <c r="BD206" s="72">
        <f>0</f>
        <v>0</v>
      </c>
      <c r="BE206" s="72">
        <f t="shared" si="22"/>
        <v>30</v>
      </c>
      <c r="BF206" s="72">
        <v>0</v>
      </c>
      <c r="BG206" s="72">
        <v>0</v>
      </c>
      <c r="BH206" s="72"/>
      <c r="BI206" s="72"/>
      <c r="BJ206" s="142"/>
      <c r="BK206" s="139"/>
    </row>
    <row r="207" spans="1:63" ht="40.5" customHeight="1">
      <c r="A207" s="205" t="s">
        <v>4603</v>
      </c>
      <c r="B207" s="232" t="s">
        <v>4782</v>
      </c>
      <c r="C207" s="205" t="s">
        <v>217</v>
      </c>
      <c r="D207" s="236" t="s">
        <v>7779</v>
      </c>
      <c r="E207" s="238" t="str">
        <f>INDEX([3]项目信息统计表!$E:$E,MATCH(B207,[3]项目信息统计表!$B:$B,0))</f>
        <v>基础研究</v>
      </c>
      <c r="F207" s="238" t="s">
        <v>1564</v>
      </c>
      <c r="G207" s="72" t="str">
        <f>INDEX(辅助数据!$F$3:$F$98,MATCH(项目信息统计表!F207,辅助数据!$E$3:$E$98,0))</f>
        <v>M73</v>
      </c>
      <c r="H207" s="238" t="s">
        <v>210</v>
      </c>
      <c r="I207" s="72">
        <f>INDEX(辅助数据!$B$3:$B$64,MATCH(项目信息统计表!H207,辅助数据!$A$3:$A$64,0))</f>
        <v>420</v>
      </c>
      <c r="J207" s="141" t="str">
        <f t="shared" si="19"/>
        <v>2021-01</v>
      </c>
      <c r="K207" s="237">
        <v>45992</v>
      </c>
      <c r="L207" s="72" t="str">
        <f t="shared" si="23"/>
        <v>2021</v>
      </c>
      <c r="M207" s="238" t="s">
        <v>54</v>
      </c>
      <c r="N207" s="201" t="s">
        <v>4825</v>
      </c>
      <c r="O207" s="201" t="s">
        <v>7768</v>
      </c>
      <c r="P207" s="231" t="s">
        <v>7371</v>
      </c>
      <c r="Q207" s="215" t="s">
        <v>4056</v>
      </c>
      <c r="R207" s="206" t="s">
        <v>5191</v>
      </c>
      <c r="S207" s="72" t="s">
        <v>5231</v>
      </c>
      <c r="T207" s="141" t="s">
        <v>3512</v>
      </c>
      <c r="U207" s="72" t="s">
        <v>70</v>
      </c>
      <c r="V207" s="72" t="s">
        <v>73</v>
      </c>
      <c r="W207" s="72" t="s">
        <v>76</v>
      </c>
      <c r="X207" s="180" t="s">
        <v>5233</v>
      </c>
      <c r="Y207" s="180" t="s">
        <v>160</v>
      </c>
      <c r="Z207" s="181" t="s">
        <v>209</v>
      </c>
      <c r="AA207" s="180" t="s">
        <v>2707</v>
      </c>
      <c r="AB207" s="190" t="s">
        <v>4211</v>
      </c>
      <c r="AC207" s="180" t="s">
        <v>76</v>
      </c>
      <c r="AD207" s="180" t="s">
        <v>5234</v>
      </c>
      <c r="AE207" s="191"/>
      <c r="AF207" s="191"/>
      <c r="AG207" s="191"/>
      <c r="AH207" s="191"/>
      <c r="AI207" s="191"/>
      <c r="AJ207" s="191"/>
      <c r="AK207" s="191"/>
      <c r="AL207" s="191"/>
      <c r="AM207" s="191"/>
      <c r="AN207" s="191"/>
      <c r="AO207" s="192"/>
      <c r="AP207" s="192"/>
      <c r="AQ207" s="192"/>
      <c r="AR207" s="192"/>
      <c r="AS207" s="192"/>
      <c r="AT207" s="192"/>
      <c r="AU207" s="192"/>
      <c r="AV207" s="192"/>
      <c r="AW207" s="192"/>
      <c r="AX207" s="72">
        <v>25</v>
      </c>
      <c r="AY207" s="72">
        <v>0</v>
      </c>
      <c r="AZ207" s="80">
        <f t="shared" si="20"/>
        <v>25</v>
      </c>
      <c r="BA207" s="72">
        <v>20</v>
      </c>
      <c r="BB207" s="72">
        <f>0</f>
        <v>0</v>
      </c>
      <c r="BC207" s="72">
        <f t="shared" si="21"/>
        <v>20</v>
      </c>
      <c r="BD207" s="72">
        <f>0</f>
        <v>0</v>
      </c>
      <c r="BE207" s="72">
        <f t="shared" si="22"/>
        <v>20</v>
      </c>
      <c r="BF207" s="72">
        <v>0</v>
      </c>
      <c r="BG207" s="72">
        <v>0</v>
      </c>
      <c r="BH207" s="72"/>
      <c r="BI207" s="72"/>
      <c r="BJ207" s="142"/>
      <c r="BK207" s="139"/>
    </row>
    <row r="208" spans="1:63" ht="40.5" customHeight="1">
      <c r="A208" s="205" t="s">
        <v>4599</v>
      </c>
      <c r="B208" s="232" t="s">
        <v>4775</v>
      </c>
      <c r="C208" s="205" t="s">
        <v>217</v>
      </c>
      <c r="D208" s="236" t="s">
        <v>7779</v>
      </c>
      <c r="E208" s="238" t="str">
        <f>INDEX([3]项目信息统计表!$E:$E,MATCH(B208,[3]项目信息统计表!$B:$B,0))</f>
        <v>应用研究</v>
      </c>
      <c r="F208" s="238" t="s">
        <v>1565</v>
      </c>
      <c r="G208" s="72" t="str">
        <f>INDEX(辅助数据!$F$3:$F$98,MATCH(项目信息统计表!F208,辅助数据!$E$3:$E$98,0))</f>
        <v>M74</v>
      </c>
      <c r="H208" s="238" t="s">
        <v>210</v>
      </c>
      <c r="I208" s="72">
        <f>INDEX(辅助数据!$B$3:$B$64,MATCH(项目信息统计表!H208,辅助数据!$A$3:$A$64,0))</f>
        <v>420</v>
      </c>
      <c r="J208" s="141" t="str">
        <f t="shared" si="19"/>
        <v>2021-01</v>
      </c>
      <c r="K208" s="237">
        <v>45992</v>
      </c>
      <c r="L208" s="72" t="str">
        <f t="shared" si="23"/>
        <v>2021</v>
      </c>
      <c r="M208" s="238" t="s">
        <v>54</v>
      </c>
      <c r="N208" s="201" t="s">
        <v>4825</v>
      </c>
      <c r="O208" s="201" t="s">
        <v>7768</v>
      </c>
      <c r="P208" s="231" t="s">
        <v>7374</v>
      </c>
      <c r="Q208" s="215" t="s">
        <v>2186</v>
      </c>
      <c r="R208" s="206" t="s">
        <v>4494</v>
      </c>
      <c r="S208" s="72" t="s">
        <v>65</v>
      </c>
      <c r="T208" s="141" t="s">
        <v>2168</v>
      </c>
      <c r="U208" s="72" t="s">
        <v>70</v>
      </c>
      <c r="V208" s="72" t="s">
        <v>73</v>
      </c>
      <c r="W208" s="72" t="s">
        <v>76</v>
      </c>
      <c r="X208" s="180" t="s">
        <v>7455</v>
      </c>
      <c r="Y208" s="180" t="s">
        <v>5233</v>
      </c>
      <c r="Z208" s="181" t="s">
        <v>5233</v>
      </c>
      <c r="AA208" s="180"/>
      <c r="AB208" s="190"/>
      <c r="AC208" s="180"/>
      <c r="AD208" s="180"/>
      <c r="AE208" s="191"/>
      <c r="AF208" s="191"/>
      <c r="AG208" s="191"/>
      <c r="AH208" s="191"/>
      <c r="AI208" s="191"/>
      <c r="AJ208" s="191"/>
      <c r="AK208" s="191"/>
      <c r="AL208" s="191"/>
      <c r="AM208" s="191"/>
      <c r="AN208" s="191"/>
      <c r="AO208" s="192"/>
      <c r="AP208" s="192"/>
      <c r="AQ208" s="192"/>
      <c r="AR208" s="192"/>
      <c r="AS208" s="192"/>
      <c r="AT208" s="192"/>
      <c r="AU208" s="192"/>
      <c r="AV208" s="192"/>
      <c r="AW208" s="192"/>
      <c r="AX208" s="72">
        <v>17.5</v>
      </c>
      <c r="AY208" s="72">
        <v>0</v>
      </c>
      <c r="AZ208" s="80">
        <f t="shared" si="20"/>
        <v>17.5</v>
      </c>
      <c r="BA208" s="72">
        <v>10</v>
      </c>
      <c r="BB208" s="72">
        <f>0</f>
        <v>0</v>
      </c>
      <c r="BC208" s="72">
        <f t="shared" si="21"/>
        <v>10</v>
      </c>
      <c r="BD208" s="72">
        <f>0</f>
        <v>0</v>
      </c>
      <c r="BE208" s="72">
        <f t="shared" si="22"/>
        <v>10</v>
      </c>
      <c r="BF208" s="72">
        <v>0</v>
      </c>
      <c r="BG208" s="72">
        <v>0</v>
      </c>
      <c r="BH208" s="142"/>
      <c r="BI208" s="72"/>
      <c r="BJ208" s="142"/>
      <c r="BK208" s="139"/>
    </row>
    <row r="209" spans="1:63" ht="40.5" customHeight="1">
      <c r="A209" s="205" t="s">
        <v>5277</v>
      </c>
      <c r="B209" s="232" t="s">
        <v>5814</v>
      </c>
      <c r="C209" s="205" t="s">
        <v>2091</v>
      </c>
      <c r="D209" s="236" t="s">
        <v>7779</v>
      </c>
      <c r="E209" s="238" t="str">
        <f>INDEX([3]项目信息统计表!$E:$E,MATCH(B209,[3]项目信息统计表!$B:$B,0))</f>
        <v>基础研究</v>
      </c>
      <c r="F209" s="238" t="s">
        <v>1532</v>
      </c>
      <c r="G209" s="72" t="str">
        <f>INDEX(辅助数据!$F$3:$F$98,MATCH(项目信息统计表!F209,辅助数据!$E$3:$E$98,0))</f>
        <v>C40</v>
      </c>
      <c r="H209" s="238" t="s">
        <v>331</v>
      </c>
      <c r="I209" s="72">
        <f>INDEX(辅助数据!$B$3:$B$64,MATCH(项目信息统计表!H209,辅助数据!$A$3:$A$64,0))</f>
        <v>130</v>
      </c>
      <c r="J209" s="141" t="str">
        <f t="shared" si="19"/>
        <v>2022-01</v>
      </c>
      <c r="K209" s="237">
        <v>45627</v>
      </c>
      <c r="L209" s="72" t="str">
        <f t="shared" si="23"/>
        <v>2022</v>
      </c>
      <c r="M209" s="238" t="s">
        <v>54</v>
      </c>
      <c r="N209" s="201" t="s">
        <v>6259</v>
      </c>
      <c r="O209" s="201" t="s">
        <v>7768</v>
      </c>
      <c r="P209" s="231" t="s">
        <v>6512</v>
      </c>
      <c r="Q209" s="215" t="s">
        <v>2879</v>
      </c>
      <c r="R209" s="206" t="s">
        <v>6291</v>
      </c>
      <c r="S209" s="72" t="s">
        <v>65</v>
      </c>
      <c r="T209" s="141" t="s">
        <v>2268</v>
      </c>
      <c r="U209" s="72" t="s">
        <v>70</v>
      </c>
      <c r="V209" s="72" t="s">
        <v>73</v>
      </c>
      <c r="W209" s="72" t="s">
        <v>4497</v>
      </c>
      <c r="X209" s="180" t="s">
        <v>5233</v>
      </c>
      <c r="Y209" s="180" t="s">
        <v>5233</v>
      </c>
      <c r="Z209" s="181" t="s">
        <v>5233</v>
      </c>
      <c r="AA209" s="180" t="s">
        <v>2871</v>
      </c>
      <c r="AB209" s="190" t="s">
        <v>4221</v>
      </c>
      <c r="AC209" s="180" t="s">
        <v>90</v>
      </c>
      <c r="AD209" s="180" t="s">
        <v>5233</v>
      </c>
      <c r="AE209" s="191"/>
      <c r="AF209" s="191"/>
      <c r="AG209" s="191"/>
      <c r="AH209" s="191"/>
      <c r="AI209" s="191"/>
      <c r="AJ209" s="191"/>
      <c r="AK209" s="191"/>
      <c r="AL209" s="191"/>
      <c r="AM209" s="191"/>
      <c r="AN209" s="191"/>
      <c r="AO209" s="192"/>
      <c r="AP209" s="192"/>
      <c r="AQ209" s="192"/>
      <c r="AR209" s="192"/>
      <c r="AS209" s="192"/>
      <c r="AT209" s="192"/>
      <c r="AU209" s="192"/>
      <c r="AV209" s="192"/>
      <c r="AW209" s="192"/>
      <c r="AX209" s="72">
        <v>15</v>
      </c>
      <c r="AY209" s="72">
        <v>0</v>
      </c>
      <c r="AZ209" s="80">
        <f t="shared" si="20"/>
        <v>15</v>
      </c>
      <c r="BA209" s="72">
        <v>5</v>
      </c>
      <c r="BB209" s="72">
        <f>0</f>
        <v>0</v>
      </c>
      <c r="BC209" s="72">
        <f t="shared" si="21"/>
        <v>5</v>
      </c>
      <c r="BD209" s="72">
        <f>0</f>
        <v>0</v>
      </c>
      <c r="BE209" s="72">
        <f t="shared" si="22"/>
        <v>5</v>
      </c>
      <c r="BF209" s="72">
        <v>0</v>
      </c>
      <c r="BG209" s="72">
        <v>0</v>
      </c>
      <c r="BH209" s="142"/>
      <c r="BI209" s="72"/>
      <c r="BJ209" s="142"/>
      <c r="BK209" s="139"/>
    </row>
    <row r="210" spans="1:63" ht="40.5" customHeight="1">
      <c r="A210" s="205" t="s">
        <v>5323</v>
      </c>
      <c r="B210" s="232" t="s">
        <v>5860</v>
      </c>
      <c r="C210" s="205" t="s">
        <v>2091</v>
      </c>
      <c r="D210" s="236" t="s">
        <v>7779</v>
      </c>
      <c r="E210" s="238" t="str">
        <f>INDEX([3]项目信息统计表!$E:$E,MATCH(B210,[3]项目信息统计表!$B:$B,0))</f>
        <v>基础研究</v>
      </c>
      <c r="F210" s="238" t="s">
        <v>1564</v>
      </c>
      <c r="G210" s="72" t="str">
        <f>INDEX(辅助数据!$F$3:$F$98,MATCH(项目信息统计表!F210,辅助数据!$E$3:$E$98,0))</f>
        <v>M73</v>
      </c>
      <c r="H210" s="238" t="s">
        <v>320</v>
      </c>
      <c r="I210" s="72">
        <f>INDEX(辅助数据!$B$3:$B$64,MATCH(项目信息统计表!H210,辅助数据!$A$3:$A$64,0))</f>
        <v>120</v>
      </c>
      <c r="J210" s="141" t="str">
        <f t="shared" si="19"/>
        <v>2022-01</v>
      </c>
      <c r="K210" s="237">
        <v>45261</v>
      </c>
      <c r="L210" s="72" t="str">
        <f t="shared" si="23"/>
        <v>2022</v>
      </c>
      <c r="M210" s="238" t="s">
        <v>54</v>
      </c>
      <c r="N210" s="201" t="s">
        <v>6260</v>
      </c>
      <c r="O210" s="201" t="s">
        <v>7768</v>
      </c>
      <c r="P210" s="231" t="s">
        <v>6587</v>
      </c>
      <c r="Q210" s="215" t="s">
        <v>4959</v>
      </c>
      <c r="R210" s="206" t="s">
        <v>4374</v>
      </c>
      <c r="S210" s="72" t="s">
        <v>5231</v>
      </c>
      <c r="T210" s="141" t="s">
        <v>3771</v>
      </c>
      <c r="U210" s="72" t="s">
        <v>70</v>
      </c>
      <c r="V210" s="72" t="s">
        <v>73</v>
      </c>
      <c r="W210" s="72" t="s">
        <v>90</v>
      </c>
      <c r="X210" s="180" t="s">
        <v>5233</v>
      </c>
      <c r="Y210" s="180" t="s">
        <v>5233</v>
      </c>
      <c r="Z210" s="181" t="s">
        <v>5233</v>
      </c>
      <c r="AA210" s="180" t="s">
        <v>4846</v>
      </c>
      <c r="AB210" s="190" t="s">
        <v>4220</v>
      </c>
      <c r="AC210" s="180" t="s">
        <v>4497</v>
      </c>
      <c r="AD210" s="180" t="s">
        <v>5233</v>
      </c>
      <c r="AE210" s="191"/>
      <c r="AF210" s="191"/>
      <c r="AG210" s="191"/>
      <c r="AH210" s="191"/>
      <c r="AI210" s="191"/>
      <c r="AJ210" s="191"/>
      <c r="AK210" s="191"/>
      <c r="AL210" s="191"/>
      <c r="AM210" s="191"/>
      <c r="AN210" s="191"/>
      <c r="AO210" s="192"/>
      <c r="AP210" s="192"/>
      <c r="AQ210" s="192"/>
      <c r="AR210" s="192"/>
      <c r="AS210" s="192"/>
      <c r="AT210" s="192"/>
      <c r="AU210" s="192"/>
      <c r="AV210" s="192"/>
      <c r="AW210" s="192"/>
      <c r="AX210" s="72">
        <v>5</v>
      </c>
      <c r="AY210" s="72">
        <v>0</v>
      </c>
      <c r="AZ210" s="80">
        <f t="shared" si="20"/>
        <v>5</v>
      </c>
      <c r="BA210" s="72">
        <v>3</v>
      </c>
      <c r="BB210" s="72">
        <f>0</f>
        <v>0</v>
      </c>
      <c r="BC210" s="72">
        <f t="shared" si="21"/>
        <v>3</v>
      </c>
      <c r="BD210" s="72">
        <f>0</f>
        <v>0</v>
      </c>
      <c r="BE210" s="72">
        <f t="shared" si="22"/>
        <v>3</v>
      </c>
      <c r="BF210" s="72">
        <v>0</v>
      </c>
      <c r="BG210" s="72">
        <v>0</v>
      </c>
      <c r="BH210" s="142"/>
      <c r="BI210" s="72"/>
      <c r="BJ210" s="142"/>
      <c r="BK210" s="139"/>
    </row>
    <row r="211" spans="1:63" ht="40.5" customHeight="1">
      <c r="A211" s="205" t="s">
        <v>5346</v>
      </c>
      <c r="B211" s="232" t="s">
        <v>5883</v>
      </c>
      <c r="C211" s="205" t="s">
        <v>2091</v>
      </c>
      <c r="D211" s="236" t="s">
        <v>7779</v>
      </c>
      <c r="E211" s="238" t="str">
        <f>INDEX([3]项目信息统计表!$E:$E,MATCH(B211,[3]项目信息统计表!$B:$B,0))</f>
        <v>基础研究</v>
      </c>
      <c r="F211" s="238" t="s">
        <v>1564</v>
      </c>
      <c r="G211" s="72" t="str">
        <f>INDEX(辅助数据!$F$3:$F$98,MATCH(项目信息统计表!F211,辅助数据!$E$3:$E$98,0))</f>
        <v>M73</v>
      </c>
      <c r="H211" s="238" t="s">
        <v>320</v>
      </c>
      <c r="I211" s="72">
        <f>INDEX(辅助数据!$B$3:$B$64,MATCH(项目信息统计表!H211,辅助数据!$A$3:$A$64,0))</f>
        <v>120</v>
      </c>
      <c r="J211" s="141" t="str">
        <f t="shared" si="19"/>
        <v>2022-01</v>
      </c>
      <c r="K211" s="237">
        <v>45261</v>
      </c>
      <c r="L211" s="72" t="str">
        <f t="shared" si="23"/>
        <v>2022</v>
      </c>
      <c r="M211" s="238" t="s">
        <v>54</v>
      </c>
      <c r="N211" s="197" t="s">
        <v>6260</v>
      </c>
      <c r="O211" s="201" t="s">
        <v>7768</v>
      </c>
      <c r="P211" s="231" t="s">
        <v>6624</v>
      </c>
      <c r="Q211" s="215" t="s">
        <v>6625</v>
      </c>
      <c r="R211" s="206" t="s">
        <v>6343</v>
      </c>
      <c r="S211" s="72" t="s">
        <v>65</v>
      </c>
      <c r="T211" s="141" t="s">
        <v>2234</v>
      </c>
      <c r="U211" s="72" t="s">
        <v>70</v>
      </c>
      <c r="V211" s="72" t="s">
        <v>73</v>
      </c>
      <c r="W211" s="72" t="s">
        <v>90</v>
      </c>
      <c r="X211" s="180" t="s">
        <v>5233</v>
      </c>
      <c r="Y211" s="180" t="s">
        <v>5233</v>
      </c>
      <c r="Z211" s="181" t="s">
        <v>5233</v>
      </c>
      <c r="AA211" s="180"/>
      <c r="AB211" s="190"/>
      <c r="AC211" s="180"/>
      <c r="AD211" s="180"/>
      <c r="AE211" s="191"/>
      <c r="AF211" s="191"/>
      <c r="AG211" s="191"/>
      <c r="AH211" s="191"/>
      <c r="AI211" s="191"/>
      <c r="AJ211" s="191"/>
      <c r="AK211" s="191"/>
      <c r="AL211" s="191"/>
      <c r="AM211" s="191"/>
      <c r="AN211" s="191"/>
      <c r="AO211" s="192"/>
      <c r="AP211" s="192"/>
      <c r="AQ211" s="192"/>
      <c r="AR211" s="192"/>
      <c r="AS211" s="192"/>
      <c r="AT211" s="192"/>
      <c r="AU211" s="192"/>
      <c r="AV211" s="192"/>
      <c r="AW211" s="192"/>
      <c r="AX211" s="72">
        <v>8</v>
      </c>
      <c r="AY211" s="72">
        <v>0</v>
      </c>
      <c r="AZ211" s="80">
        <f t="shared" si="20"/>
        <v>8</v>
      </c>
      <c r="BA211" s="72">
        <v>3</v>
      </c>
      <c r="BB211" s="72">
        <f>0</f>
        <v>0</v>
      </c>
      <c r="BC211" s="72">
        <f t="shared" si="21"/>
        <v>3</v>
      </c>
      <c r="BD211" s="72">
        <f>0</f>
        <v>0</v>
      </c>
      <c r="BE211" s="72">
        <f t="shared" si="22"/>
        <v>3</v>
      </c>
      <c r="BF211" s="72">
        <v>0</v>
      </c>
      <c r="BG211" s="72">
        <v>0</v>
      </c>
      <c r="BH211" s="72"/>
      <c r="BI211" s="72"/>
      <c r="BJ211" s="142"/>
      <c r="BK211" s="139"/>
    </row>
    <row r="212" spans="1:63" ht="40.5" customHeight="1">
      <c r="A212" s="205" t="s">
        <v>5375</v>
      </c>
      <c r="B212" s="232" t="s">
        <v>5912</v>
      </c>
      <c r="C212" s="205" t="s">
        <v>2091</v>
      </c>
      <c r="D212" s="236" t="s">
        <v>7779</v>
      </c>
      <c r="E212" s="238" t="str">
        <f>INDEX([3]项目信息统计表!$E:$E,MATCH(B212,[3]项目信息统计表!$B:$B,0))</f>
        <v>基础研究</v>
      </c>
      <c r="F212" s="238" t="s">
        <v>1556</v>
      </c>
      <c r="G212" s="72" t="str">
        <f>INDEX(辅助数据!$F$3:$F$98,MATCH(项目信息统计表!F212,辅助数据!$E$3:$E$98,0))</f>
        <v>I65</v>
      </c>
      <c r="H212" s="238" t="s">
        <v>199</v>
      </c>
      <c r="I212" s="72">
        <f>INDEX(辅助数据!$B$3:$B$64,MATCH(项目信息统计表!H212,辅助数据!$A$3:$A$64,0))</f>
        <v>413</v>
      </c>
      <c r="J212" s="141" t="str">
        <f t="shared" si="19"/>
        <v>2022-01</v>
      </c>
      <c r="K212" s="237">
        <v>45261</v>
      </c>
      <c r="L212" s="72" t="str">
        <f t="shared" si="23"/>
        <v>2022</v>
      </c>
      <c r="M212" s="238" t="s">
        <v>54</v>
      </c>
      <c r="N212" s="201" t="s">
        <v>6260</v>
      </c>
      <c r="O212" s="201" t="s">
        <v>7768</v>
      </c>
      <c r="P212" s="231" t="s">
        <v>6677</v>
      </c>
      <c r="Q212" s="215" t="s">
        <v>6678</v>
      </c>
      <c r="R212" s="206" t="s">
        <v>6369</v>
      </c>
      <c r="S212" s="72" t="s">
        <v>5231</v>
      </c>
      <c r="T212" s="141" t="s">
        <v>2268</v>
      </c>
      <c r="U212" s="72" t="s">
        <v>70</v>
      </c>
      <c r="V212" s="72" t="s">
        <v>73</v>
      </c>
      <c r="W212" s="72" t="s">
        <v>4497</v>
      </c>
      <c r="X212" s="180" t="s">
        <v>5233</v>
      </c>
      <c r="Y212" s="180" t="s">
        <v>5233</v>
      </c>
      <c r="Z212" s="181" t="s">
        <v>5233</v>
      </c>
      <c r="AA212" s="180" t="s">
        <v>7514</v>
      </c>
      <c r="AB212" s="190" t="s">
        <v>4217</v>
      </c>
      <c r="AC212" s="180" t="s">
        <v>90</v>
      </c>
      <c r="AD212" s="180" t="s">
        <v>5233</v>
      </c>
      <c r="AE212" s="191"/>
      <c r="AF212" s="191"/>
      <c r="AG212" s="191"/>
      <c r="AH212" s="191"/>
      <c r="AI212" s="191"/>
      <c r="AJ212" s="191"/>
      <c r="AK212" s="191"/>
      <c r="AL212" s="191"/>
      <c r="AM212" s="191"/>
      <c r="AN212" s="191"/>
      <c r="AO212" s="192"/>
      <c r="AP212" s="192"/>
      <c r="AQ212" s="192"/>
      <c r="AR212" s="192"/>
      <c r="AS212" s="192"/>
      <c r="AT212" s="192"/>
      <c r="AU212" s="192"/>
      <c r="AV212" s="192"/>
      <c r="AW212" s="192"/>
      <c r="AX212" s="72">
        <v>5</v>
      </c>
      <c r="AY212" s="72">
        <v>0</v>
      </c>
      <c r="AZ212" s="80">
        <f t="shared" si="20"/>
        <v>5</v>
      </c>
      <c r="BA212" s="72">
        <v>3</v>
      </c>
      <c r="BB212" s="72">
        <f>0</f>
        <v>0</v>
      </c>
      <c r="BC212" s="72">
        <f t="shared" si="21"/>
        <v>3</v>
      </c>
      <c r="BD212" s="72">
        <f>0</f>
        <v>0</v>
      </c>
      <c r="BE212" s="72">
        <f t="shared" si="22"/>
        <v>3</v>
      </c>
      <c r="BF212" s="72">
        <v>0</v>
      </c>
      <c r="BG212" s="72">
        <v>0</v>
      </c>
      <c r="BH212" s="142"/>
      <c r="BI212" s="72"/>
      <c r="BJ212" s="142"/>
      <c r="BK212" s="139"/>
    </row>
    <row r="213" spans="1:63" ht="40.5" customHeight="1">
      <c r="A213" s="205" t="s">
        <v>5672</v>
      </c>
      <c r="B213" s="232" t="s">
        <v>4663</v>
      </c>
      <c r="C213" s="205" t="s">
        <v>2091</v>
      </c>
      <c r="D213" s="236" t="s">
        <v>7779</v>
      </c>
      <c r="E213" s="238" t="str">
        <f>INDEX([3]项目信息统计表!$E:$E,MATCH(B213,[3]项目信息统计表!$B:$B,0))</f>
        <v>应用研究</v>
      </c>
      <c r="F213" s="238" t="s">
        <v>1545</v>
      </c>
      <c r="G213" s="72" t="str">
        <f>INDEX(辅助数据!$F$3:$F$98,MATCH(项目信息统计表!F213,辅助数据!$E$3:$E$98,0))</f>
        <v>G54</v>
      </c>
      <c r="H213" s="238" t="s">
        <v>122</v>
      </c>
      <c r="I213" s="72">
        <f>INDEX(辅助数据!$B$3:$B$64,MATCH(项目信息统计表!H213,辅助数据!$A$3:$A$64,0))</f>
        <v>580</v>
      </c>
      <c r="J213" s="141" t="str">
        <f t="shared" si="19"/>
        <v>2021-01</v>
      </c>
      <c r="K213" s="237">
        <v>44896</v>
      </c>
      <c r="L213" s="72" t="str">
        <f t="shared" si="23"/>
        <v>2021</v>
      </c>
      <c r="M213" s="193"/>
      <c r="N213" s="201" t="s">
        <v>6260</v>
      </c>
      <c r="O213" s="201" t="s">
        <v>7768</v>
      </c>
      <c r="P213" s="231" t="s">
        <v>7184</v>
      </c>
      <c r="Q213" s="215" t="s">
        <v>4846</v>
      </c>
      <c r="R213" s="206" t="s">
        <v>5097</v>
      </c>
      <c r="S213" s="72" t="s">
        <v>65</v>
      </c>
      <c r="T213" s="141" t="s">
        <v>3744</v>
      </c>
      <c r="U213" s="72" t="s">
        <v>70</v>
      </c>
      <c r="V213" s="72" t="s">
        <v>73</v>
      </c>
      <c r="W213" s="72" t="s">
        <v>4497</v>
      </c>
      <c r="X213" s="180" t="s">
        <v>5233</v>
      </c>
      <c r="Y213" s="180" t="s">
        <v>5233</v>
      </c>
      <c r="Z213" s="181" t="s">
        <v>5233</v>
      </c>
      <c r="AA213" s="180" t="s">
        <v>7681</v>
      </c>
      <c r="AB213" s="190" t="s">
        <v>4199</v>
      </c>
      <c r="AC213" s="180" t="s">
        <v>76</v>
      </c>
      <c r="AD213" s="180" t="s">
        <v>5233</v>
      </c>
      <c r="AE213" s="191"/>
      <c r="AF213" s="191"/>
      <c r="AG213" s="191"/>
      <c r="AH213" s="191"/>
      <c r="AI213" s="191"/>
      <c r="AJ213" s="191"/>
      <c r="AK213" s="191"/>
      <c r="AL213" s="191"/>
      <c r="AM213" s="191"/>
      <c r="AN213" s="191"/>
      <c r="AO213" s="192"/>
      <c r="AP213" s="192"/>
      <c r="AQ213" s="192"/>
      <c r="AR213" s="192"/>
      <c r="AS213" s="192"/>
      <c r="AT213" s="192"/>
      <c r="AU213" s="192"/>
      <c r="AV213" s="192"/>
      <c r="AW213" s="192"/>
      <c r="AX213" s="72">
        <v>5</v>
      </c>
      <c r="AY213" s="72">
        <v>0</v>
      </c>
      <c r="AZ213" s="80">
        <f t="shared" si="20"/>
        <v>5</v>
      </c>
      <c r="BA213" s="72">
        <v>2</v>
      </c>
      <c r="BB213" s="72">
        <f>0</f>
        <v>0</v>
      </c>
      <c r="BC213" s="72">
        <f t="shared" si="21"/>
        <v>2</v>
      </c>
      <c r="BD213" s="72">
        <f>0</f>
        <v>0</v>
      </c>
      <c r="BE213" s="72">
        <f t="shared" si="22"/>
        <v>2</v>
      </c>
      <c r="BF213" s="72">
        <v>0</v>
      </c>
      <c r="BG213" s="72">
        <v>0</v>
      </c>
      <c r="BH213" s="72"/>
      <c r="BI213" s="72"/>
      <c r="BJ213" s="142"/>
      <c r="BK213" s="139"/>
    </row>
    <row r="214" spans="1:63" ht="40.5" customHeight="1">
      <c r="A214" s="205" t="s">
        <v>5673</v>
      </c>
      <c r="B214" s="232" t="s">
        <v>4664</v>
      </c>
      <c r="C214" s="205" t="s">
        <v>2091</v>
      </c>
      <c r="D214" s="236" t="s">
        <v>7779</v>
      </c>
      <c r="E214" s="238" t="str">
        <f>INDEX([3]项目信息统计表!$E:$E,MATCH(B214,[3]项目信息统计表!$B:$B,0))</f>
        <v>基础研究</v>
      </c>
      <c r="F214" s="238" t="s">
        <v>1531</v>
      </c>
      <c r="G214" s="72" t="str">
        <f>INDEX(辅助数据!$F$3:$F$98,MATCH(项目信息统计表!F214,辅助数据!$E$3:$E$98,0))</f>
        <v>C39</v>
      </c>
      <c r="H214" s="238" t="s">
        <v>165</v>
      </c>
      <c r="I214" s="72">
        <f>INDEX(辅助数据!$B$3:$B$64,MATCH(项目信息统计表!H214,辅助数据!$A$3:$A$64,0))</f>
        <v>520</v>
      </c>
      <c r="J214" s="141" t="str">
        <f t="shared" si="19"/>
        <v>2021-01</v>
      </c>
      <c r="K214" s="237">
        <v>44896</v>
      </c>
      <c r="L214" s="72" t="str">
        <f t="shared" si="23"/>
        <v>2021</v>
      </c>
      <c r="M214" s="193"/>
      <c r="N214" s="201" t="s">
        <v>6260</v>
      </c>
      <c r="O214" s="201" t="s">
        <v>7768</v>
      </c>
      <c r="P214" s="231" t="s">
        <v>7185</v>
      </c>
      <c r="Q214" s="215" t="s">
        <v>4847</v>
      </c>
      <c r="R214" s="206" t="s">
        <v>5098</v>
      </c>
      <c r="S214" s="72" t="s">
        <v>65</v>
      </c>
      <c r="T214" s="141" t="s">
        <v>3770</v>
      </c>
      <c r="U214" s="72" t="s">
        <v>70</v>
      </c>
      <c r="V214" s="72" t="s">
        <v>73</v>
      </c>
      <c r="W214" s="72" t="s">
        <v>90</v>
      </c>
      <c r="X214" s="180" t="s">
        <v>5233</v>
      </c>
      <c r="Y214" s="180" t="s">
        <v>5233</v>
      </c>
      <c r="Z214" s="181" t="s">
        <v>5233</v>
      </c>
      <c r="AA214" s="180" t="s">
        <v>7682</v>
      </c>
      <c r="AB214" s="190" t="s">
        <v>4213</v>
      </c>
      <c r="AC214" s="180" t="s">
        <v>4497</v>
      </c>
      <c r="AD214" s="180" t="s">
        <v>5234</v>
      </c>
      <c r="AE214" s="191"/>
      <c r="AF214" s="191"/>
      <c r="AG214" s="191"/>
      <c r="AH214" s="191"/>
      <c r="AI214" s="191"/>
      <c r="AJ214" s="191"/>
      <c r="AK214" s="191"/>
      <c r="AL214" s="191"/>
      <c r="AM214" s="191"/>
      <c r="AN214" s="191"/>
      <c r="AO214" s="192"/>
      <c r="AP214" s="192"/>
      <c r="AQ214" s="192"/>
      <c r="AR214" s="192"/>
      <c r="AS214" s="192"/>
      <c r="AT214" s="192"/>
      <c r="AU214" s="192"/>
      <c r="AV214" s="192"/>
      <c r="AW214" s="192"/>
      <c r="AX214" s="72">
        <v>5</v>
      </c>
      <c r="AY214" s="72">
        <v>0</v>
      </c>
      <c r="AZ214" s="80">
        <f t="shared" si="20"/>
        <v>5</v>
      </c>
      <c r="BA214" s="72">
        <v>2</v>
      </c>
      <c r="BB214" s="72">
        <f>0</f>
        <v>0</v>
      </c>
      <c r="BC214" s="72">
        <f t="shared" si="21"/>
        <v>2</v>
      </c>
      <c r="BD214" s="72">
        <f>0</f>
        <v>0</v>
      </c>
      <c r="BE214" s="72">
        <f t="shared" si="22"/>
        <v>2</v>
      </c>
      <c r="BF214" s="72">
        <v>0</v>
      </c>
      <c r="BG214" s="72">
        <v>0</v>
      </c>
      <c r="BH214" s="142"/>
      <c r="BI214" s="72"/>
      <c r="BJ214" s="142"/>
      <c r="BK214" s="139"/>
    </row>
    <row r="215" spans="1:63" ht="40.5" customHeight="1">
      <c r="A215" s="205" t="s">
        <v>4257</v>
      </c>
      <c r="B215" s="232" t="s">
        <v>4308</v>
      </c>
      <c r="C215" s="205" t="s">
        <v>2091</v>
      </c>
      <c r="D215" s="236" t="s">
        <v>7779</v>
      </c>
      <c r="E215" s="238" t="str">
        <f>INDEX([3]项目信息统计表!$E:$E,MATCH(B215,[3]项目信息统计表!$B:$B,0))</f>
        <v>基础研究</v>
      </c>
      <c r="F215" s="238" t="s">
        <v>1545</v>
      </c>
      <c r="G215" s="72" t="str">
        <f>INDEX(辅助数据!$F$3:$F$98,MATCH(项目信息统计表!F215,辅助数据!$E$3:$E$98,0))</f>
        <v>G54</v>
      </c>
      <c r="H215" s="238" t="s">
        <v>320</v>
      </c>
      <c r="I215" s="72">
        <f>INDEX(辅助数据!$B$3:$B$64,MATCH(项目信息统计表!H215,辅助数据!$A$3:$A$64,0))</f>
        <v>120</v>
      </c>
      <c r="J215" s="141" t="str">
        <f t="shared" si="19"/>
        <v>2020-01</v>
      </c>
      <c r="K215" s="237">
        <v>44896</v>
      </c>
      <c r="L215" s="72" t="str">
        <f t="shared" si="23"/>
        <v>2020</v>
      </c>
      <c r="M215" s="193"/>
      <c r="N215" s="201" t="s">
        <v>6259</v>
      </c>
      <c r="O215" s="201" t="s">
        <v>7768</v>
      </c>
      <c r="P215" s="231" t="s">
        <v>7301</v>
      </c>
      <c r="Q215" s="215" t="s">
        <v>4979</v>
      </c>
      <c r="R215" s="206" t="s">
        <v>4372</v>
      </c>
      <c r="S215" s="72" t="s">
        <v>65</v>
      </c>
      <c r="T215" s="141" t="s">
        <v>2194</v>
      </c>
      <c r="U215" s="72" t="s">
        <v>70</v>
      </c>
      <c r="V215" s="72" t="s">
        <v>73</v>
      </c>
      <c r="W215" s="72" t="s">
        <v>4497</v>
      </c>
      <c r="X215" s="180" t="s">
        <v>5233</v>
      </c>
      <c r="Y215" s="180" t="s">
        <v>5233</v>
      </c>
      <c r="Z215" s="181" t="s">
        <v>5233</v>
      </c>
      <c r="AA215" s="180"/>
      <c r="AB215" s="190"/>
      <c r="AC215" s="180"/>
      <c r="AD215" s="180"/>
      <c r="AE215" s="191"/>
      <c r="AF215" s="191"/>
      <c r="AG215" s="191"/>
      <c r="AH215" s="191"/>
      <c r="AI215" s="191"/>
      <c r="AJ215" s="191"/>
      <c r="AK215" s="191"/>
      <c r="AL215" s="191"/>
      <c r="AM215" s="191"/>
      <c r="AN215" s="191"/>
      <c r="AO215" s="192"/>
      <c r="AP215" s="192"/>
      <c r="AQ215" s="192"/>
      <c r="AR215" s="192"/>
      <c r="AS215" s="192"/>
      <c r="AT215" s="192"/>
      <c r="AU215" s="192"/>
      <c r="AV215" s="192"/>
      <c r="AW215" s="192"/>
      <c r="AX215" s="72">
        <v>15</v>
      </c>
      <c r="AY215" s="72">
        <v>0</v>
      </c>
      <c r="AZ215" s="80">
        <f t="shared" si="20"/>
        <v>15</v>
      </c>
      <c r="BA215" s="72">
        <v>5.8</v>
      </c>
      <c r="BB215" s="72">
        <f>0</f>
        <v>0</v>
      </c>
      <c r="BC215" s="72">
        <f t="shared" si="21"/>
        <v>5.8</v>
      </c>
      <c r="BD215" s="72">
        <f>0</f>
        <v>0</v>
      </c>
      <c r="BE215" s="72">
        <f t="shared" si="22"/>
        <v>5.8</v>
      </c>
      <c r="BF215" s="72">
        <v>0</v>
      </c>
      <c r="BG215" s="72">
        <v>0</v>
      </c>
      <c r="BH215" s="72"/>
      <c r="BI215" s="72"/>
      <c r="BJ215" s="142"/>
      <c r="BK215" s="139"/>
    </row>
    <row r="216" spans="1:63" ht="40.5" customHeight="1">
      <c r="A216" s="205" t="s">
        <v>4258</v>
      </c>
      <c r="B216" s="232" t="s">
        <v>4309</v>
      </c>
      <c r="C216" s="205" t="s">
        <v>2091</v>
      </c>
      <c r="D216" s="236" t="s">
        <v>7779</v>
      </c>
      <c r="E216" s="238" t="str">
        <f>INDEX([3]项目信息统计表!$E:$E,MATCH(B216,[3]项目信息统计表!$B:$B,0))</f>
        <v>应用研究</v>
      </c>
      <c r="F216" s="238" t="s">
        <v>1545</v>
      </c>
      <c r="G216" s="72" t="str">
        <f>INDEX(辅助数据!$F$3:$F$98,MATCH(项目信息统计表!F216,辅助数据!$E$3:$E$98,0))</f>
        <v>G54</v>
      </c>
      <c r="H216" s="238" t="s">
        <v>122</v>
      </c>
      <c r="I216" s="72">
        <f>INDEX(辅助数据!$B$3:$B$64,MATCH(项目信息统计表!H216,辅助数据!$A$3:$A$64,0))</f>
        <v>580</v>
      </c>
      <c r="J216" s="141" t="str">
        <f t="shared" si="19"/>
        <v>2020-01</v>
      </c>
      <c r="K216" s="237">
        <v>44896</v>
      </c>
      <c r="L216" s="72" t="str">
        <f t="shared" si="23"/>
        <v>2020</v>
      </c>
      <c r="M216" s="193"/>
      <c r="N216" s="201" t="s">
        <v>6259</v>
      </c>
      <c r="O216" s="201" t="s">
        <v>7768</v>
      </c>
      <c r="P216" s="231" t="s">
        <v>7302</v>
      </c>
      <c r="Q216" s="215" t="s">
        <v>2881</v>
      </c>
      <c r="R216" s="206" t="s">
        <v>4373</v>
      </c>
      <c r="S216" s="72" t="s">
        <v>65</v>
      </c>
      <c r="T216" s="141" t="s">
        <v>3742</v>
      </c>
      <c r="U216" s="72" t="s">
        <v>70</v>
      </c>
      <c r="V216" s="72" t="s">
        <v>73</v>
      </c>
      <c r="W216" s="72" t="s">
        <v>4497</v>
      </c>
      <c r="X216" s="180" t="s">
        <v>5233</v>
      </c>
      <c r="Y216" s="180" t="s">
        <v>5233</v>
      </c>
      <c r="Z216" s="181" t="s">
        <v>5233</v>
      </c>
      <c r="AA216" s="180" t="s">
        <v>7716</v>
      </c>
      <c r="AB216" s="190" t="s">
        <v>4210</v>
      </c>
      <c r="AC216" s="180" t="s">
        <v>76</v>
      </c>
      <c r="AD216" s="180" t="s">
        <v>5234</v>
      </c>
      <c r="AE216" s="191"/>
      <c r="AF216" s="191"/>
      <c r="AG216" s="191"/>
      <c r="AH216" s="191"/>
      <c r="AI216" s="191"/>
      <c r="AJ216" s="191"/>
      <c r="AK216" s="191"/>
      <c r="AL216" s="191"/>
      <c r="AM216" s="191"/>
      <c r="AN216" s="191"/>
      <c r="AO216" s="192"/>
      <c r="AP216" s="192"/>
      <c r="AQ216" s="192"/>
      <c r="AR216" s="192"/>
      <c r="AS216" s="192"/>
      <c r="AT216" s="192"/>
      <c r="AU216" s="192"/>
      <c r="AV216" s="192"/>
      <c r="AW216" s="192"/>
      <c r="AX216" s="72">
        <v>15</v>
      </c>
      <c r="AY216" s="72">
        <v>0</v>
      </c>
      <c r="AZ216" s="80">
        <f t="shared" si="20"/>
        <v>15</v>
      </c>
      <c r="BA216" s="72">
        <v>5.8</v>
      </c>
      <c r="BB216" s="72">
        <f>0</f>
        <v>0</v>
      </c>
      <c r="BC216" s="72">
        <f t="shared" si="21"/>
        <v>5.8</v>
      </c>
      <c r="BD216" s="72">
        <f>0</f>
        <v>0</v>
      </c>
      <c r="BE216" s="72">
        <f t="shared" si="22"/>
        <v>5.8</v>
      </c>
      <c r="BF216" s="72">
        <v>0</v>
      </c>
      <c r="BG216" s="72">
        <v>0</v>
      </c>
      <c r="BH216" s="72"/>
      <c r="BI216" s="72"/>
      <c r="BJ216" s="142"/>
      <c r="BK216" s="139"/>
    </row>
    <row r="217" spans="1:63" ht="40.5" customHeight="1">
      <c r="A217" s="205" t="s">
        <v>4613</v>
      </c>
      <c r="B217" s="232" t="s">
        <v>4310</v>
      </c>
      <c r="C217" s="205" t="s">
        <v>2091</v>
      </c>
      <c r="D217" s="236" t="s">
        <v>7779</v>
      </c>
      <c r="E217" s="238" t="str">
        <f>INDEX([3]项目信息统计表!$E:$E,MATCH(B217,[3]项目信息统计表!$B:$B,0))</f>
        <v>基础研究</v>
      </c>
      <c r="F217" s="238" t="s">
        <v>1545</v>
      </c>
      <c r="G217" s="72" t="str">
        <f>INDEX(辅助数据!$F$3:$F$98,MATCH(项目信息统计表!F217,辅助数据!$E$3:$E$98,0))</f>
        <v>G54</v>
      </c>
      <c r="H217" s="238" t="s">
        <v>320</v>
      </c>
      <c r="I217" s="72">
        <f>INDEX(辅助数据!$B$3:$B$64,MATCH(项目信息统计表!H217,辅助数据!$A$3:$A$64,0))</f>
        <v>120</v>
      </c>
      <c r="J217" s="141" t="str">
        <f t="shared" si="19"/>
        <v>2020-01</v>
      </c>
      <c r="K217" s="237">
        <v>44531</v>
      </c>
      <c r="L217" s="72" t="str">
        <f t="shared" si="23"/>
        <v>2020</v>
      </c>
      <c r="M217" s="193"/>
      <c r="N217" s="201" t="s">
        <v>4826</v>
      </c>
      <c r="O217" s="201" t="s">
        <v>7768</v>
      </c>
      <c r="P217" s="231" t="s">
        <v>7344</v>
      </c>
      <c r="Q217" s="215" t="s">
        <v>5006</v>
      </c>
      <c r="R217" s="206" t="s">
        <v>4375</v>
      </c>
      <c r="S217" s="72" t="s">
        <v>5231</v>
      </c>
      <c r="T217" s="141" t="s">
        <v>2153</v>
      </c>
      <c r="U217" s="72" t="s">
        <v>70</v>
      </c>
      <c r="V217" s="72" t="s">
        <v>73</v>
      </c>
      <c r="W217" s="72" t="s">
        <v>76</v>
      </c>
      <c r="X217" s="180" t="s">
        <v>5233</v>
      </c>
      <c r="Y217" s="180" t="s">
        <v>5233</v>
      </c>
      <c r="Z217" s="181" t="s">
        <v>5233</v>
      </c>
      <c r="AA217" s="180" t="s">
        <v>7727</v>
      </c>
      <c r="AB217" s="190" t="s">
        <v>4232</v>
      </c>
      <c r="AC217" s="180" t="s">
        <v>4496</v>
      </c>
      <c r="AD217" s="180" t="s">
        <v>5233</v>
      </c>
      <c r="AE217" s="191"/>
      <c r="AF217" s="191"/>
      <c r="AG217" s="191"/>
      <c r="AH217" s="191"/>
      <c r="AI217" s="191"/>
      <c r="AJ217" s="191"/>
      <c r="AK217" s="191"/>
      <c r="AL217" s="191"/>
      <c r="AM217" s="191"/>
      <c r="AN217" s="191"/>
      <c r="AO217" s="192"/>
      <c r="AP217" s="192"/>
      <c r="AQ217" s="192"/>
      <c r="AR217" s="192"/>
      <c r="AS217" s="192"/>
      <c r="AT217" s="192"/>
      <c r="AU217" s="192"/>
      <c r="AV217" s="192"/>
      <c r="AW217" s="192"/>
      <c r="AX217" s="72">
        <v>30</v>
      </c>
      <c r="AY217" s="72">
        <v>0</v>
      </c>
      <c r="AZ217" s="80">
        <f t="shared" si="20"/>
        <v>30</v>
      </c>
      <c r="BA217" s="72">
        <v>8</v>
      </c>
      <c r="BB217" s="72">
        <f>0</f>
        <v>0</v>
      </c>
      <c r="BC217" s="72">
        <f t="shared" si="21"/>
        <v>8</v>
      </c>
      <c r="BD217" s="72">
        <f>0</f>
        <v>0</v>
      </c>
      <c r="BE217" s="72">
        <f t="shared" si="22"/>
        <v>8</v>
      </c>
      <c r="BF217" s="72">
        <v>0</v>
      </c>
      <c r="BG217" s="72">
        <v>0</v>
      </c>
      <c r="BH217" s="72"/>
      <c r="BI217" s="72"/>
      <c r="BJ217" s="142"/>
      <c r="BK217" s="139"/>
    </row>
    <row r="218" spans="1:63" ht="40.5" customHeight="1">
      <c r="A218" s="205" t="s">
        <v>5240</v>
      </c>
      <c r="B218" s="232" t="s">
        <v>5777</v>
      </c>
      <c r="C218" s="205" t="s">
        <v>2082</v>
      </c>
      <c r="D218" s="236" t="s">
        <v>7779</v>
      </c>
      <c r="E218" s="238" t="str">
        <f>INDEX([3]项目信息统计表!$E:$E,MATCH(B218,[3]项目信息统计表!$B:$B,0))</f>
        <v>基础研究</v>
      </c>
      <c r="F218" s="238" t="s">
        <v>1545</v>
      </c>
      <c r="G218" s="72" t="str">
        <f>INDEX(辅助数据!$F$3:$F$98,MATCH(项目信息统计表!F218,辅助数据!$E$3:$E$98,0))</f>
        <v>G54</v>
      </c>
      <c r="H218" s="238" t="s">
        <v>122</v>
      </c>
      <c r="I218" s="72">
        <f>INDEX(辅助数据!$B$3:$B$64,MATCH(项目信息统计表!H218,辅助数据!$A$3:$A$64,0))</f>
        <v>580</v>
      </c>
      <c r="J218" s="141" t="str">
        <f t="shared" si="19"/>
        <v>2022-01</v>
      </c>
      <c r="K218" s="237">
        <v>45627</v>
      </c>
      <c r="L218" s="72" t="str">
        <f t="shared" si="23"/>
        <v>2022</v>
      </c>
      <c r="M218" s="238" t="s">
        <v>54</v>
      </c>
      <c r="N218" s="201" t="s">
        <v>6259</v>
      </c>
      <c r="O218" s="201" t="s">
        <v>7768</v>
      </c>
      <c r="P218" s="231" t="s">
        <v>6464</v>
      </c>
      <c r="Q218" s="215" t="s">
        <v>6465</v>
      </c>
      <c r="R218" s="206" t="s">
        <v>6276</v>
      </c>
      <c r="S218" s="72" t="s">
        <v>65</v>
      </c>
      <c r="T218" s="141" t="s">
        <v>2268</v>
      </c>
      <c r="U218" s="72" t="s">
        <v>70</v>
      </c>
      <c r="V218" s="72" t="s">
        <v>73</v>
      </c>
      <c r="W218" s="72" t="s">
        <v>4497</v>
      </c>
      <c r="X218" s="180" t="s">
        <v>5233</v>
      </c>
      <c r="Y218" s="180" t="s">
        <v>160</v>
      </c>
      <c r="Z218" s="181" t="s">
        <v>161</v>
      </c>
      <c r="AA218" s="180" t="s">
        <v>4968</v>
      </c>
      <c r="AB218" s="190" t="s">
        <v>4224</v>
      </c>
      <c r="AC218" s="180" t="s">
        <v>4497</v>
      </c>
      <c r="AD218" s="180" t="s">
        <v>5233</v>
      </c>
      <c r="AE218" s="191"/>
      <c r="AF218" s="191"/>
      <c r="AG218" s="191"/>
      <c r="AH218" s="191"/>
      <c r="AI218" s="191"/>
      <c r="AJ218" s="191"/>
      <c r="AK218" s="191"/>
      <c r="AL218" s="191"/>
      <c r="AM218" s="191"/>
      <c r="AN218" s="191"/>
      <c r="AO218" s="192"/>
      <c r="AP218" s="192"/>
      <c r="AQ218" s="192"/>
      <c r="AR218" s="192"/>
      <c r="AS218" s="192"/>
      <c r="AT218" s="192"/>
      <c r="AU218" s="192"/>
      <c r="AV218" s="192"/>
      <c r="AW218" s="192"/>
      <c r="AX218" s="72">
        <v>15</v>
      </c>
      <c r="AY218" s="72">
        <v>0</v>
      </c>
      <c r="AZ218" s="80">
        <f t="shared" si="20"/>
        <v>15</v>
      </c>
      <c r="BA218" s="72">
        <v>5</v>
      </c>
      <c r="BB218" s="72">
        <f>0</f>
        <v>0</v>
      </c>
      <c r="BC218" s="72">
        <f t="shared" si="21"/>
        <v>5</v>
      </c>
      <c r="BD218" s="72">
        <f>0</f>
        <v>0</v>
      </c>
      <c r="BE218" s="72">
        <f t="shared" si="22"/>
        <v>5</v>
      </c>
      <c r="BF218" s="72">
        <v>0</v>
      </c>
      <c r="BG218" s="72">
        <v>0</v>
      </c>
      <c r="BH218" s="72"/>
      <c r="BI218" s="72"/>
      <c r="BJ218" s="142"/>
      <c r="BK218" s="139"/>
    </row>
    <row r="219" spans="1:63" ht="40.5" customHeight="1">
      <c r="A219" s="205" t="s">
        <v>5247</v>
      </c>
      <c r="B219" s="232" t="s">
        <v>5784</v>
      </c>
      <c r="C219" s="205" t="s">
        <v>2082</v>
      </c>
      <c r="D219" s="236" t="s">
        <v>7779</v>
      </c>
      <c r="E219" s="238" t="str">
        <f>INDEX([3]项目信息统计表!$E:$E,MATCH(B219,[3]项目信息统计表!$B:$B,0))</f>
        <v>基础研究</v>
      </c>
      <c r="F219" s="238" t="s">
        <v>1539</v>
      </c>
      <c r="G219" s="72" t="str">
        <f>INDEX(辅助数据!$F$3:$F$98,MATCH(项目信息统计表!F219,辅助数据!$E$3:$E$98,0))</f>
        <v>E48</v>
      </c>
      <c r="H219" s="238" t="s">
        <v>122</v>
      </c>
      <c r="I219" s="72">
        <f>INDEX(辅助数据!$B$3:$B$64,MATCH(项目信息统计表!H219,辅助数据!$A$3:$A$64,0))</f>
        <v>580</v>
      </c>
      <c r="J219" s="141" t="str">
        <f t="shared" si="19"/>
        <v>2022-01</v>
      </c>
      <c r="K219" s="237">
        <v>45627</v>
      </c>
      <c r="L219" s="72" t="str">
        <f t="shared" si="23"/>
        <v>2022</v>
      </c>
      <c r="M219" s="238" t="s">
        <v>54</v>
      </c>
      <c r="N219" s="201" t="s">
        <v>6259</v>
      </c>
      <c r="O219" s="201" t="s">
        <v>7768</v>
      </c>
      <c r="P219" s="231" t="s">
        <v>6475</v>
      </c>
      <c r="Q219" s="215" t="s">
        <v>1959</v>
      </c>
      <c r="R219" s="206" t="s">
        <v>6281</v>
      </c>
      <c r="S219" s="72" t="s">
        <v>65</v>
      </c>
      <c r="T219" s="141" t="s">
        <v>2114</v>
      </c>
      <c r="U219" s="72" t="s">
        <v>70</v>
      </c>
      <c r="V219" s="72" t="s">
        <v>73</v>
      </c>
      <c r="W219" s="72" t="s">
        <v>4497</v>
      </c>
      <c r="X219" s="180" t="s">
        <v>5233</v>
      </c>
      <c r="Y219" s="180" t="s">
        <v>116</v>
      </c>
      <c r="Z219" s="181" t="s">
        <v>175</v>
      </c>
      <c r="AA219" s="180" t="s">
        <v>7464</v>
      </c>
      <c r="AB219" s="190" t="s">
        <v>4211</v>
      </c>
      <c r="AC219" s="180" t="s">
        <v>76</v>
      </c>
      <c r="AD219" s="180" t="s">
        <v>5234</v>
      </c>
      <c r="AE219" s="191"/>
      <c r="AF219" s="191"/>
      <c r="AG219" s="191"/>
      <c r="AH219" s="191"/>
      <c r="AI219" s="191"/>
      <c r="AJ219" s="191"/>
      <c r="AK219" s="191"/>
      <c r="AL219" s="191"/>
      <c r="AM219" s="191"/>
      <c r="AN219" s="191"/>
      <c r="AO219" s="192"/>
      <c r="AP219" s="192"/>
      <c r="AQ219" s="192"/>
      <c r="AR219" s="192"/>
      <c r="AS219" s="192"/>
      <c r="AT219" s="192"/>
      <c r="AU219" s="192"/>
      <c r="AV219" s="192"/>
      <c r="AW219" s="192"/>
      <c r="AX219" s="72">
        <v>15</v>
      </c>
      <c r="AY219" s="72">
        <v>0</v>
      </c>
      <c r="AZ219" s="80">
        <f t="shared" si="20"/>
        <v>15</v>
      </c>
      <c r="BA219" s="72">
        <v>5</v>
      </c>
      <c r="BB219" s="72">
        <f>0</f>
        <v>0</v>
      </c>
      <c r="BC219" s="72">
        <f t="shared" si="21"/>
        <v>5</v>
      </c>
      <c r="BD219" s="72">
        <f>0</f>
        <v>0</v>
      </c>
      <c r="BE219" s="72">
        <f t="shared" si="22"/>
        <v>5</v>
      </c>
      <c r="BF219" s="72">
        <v>0</v>
      </c>
      <c r="BG219" s="72">
        <v>0</v>
      </c>
      <c r="BH219" s="72"/>
      <c r="BI219" s="72"/>
      <c r="BJ219" s="142"/>
      <c r="BK219" s="139"/>
    </row>
    <row r="220" spans="1:63" ht="40.5" customHeight="1">
      <c r="A220" s="205" t="s">
        <v>5257</v>
      </c>
      <c r="B220" s="232" t="s">
        <v>5794</v>
      </c>
      <c r="C220" s="205" t="s">
        <v>2082</v>
      </c>
      <c r="D220" s="236" t="s">
        <v>7779</v>
      </c>
      <c r="E220" s="238" t="str">
        <f>INDEX([3]项目信息统计表!$E:$E,MATCH(B220,[3]项目信息统计表!$B:$B,0))</f>
        <v>基础研究</v>
      </c>
      <c r="F220" s="238" t="s">
        <v>1564</v>
      </c>
      <c r="G220" s="72" t="str">
        <f>INDEX(辅助数据!$F$3:$F$98,MATCH(项目信息统计表!F220,辅助数据!$E$3:$E$98,0))</f>
        <v>M73</v>
      </c>
      <c r="H220" s="238" t="s">
        <v>122</v>
      </c>
      <c r="I220" s="72">
        <f>INDEX(辅助数据!$B$3:$B$64,MATCH(项目信息统计表!H220,辅助数据!$A$3:$A$64,0))</f>
        <v>580</v>
      </c>
      <c r="J220" s="141" t="str">
        <f t="shared" si="19"/>
        <v>2022-01</v>
      </c>
      <c r="K220" s="237">
        <v>45627</v>
      </c>
      <c r="L220" s="72" t="str">
        <f t="shared" si="23"/>
        <v>2022</v>
      </c>
      <c r="M220" s="238" t="s">
        <v>54</v>
      </c>
      <c r="N220" s="135" t="s">
        <v>6259</v>
      </c>
      <c r="O220" s="201" t="s">
        <v>7768</v>
      </c>
      <c r="P220" s="231" t="s">
        <v>6487</v>
      </c>
      <c r="Q220" s="215" t="s">
        <v>6488</v>
      </c>
      <c r="R220" s="206" t="s">
        <v>6284</v>
      </c>
      <c r="S220" s="72" t="s">
        <v>65</v>
      </c>
      <c r="T220" s="141" t="s">
        <v>2202</v>
      </c>
      <c r="U220" s="72" t="s">
        <v>70</v>
      </c>
      <c r="V220" s="72" t="s">
        <v>73</v>
      </c>
      <c r="W220" s="72" t="s">
        <v>4497</v>
      </c>
      <c r="X220" s="180" t="s">
        <v>5233</v>
      </c>
      <c r="Y220" s="180" t="s">
        <v>160</v>
      </c>
      <c r="Z220" s="181" t="s">
        <v>161</v>
      </c>
      <c r="AA220" s="180" t="s">
        <v>7470</v>
      </c>
      <c r="AB220" s="190" t="s">
        <v>4211</v>
      </c>
      <c r="AC220" s="180" t="s">
        <v>76</v>
      </c>
      <c r="AD220" s="180" t="s">
        <v>5233</v>
      </c>
      <c r="AE220" s="191"/>
      <c r="AF220" s="191"/>
      <c r="AG220" s="191"/>
      <c r="AH220" s="191"/>
      <c r="AI220" s="191"/>
      <c r="AJ220" s="191"/>
      <c r="AK220" s="191"/>
      <c r="AL220" s="191"/>
      <c r="AM220" s="191"/>
      <c r="AN220" s="191"/>
      <c r="AO220" s="192"/>
      <c r="AP220" s="192"/>
      <c r="AQ220" s="192"/>
      <c r="AR220" s="192"/>
      <c r="AS220" s="192"/>
      <c r="AT220" s="192"/>
      <c r="AU220" s="192"/>
      <c r="AV220" s="192"/>
      <c r="AW220" s="192"/>
      <c r="AX220" s="72">
        <v>15</v>
      </c>
      <c r="AY220" s="72">
        <v>0</v>
      </c>
      <c r="AZ220" s="80">
        <f t="shared" si="20"/>
        <v>15</v>
      </c>
      <c r="BA220" s="72">
        <v>5</v>
      </c>
      <c r="BB220" s="72">
        <f>0</f>
        <v>0</v>
      </c>
      <c r="BC220" s="72">
        <f t="shared" si="21"/>
        <v>5</v>
      </c>
      <c r="BD220" s="72">
        <f>0</f>
        <v>0</v>
      </c>
      <c r="BE220" s="72">
        <f t="shared" si="22"/>
        <v>5</v>
      </c>
      <c r="BF220" s="72">
        <v>0</v>
      </c>
      <c r="BG220" s="72">
        <v>0</v>
      </c>
      <c r="BH220" s="72"/>
      <c r="BI220" s="72"/>
      <c r="BJ220" s="142"/>
      <c r="BK220" s="139"/>
    </row>
    <row r="221" spans="1:63" ht="40.5" customHeight="1">
      <c r="A221" s="205" t="s">
        <v>5260</v>
      </c>
      <c r="B221" s="232" t="s">
        <v>5797</v>
      </c>
      <c r="C221" s="205" t="s">
        <v>2082</v>
      </c>
      <c r="D221" s="236" t="s">
        <v>7779</v>
      </c>
      <c r="E221" s="238" t="str">
        <f>INDEX([3]项目信息统计表!$E:$E,MATCH(B221,[3]项目信息统计表!$B:$B,0))</f>
        <v>基础研究</v>
      </c>
      <c r="F221" s="238" t="s">
        <v>1539</v>
      </c>
      <c r="G221" s="72" t="str">
        <f>INDEX(辅助数据!$F$3:$F$98,MATCH(项目信息统计表!F221,辅助数据!$E$3:$E$98,0))</f>
        <v>E48</v>
      </c>
      <c r="H221" s="238" t="s">
        <v>122</v>
      </c>
      <c r="I221" s="72">
        <f>INDEX(辅助数据!$B$3:$B$64,MATCH(项目信息统计表!H221,辅助数据!$A$3:$A$64,0))</f>
        <v>580</v>
      </c>
      <c r="J221" s="141" t="str">
        <f t="shared" si="19"/>
        <v>2022-01</v>
      </c>
      <c r="K221" s="237">
        <v>45627</v>
      </c>
      <c r="L221" s="72" t="str">
        <f t="shared" si="23"/>
        <v>2022</v>
      </c>
      <c r="M221" s="238" t="s">
        <v>54</v>
      </c>
      <c r="N221" s="135" t="s">
        <v>6259</v>
      </c>
      <c r="O221" s="201" t="s">
        <v>7768</v>
      </c>
      <c r="P221" s="231" t="s">
        <v>6492</v>
      </c>
      <c r="Q221" s="215" t="s">
        <v>4945</v>
      </c>
      <c r="R221" s="206" t="s">
        <v>4380</v>
      </c>
      <c r="S221" s="72" t="s">
        <v>65</v>
      </c>
      <c r="T221" s="141" t="s">
        <v>3761</v>
      </c>
      <c r="U221" s="72" t="s">
        <v>70</v>
      </c>
      <c r="V221" s="72" t="s">
        <v>73</v>
      </c>
      <c r="W221" s="72" t="s">
        <v>90</v>
      </c>
      <c r="X221" s="180" t="s">
        <v>5233</v>
      </c>
      <c r="Y221" s="180" t="s">
        <v>116</v>
      </c>
      <c r="Z221" s="181" t="s">
        <v>175</v>
      </c>
      <c r="AA221" s="180" t="s">
        <v>2537</v>
      </c>
      <c r="AB221" s="190" t="s">
        <v>4224</v>
      </c>
      <c r="AC221" s="180" t="s">
        <v>90</v>
      </c>
      <c r="AD221" s="180" t="s">
        <v>5233</v>
      </c>
      <c r="AE221" s="191"/>
      <c r="AF221" s="191"/>
      <c r="AG221" s="191"/>
      <c r="AH221" s="191"/>
      <c r="AI221" s="191"/>
      <c r="AJ221" s="191"/>
      <c r="AK221" s="191"/>
      <c r="AL221" s="191"/>
      <c r="AM221" s="191"/>
      <c r="AN221" s="191"/>
      <c r="AO221" s="192"/>
      <c r="AP221" s="192"/>
      <c r="AQ221" s="192"/>
      <c r="AR221" s="192"/>
      <c r="AS221" s="192"/>
      <c r="AT221" s="192"/>
      <c r="AU221" s="192"/>
      <c r="AV221" s="192"/>
      <c r="AW221" s="192"/>
      <c r="AX221" s="72">
        <v>15</v>
      </c>
      <c r="AY221" s="72">
        <v>0</v>
      </c>
      <c r="AZ221" s="80">
        <f t="shared" si="20"/>
        <v>15</v>
      </c>
      <c r="BA221" s="72">
        <v>5</v>
      </c>
      <c r="BB221" s="72">
        <f>0</f>
        <v>0</v>
      </c>
      <c r="BC221" s="72">
        <f t="shared" si="21"/>
        <v>5</v>
      </c>
      <c r="BD221" s="72">
        <f>0</f>
        <v>0</v>
      </c>
      <c r="BE221" s="72">
        <f t="shared" si="22"/>
        <v>5</v>
      </c>
      <c r="BF221" s="72">
        <v>0</v>
      </c>
      <c r="BG221" s="72">
        <v>0</v>
      </c>
      <c r="BH221" s="72"/>
      <c r="BI221" s="72"/>
      <c r="BJ221" s="142"/>
      <c r="BK221" s="139"/>
    </row>
    <row r="222" spans="1:63" ht="40.5" customHeight="1">
      <c r="A222" s="205" t="s">
        <v>5262</v>
      </c>
      <c r="B222" s="232" t="s">
        <v>5799</v>
      </c>
      <c r="C222" s="205" t="s">
        <v>2082</v>
      </c>
      <c r="D222" s="236" t="s">
        <v>7779</v>
      </c>
      <c r="E222" s="238" t="str">
        <f>INDEX([3]项目信息统计表!$E:$E,MATCH(B222,[3]项目信息统计表!$B:$B,0))</f>
        <v>基础研究</v>
      </c>
      <c r="F222" s="238" t="s">
        <v>1539</v>
      </c>
      <c r="G222" s="72" t="str">
        <f>INDEX(辅助数据!$F$3:$F$98,MATCH(项目信息统计表!F222,辅助数据!$E$3:$E$98,0))</f>
        <v>E48</v>
      </c>
      <c r="H222" s="238" t="s">
        <v>122</v>
      </c>
      <c r="I222" s="72">
        <f>INDEX(辅助数据!$B$3:$B$64,MATCH(项目信息统计表!H222,辅助数据!$A$3:$A$64,0))</f>
        <v>580</v>
      </c>
      <c r="J222" s="141" t="str">
        <f t="shared" si="19"/>
        <v>2022-01</v>
      </c>
      <c r="K222" s="237">
        <v>45627</v>
      </c>
      <c r="L222" s="72" t="str">
        <f t="shared" si="23"/>
        <v>2022</v>
      </c>
      <c r="M222" s="238" t="s">
        <v>54</v>
      </c>
      <c r="N222" s="135" t="s">
        <v>6259</v>
      </c>
      <c r="O222" s="201" t="s">
        <v>7768</v>
      </c>
      <c r="P222" s="231" t="s">
        <v>6494</v>
      </c>
      <c r="Q222" s="215" t="s">
        <v>4947</v>
      </c>
      <c r="R222" s="206" t="s">
        <v>4382</v>
      </c>
      <c r="S222" s="72" t="s">
        <v>65</v>
      </c>
      <c r="T222" s="141" t="s">
        <v>3778</v>
      </c>
      <c r="U222" s="72" t="s">
        <v>70</v>
      </c>
      <c r="V222" s="72" t="s">
        <v>73</v>
      </c>
      <c r="W222" s="72" t="s">
        <v>90</v>
      </c>
      <c r="X222" s="180" t="s">
        <v>5233</v>
      </c>
      <c r="Y222" s="180" t="s">
        <v>160</v>
      </c>
      <c r="Z222" s="181" t="s">
        <v>161</v>
      </c>
      <c r="AA222" s="180" t="s">
        <v>7464</v>
      </c>
      <c r="AB222" s="190" t="s">
        <v>4211</v>
      </c>
      <c r="AC222" s="180" t="s">
        <v>76</v>
      </c>
      <c r="AD222" s="180" t="s">
        <v>5234</v>
      </c>
      <c r="AE222" s="191"/>
      <c r="AF222" s="191"/>
      <c r="AG222" s="191"/>
      <c r="AH222" s="191"/>
      <c r="AI222" s="191"/>
      <c r="AJ222" s="191"/>
      <c r="AK222" s="191"/>
      <c r="AL222" s="191"/>
      <c r="AM222" s="191"/>
      <c r="AN222" s="191"/>
      <c r="AO222" s="192"/>
      <c r="AP222" s="192"/>
      <c r="AQ222" s="192"/>
      <c r="AR222" s="192"/>
      <c r="AS222" s="192"/>
      <c r="AT222" s="192"/>
      <c r="AU222" s="192"/>
      <c r="AV222" s="192"/>
      <c r="AW222" s="192"/>
      <c r="AX222" s="72">
        <v>15</v>
      </c>
      <c r="AY222" s="72">
        <v>0</v>
      </c>
      <c r="AZ222" s="80">
        <f t="shared" si="20"/>
        <v>15</v>
      </c>
      <c r="BA222" s="72">
        <v>5</v>
      </c>
      <c r="BB222" s="72">
        <f>0</f>
        <v>0</v>
      </c>
      <c r="BC222" s="72">
        <f t="shared" si="21"/>
        <v>5</v>
      </c>
      <c r="BD222" s="72">
        <f>0</f>
        <v>0</v>
      </c>
      <c r="BE222" s="72">
        <f t="shared" si="22"/>
        <v>5</v>
      </c>
      <c r="BF222" s="72">
        <v>0</v>
      </c>
      <c r="BG222" s="72">
        <v>0</v>
      </c>
      <c r="BH222" s="72"/>
      <c r="BI222" s="72"/>
      <c r="BJ222" s="142"/>
      <c r="BK222" s="139"/>
    </row>
    <row r="223" spans="1:63" ht="40.5" customHeight="1">
      <c r="A223" s="205" t="s">
        <v>5264</v>
      </c>
      <c r="B223" s="232" t="s">
        <v>5801</v>
      </c>
      <c r="C223" s="205" t="s">
        <v>2082</v>
      </c>
      <c r="D223" s="236" t="s">
        <v>7779</v>
      </c>
      <c r="E223" s="238" t="str">
        <f>INDEX([3]项目信息统计表!$E:$E,MATCH(B223,[3]项目信息统计表!$B:$B,0))</f>
        <v>基础研究</v>
      </c>
      <c r="F223" s="238" t="s">
        <v>1539</v>
      </c>
      <c r="G223" s="72" t="str">
        <f>INDEX(辅助数据!$F$3:$F$98,MATCH(项目信息统计表!F223,辅助数据!$E$3:$E$98,0))</f>
        <v>E48</v>
      </c>
      <c r="H223" s="238" t="s">
        <v>122</v>
      </c>
      <c r="I223" s="72">
        <f>INDEX(辅助数据!$B$3:$B$64,MATCH(项目信息统计表!H223,辅助数据!$A$3:$A$64,0))</f>
        <v>580</v>
      </c>
      <c r="J223" s="141" t="str">
        <f t="shared" si="19"/>
        <v>2022-01</v>
      </c>
      <c r="K223" s="237">
        <v>45627</v>
      </c>
      <c r="L223" s="72" t="str">
        <f t="shared" si="23"/>
        <v>2022</v>
      </c>
      <c r="M223" s="238" t="s">
        <v>54</v>
      </c>
      <c r="N223" s="135" t="s">
        <v>6259</v>
      </c>
      <c r="O223" s="201" t="s">
        <v>7768</v>
      </c>
      <c r="P223" s="231" t="s">
        <v>6496</v>
      </c>
      <c r="Q223" s="215" t="s">
        <v>1879</v>
      </c>
      <c r="R223" s="206" t="s">
        <v>6286</v>
      </c>
      <c r="S223" s="72" t="s">
        <v>65</v>
      </c>
      <c r="T223" s="141" t="s">
        <v>2164</v>
      </c>
      <c r="U223" s="72" t="s">
        <v>70</v>
      </c>
      <c r="V223" s="72" t="s">
        <v>73</v>
      </c>
      <c r="W223" s="72" t="s">
        <v>76</v>
      </c>
      <c r="X223" s="180" t="s">
        <v>5233</v>
      </c>
      <c r="Y223" s="180" t="s">
        <v>116</v>
      </c>
      <c r="Z223" s="181" t="s">
        <v>4156</v>
      </c>
      <c r="AA223" s="180" t="s">
        <v>7473</v>
      </c>
      <c r="AB223" s="190" t="s">
        <v>4217</v>
      </c>
      <c r="AC223" s="180" t="s">
        <v>4497</v>
      </c>
      <c r="AD223" s="180" t="s">
        <v>5233</v>
      </c>
      <c r="AE223" s="191"/>
      <c r="AF223" s="191"/>
      <c r="AG223" s="191"/>
      <c r="AH223" s="191"/>
      <c r="AI223" s="191"/>
      <c r="AJ223" s="191"/>
      <c r="AK223" s="191"/>
      <c r="AL223" s="191"/>
      <c r="AM223" s="191"/>
      <c r="AN223" s="191"/>
      <c r="AO223" s="192"/>
      <c r="AP223" s="192"/>
      <c r="AQ223" s="192"/>
      <c r="AR223" s="192"/>
      <c r="AS223" s="192"/>
      <c r="AT223" s="192"/>
      <c r="AU223" s="192"/>
      <c r="AV223" s="192"/>
      <c r="AW223" s="192"/>
      <c r="AX223" s="72">
        <v>15</v>
      </c>
      <c r="AY223" s="72">
        <v>0</v>
      </c>
      <c r="AZ223" s="80">
        <f t="shared" si="20"/>
        <v>15</v>
      </c>
      <c r="BA223" s="72">
        <v>5</v>
      </c>
      <c r="BB223" s="72">
        <f>0</f>
        <v>0</v>
      </c>
      <c r="BC223" s="72">
        <f t="shared" si="21"/>
        <v>5</v>
      </c>
      <c r="BD223" s="72">
        <f>0</f>
        <v>0</v>
      </c>
      <c r="BE223" s="72">
        <f t="shared" si="22"/>
        <v>5</v>
      </c>
      <c r="BF223" s="72">
        <v>0</v>
      </c>
      <c r="BG223" s="72">
        <v>0</v>
      </c>
      <c r="BH223" s="142"/>
      <c r="BI223" s="72"/>
      <c r="BJ223" s="142"/>
      <c r="BK223" s="139"/>
    </row>
    <row r="224" spans="1:63" ht="40.5" customHeight="1">
      <c r="A224" s="205" t="s">
        <v>5267</v>
      </c>
      <c r="B224" s="232" t="s">
        <v>5804</v>
      </c>
      <c r="C224" s="205" t="s">
        <v>2082</v>
      </c>
      <c r="D224" s="236" t="s">
        <v>7779</v>
      </c>
      <c r="E224" s="238" t="str">
        <f>INDEX([3]项目信息统计表!$E:$E,MATCH(B224,[3]项目信息统计表!$B:$B,0))</f>
        <v>基础研究</v>
      </c>
      <c r="F224" s="238" t="s">
        <v>1539</v>
      </c>
      <c r="G224" s="72" t="str">
        <f>INDEX(辅助数据!$F$3:$F$98,MATCH(项目信息统计表!F224,辅助数据!$E$3:$E$98,0))</f>
        <v>E48</v>
      </c>
      <c r="H224" s="238" t="s">
        <v>122</v>
      </c>
      <c r="I224" s="72">
        <f>INDEX(辅助数据!$B$3:$B$64,MATCH(项目信息统计表!H224,辅助数据!$A$3:$A$64,0))</f>
        <v>580</v>
      </c>
      <c r="J224" s="141" t="str">
        <f t="shared" si="19"/>
        <v>2022-01</v>
      </c>
      <c r="K224" s="237">
        <v>45627</v>
      </c>
      <c r="L224" s="72" t="str">
        <f t="shared" si="23"/>
        <v>2022</v>
      </c>
      <c r="M224" s="238" t="s">
        <v>54</v>
      </c>
      <c r="N224" s="200" t="s">
        <v>6259</v>
      </c>
      <c r="O224" s="201" t="s">
        <v>7768</v>
      </c>
      <c r="P224" s="231" t="s">
        <v>6499</v>
      </c>
      <c r="Q224" s="215" t="s">
        <v>4960</v>
      </c>
      <c r="R224" s="206" t="s">
        <v>4392</v>
      </c>
      <c r="S224" s="72" t="s">
        <v>65</v>
      </c>
      <c r="T224" s="141" t="s">
        <v>3763</v>
      </c>
      <c r="U224" s="72" t="s">
        <v>70</v>
      </c>
      <c r="V224" s="72" t="s">
        <v>73</v>
      </c>
      <c r="W224" s="72" t="s">
        <v>90</v>
      </c>
      <c r="X224" s="180" t="s">
        <v>5233</v>
      </c>
      <c r="Y224" s="180" t="s">
        <v>116</v>
      </c>
      <c r="Z224" s="181" t="s">
        <v>175</v>
      </c>
      <c r="AA224" s="180" t="s">
        <v>2943</v>
      </c>
      <c r="AB224" s="190" t="s">
        <v>4222</v>
      </c>
      <c r="AC224" s="180" t="s">
        <v>4497</v>
      </c>
      <c r="AD224" s="180" t="s">
        <v>5233</v>
      </c>
      <c r="AE224" s="191"/>
      <c r="AF224" s="191"/>
      <c r="AG224" s="191"/>
      <c r="AH224" s="191"/>
      <c r="AI224" s="191"/>
      <c r="AJ224" s="191"/>
      <c r="AK224" s="191"/>
      <c r="AL224" s="191"/>
      <c r="AM224" s="191"/>
      <c r="AN224" s="191"/>
      <c r="AO224" s="192"/>
      <c r="AP224" s="192"/>
      <c r="AQ224" s="192"/>
      <c r="AR224" s="192"/>
      <c r="AS224" s="192"/>
      <c r="AT224" s="192"/>
      <c r="AU224" s="192"/>
      <c r="AV224" s="192"/>
      <c r="AW224" s="192"/>
      <c r="AX224" s="72">
        <v>15</v>
      </c>
      <c r="AY224" s="72">
        <v>0</v>
      </c>
      <c r="AZ224" s="80">
        <f t="shared" si="20"/>
        <v>15</v>
      </c>
      <c r="BA224" s="72">
        <v>5</v>
      </c>
      <c r="BB224" s="72">
        <f>0</f>
        <v>0</v>
      </c>
      <c r="BC224" s="72">
        <f t="shared" si="21"/>
        <v>5</v>
      </c>
      <c r="BD224" s="72">
        <f>0</f>
        <v>0</v>
      </c>
      <c r="BE224" s="72">
        <f t="shared" si="22"/>
        <v>5</v>
      </c>
      <c r="BF224" s="72">
        <v>0</v>
      </c>
      <c r="BG224" s="72">
        <v>0</v>
      </c>
      <c r="BH224" s="142"/>
      <c r="BI224" s="72"/>
      <c r="BJ224" s="142"/>
      <c r="BK224" s="139"/>
    </row>
    <row r="225" spans="1:65" ht="40.5" customHeight="1">
      <c r="A225" s="205" t="s">
        <v>5268</v>
      </c>
      <c r="B225" s="232" t="s">
        <v>5805</v>
      </c>
      <c r="C225" s="205" t="s">
        <v>2082</v>
      </c>
      <c r="D225" s="236" t="s">
        <v>7779</v>
      </c>
      <c r="E225" s="238" t="str">
        <f>INDEX([3]项目信息统计表!$E:$E,MATCH(B225,[3]项目信息统计表!$B:$B,0))</f>
        <v>应用研究</v>
      </c>
      <c r="F225" s="238" t="s">
        <v>1539</v>
      </c>
      <c r="G225" s="72" t="str">
        <f>INDEX(辅助数据!$F$3:$F$98,MATCH(项目信息统计表!F225,辅助数据!$E$3:$E$98,0))</f>
        <v>E48</v>
      </c>
      <c r="H225" s="238" t="s">
        <v>122</v>
      </c>
      <c r="I225" s="72">
        <f>INDEX(辅助数据!$B$3:$B$64,MATCH(项目信息统计表!H225,辅助数据!$A$3:$A$64,0))</f>
        <v>580</v>
      </c>
      <c r="J225" s="141" t="str">
        <f t="shared" si="19"/>
        <v>2022-01</v>
      </c>
      <c r="K225" s="237">
        <v>45627</v>
      </c>
      <c r="L225" s="72" t="str">
        <f t="shared" si="23"/>
        <v>2022</v>
      </c>
      <c r="M225" s="238" t="s">
        <v>54</v>
      </c>
      <c r="N225" s="201" t="s">
        <v>6259</v>
      </c>
      <c r="O225" s="201" t="s">
        <v>7768</v>
      </c>
      <c r="P225" s="231" t="s">
        <v>6500</v>
      </c>
      <c r="Q225" s="215" t="s">
        <v>4968</v>
      </c>
      <c r="R225" s="206" t="s">
        <v>4472</v>
      </c>
      <c r="S225" s="72" t="s">
        <v>65</v>
      </c>
      <c r="T225" s="141" t="s">
        <v>3758</v>
      </c>
      <c r="U225" s="72" t="s">
        <v>70</v>
      </c>
      <c r="V225" s="72" t="s">
        <v>73</v>
      </c>
      <c r="W225" s="72" t="s">
        <v>4497</v>
      </c>
      <c r="X225" s="180" t="s">
        <v>5234</v>
      </c>
      <c r="Y225" s="180" t="s">
        <v>160</v>
      </c>
      <c r="Z225" s="181" t="s">
        <v>161</v>
      </c>
      <c r="AA225" s="180" t="s">
        <v>1953</v>
      </c>
      <c r="AB225" s="190" t="s">
        <v>4221</v>
      </c>
      <c r="AC225" s="180" t="s">
        <v>4497</v>
      </c>
      <c r="AD225" s="180" t="s">
        <v>5233</v>
      </c>
      <c r="AE225" s="191"/>
      <c r="AF225" s="191"/>
      <c r="AG225" s="191"/>
      <c r="AH225" s="191"/>
      <c r="AI225" s="191"/>
      <c r="AJ225" s="191"/>
      <c r="AK225" s="191"/>
      <c r="AL225" s="191"/>
      <c r="AM225" s="191"/>
      <c r="AN225" s="191"/>
      <c r="AO225" s="192"/>
      <c r="AP225" s="192"/>
      <c r="AQ225" s="192"/>
      <c r="AR225" s="192"/>
      <c r="AS225" s="192"/>
      <c r="AT225" s="192"/>
      <c r="AU225" s="192"/>
      <c r="AV225" s="192"/>
      <c r="AW225" s="192"/>
      <c r="AX225" s="72">
        <v>15</v>
      </c>
      <c r="AY225" s="72">
        <v>0</v>
      </c>
      <c r="AZ225" s="72">
        <f t="shared" si="20"/>
        <v>15</v>
      </c>
      <c r="BA225" s="72">
        <v>5</v>
      </c>
      <c r="BB225" s="72">
        <f>0</f>
        <v>0</v>
      </c>
      <c r="BC225" s="72">
        <f t="shared" si="21"/>
        <v>5</v>
      </c>
      <c r="BD225" s="72">
        <f>0</f>
        <v>0</v>
      </c>
      <c r="BE225" s="72">
        <f t="shared" si="22"/>
        <v>5</v>
      </c>
      <c r="BF225" s="72">
        <v>0</v>
      </c>
      <c r="BG225" s="72">
        <v>0</v>
      </c>
      <c r="BH225" s="72"/>
      <c r="BI225" s="72"/>
      <c r="BJ225" s="142"/>
      <c r="BK225" s="139"/>
    </row>
    <row r="226" spans="1:65" ht="40.5" customHeight="1">
      <c r="A226" s="209" t="s">
        <v>5269</v>
      </c>
      <c r="B226" s="232" t="s">
        <v>5806</v>
      </c>
      <c r="C226" s="208" t="s">
        <v>2082</v>
      </c>
      <c r="D226" s="236" t="s">
        <v>7779</v>
      </c>
      <c r="E226" s="238" t="str">
        <f>INDEX([3]项目信息统计表!$E:$E,MATCH(B226,[3]项目信息统计表!$B:$B,0))</f>
        <v>基础研究</v>
      </c>
      <c r="F226" s="238" t="s">
        <v>1539</v>
      </c>
      <c r="G226" s="72" t="str">
        <f>INDEX(辅助数据!$F$3:$F$98,MATCH(项目信息统计表!F226,辅助数据!$E$3:$E$98,0))</f>
        <v>E48</v>
      </c>
      <c r="H226" s="238" t="s">
        <v>228</v>
      </c>
      <c r="I226" s="72">
        <f>INDEX(辅助数据!$B$3:$B$64,MATCH(项目信息统计表!H226,辅助数据!$A$3:$A$64,0))</f>
        <v>560</v>
      </c>
      <c r="J226" s="141" t="str">
        <f t="shared" si="19"/>
        <v>2022-01</v>
      </c>
      <c r="K226" s="237">
        <v>45627</v>
      </c>
      <c r="L226" s="72" t="str">
        <f t="shared" si="23"/>
        <v>2022</v>
      </c>
      <c r="M226" s="238" t="s">
        <v>54</v>
      </c>
      <c r="N226" s="214" t="s">
        <v>6259</v>
      </c>
      <c r="O226" s="201" t="s">
        <v>7768</v>
      </c>
      <c r="P226" s="231" t="s">
        <v>6501</v>
      </c>
      <c r="Q226" s="215" t="s">
        <v>6502</v>
      </c>
      <c r="R226" s="213" t="s">
        <v>6287</v>
      </c>
      <c r="S226" s="72" t="s">
        <v>65</v>
      </c>
      <c r="T226" s="141" t="s">
        <v>3715</v>
      </c>
      <c r="U226" s="72" t="s">
        <v>70</v>
      </c>
      <c r="V226" s="72" t="s">
        <v>73</v>
      </c>
      <c r="W226" s="72" t="s">
        <v>76</v>
      </c>
      <c r="X226" s="180" t="s">
        <v>5233</v>
      </c>
      <c r="Y226" s="180" t="s">
        <v>81</v>
      </c>
      <c r="Z226" s="181" t="s">
        <v>7456</v>
      </c>
      <c r="AA226" s="180" t="s">
        <v>7475</v>
      </c>
      <c r="AB226" s="190">
        <v>1979</v>
      </c>
      <c r="AC226" s="180" t="s">
        <v>4497</v>
      </c>
      <c r="AD226" s="180" t="s">
        <v>5233</v>
      </c>
      <c r="AE226" s="191"/>
      <c r="AF226" s="191"/>
      <c r="AG226" s="191"/>
      <c r="AH226" s="191"/>
      <c r="AI226" s="191"/>
      <c r="AJ226" s="191"/>
      <c r="AK226" s="191"/>
      <c r="AL226" s="191"/>
      <c r="AM226" s="191"/>
      <c r="AN226" s="191"/>
      <c r="AO226" s="192"/>
      <c r="AP226" s="192"/>
      <c r="AQ226" s="192"/>
      <c r="AR226" s="192"/>
      <c r="AS226" s="192"/>
      <c r="AT226" s="192"/>
      <c r="AU226" s="192"/>
      <c r="AV226" s="192"/>
      <c r="AW226" s="192"/>
      <c r="AX226" s="72">
        <v>15</v>
      </c>
      <c r="AY226" s="72">
        <v>0</v>
      </c>
      <c r="AZ226" s="80">
        <f t="shared" si="20"/>
        <v>15</v>
      </c>
      <c r="BA226" s="72">
        <v>5</v>
      </c>
      <c r="BB226" s="72">
        <f>0</f>
        <v>0</v>
      </c>
      <c r="BC226" s="72">
        <f t="shared" si="21"/>
        <v>5</v>
      </c>
      <c r="BD226" s="72">
        <f>0</f>
        <v>0</v>
      </c>
      <c r="BE226" s="72">
        <f t="shared" si="22"/>
        <v>5</v>
      </c>
      <c r="BF226" s="72">
        <v>0</v>
      </c>
      <c r="BG226" s="72">
        <v>0</v>
      </c>
      <c r="BH226" s="72"/>
      <c r="BI226" s="72"/>
      <c r="BJ226" s="142"/>
      <c r="BK226" s="139"/>
    </row>
    <row r="227" spans="1:65" ht="40.5" customHeight="1">
      <c r="A227" s="209" t="s">
        <v>5270</v>
      </c>
      <c r="B227" s="232" t="s">
        <v>5807</v>
      </c>
      <c r="C227" s="208" t="s">
        <v>2082</v>
      </c>
      <c r="D227" s="236" t="s">
        <v>7779</v>
      </c>
      <c r="E227" s="238" t="str">
        <f>INDEX([3]项目信息统计表!$E:$E,MATCH(B227,[3]项目信息统计表!$B:$B,0))</f>
        <v>基础研究</v>
      </c>
      <c r="F227" s="238" t="s">
        <v>1564</v>
      </c>
      <c r="G227" s="72" t="str">
        <f>INDEX(辅助数据!$F$3:$F$98,MATCH(项目信息统计表!F227,辅助数据!$E$3:$E$98,0))</f>
        <v>M73</v>
      </c>
      <c r="H227" s="238" t="s">
        <v>122</v>
      </c>
      <c r="I227" s="72">
        <f>INDEX(辅助数据!$B$3:$B$64,MATCH(项目信息统计表!H227,辅助数据!$A$3:$A$64,0))</f>
        <v>580</v>
      </c>
      <c r="J227" s="141" t="str">
        <f t="shared" si="19"/>
        <v>2022-01</v>
      </c>
      <c r="K227" s="237">
        <v>45627</v>
      </c>
      <c r="L227" s="72" t="str">
        <f t="shared" si="23"/>
        <v>2022</v>
      </c>
      <c r="M227" s="238" t="s">
        <v>54</v>
      </c>
      <c r="N227" s="214" t="s">
        <v>6259</v>
      </c>
      <c r="O227" s="201" t="s">
        <v>7768</v>
      </c>
      <c r="P227" s="231" t="s">
        <v>6503</v>
      </c>
      <c r="Q227" s="215" t="s">
        <v>4944</v>
      </c>
      <c r="R227" s="213" t="s">
        <v>4379</v>
      </c>
      <c r="S227" s="72" t="s">
        <v>65</v>
      </c>
      <c r="T227" s="141" t="s">
        <v>2205</v>
      </c>
      <c r="U227" s="72" t="s">
        <v>70</v>
      </c>
      <c r="V227" s="72" t="s">
        <v>73</v>
      </c>
      <c r="W227" s="72" t="s">
        <v>4497</v>
      </c>
      <c r="X227" s="180" t="s">
        <v>5233</v>
      </c>
      <c r="Y227" s="180" t="s">
        <v>160</v>
      </c>
      <c r="Z227" s="181" t="s">
        <v>161</v>
      </c>
      <c r="AA227" s="180" t="s">
        <v>7476</v>
      </c>
      <c r="AB227" s="190" t="s">
        <v>4222</v>
      </c>
      <c r="AC227" s="180" t="s">
        <v>90</v>
      </c>
      <c r="AD227" s="180" t="s">
        <v>5233</v>
      </c>
      <c r="AE227" s="191"/>
      <c r="AF227" s="191"/>
      <c r="AG227" s="191"/>
      <c r="AH227" s="191"/>
      <c r="AI227" s="191"/>
      <c r="AJ227" s="191"/>
      <c r="AK227" s="191"/>
      <c r="AL227" s="191"/>
      <c r="AM227" s="191"/>
      <c r="AN227" s="191"/>
      <c r="AO227" s="192"/>
      <c r="AP227" s="192"/>
      <c r="AQ227" s="192"/>
      <c r="AR227" s="192"/>
      <c r="AS227" s="192"/>
      <c r="AT227" s="192"/>
      <c r="AU227" s="192"/>
      <c r="AV227" s="192"/>
      <c r="AW227" s="192"/>
      <c r="AX227" s="72">
        <v>15</v>
      </c>
      <c r="AY227" s="72">
        <v>0</v>
      </c>
      <c r="AZ227" s="80">
        <f t="shared" si="20"/>
        <v>15</v>
      </c>
      <c r="BA227" s="72">
        <v>5</v>
      </c>
      <c r="BB227" s="72">
        <f>0</f>
        <v>0</v>
      </c>
      <c r="BC227" s="72">
        <f t="shared" si="21"/>
        <v>5</v>
      </c>
      <c r="BD227" s="72">
        <f>0</f>
        <v>0</v>
      </c>
      <c r="BE227" s="72">
        <f t="shared" si="22"/>
        <v>5</v>
      </c>
      <c r="BF227" s="72">
        <v>0</v>
      </c>
      <c r="BG227" s="72">
        <v>0</v>
      </c>
      <c r="BH227" s="72"/>
      <c r="BI227" s="72"/>
      <c r="BJ227" s="142"/>
      <c r="BK227" s="139"/>
    </row>
    <row r="228" spans="1:65" ht="40.5" customHeight="1">
      <c r="A228" s="205" t="s">
        <v>5280</v>
      </c>
      <c r="B228" s="232" t="s">
        <v>5817</v>
      </c>
      <c r="C228" s="205" t="s">
        <v>2082</v>
      </c>
      <c r="D228" s="236" t="s">
        <v>7779</v>
      </c>
      <c r="E228" s="238" t="str">
        <f>INDEX([3]项目信息统计表!$E:$E,MATCH(B228,[3]项目信息统计表!$B:$B,0))</f>
        <v>基础研究</v>
      </c>
      <c r="F228" s="238" t="s">
        <v>1564</v>
      </c>
      <c r="G228" s="72" t="str">
        <f>INDEX(辅助数据!$F$3:$F$98,MATCH(项目信息统计表!F228,辅助数据!$E$3:$E$98,0))</f>
        <v>M73</v>
      </c>
      <c r="H228" s="238" t="s">
        <v>122</v>
      </c>
      <c r="I228" s="72">
        <f>INDEX(辅助数据!$B$3:$B$64,MATCH(项目信息统计表!H228,辅助数据!$A$3:$A$64,0))</f>
        <v>580</v>
      </c>
      <c r="J228" s="141" t="str">
        <f t="shared" si="19"/>
        <v>2022-01</v>
      </c>
      <c r="K228" s="237">
        <v>45627</v>
      </c>
      <c r="L228" s="72" t="str">
        <f t="shared" si="23"/>
        <v>2022</v>
      </c>
      <c r="M228" s="238" t="s">
        <v>54</v>
      </c>
      <c r="N228" s="201" t="s">
        <v>6259</v>
      </c>
      <c r="O228" s="201" t="s">
        <v>7768</v>
      </c>
      <c r="P228" s="231" t="s">
        <v>6515</v>
      </c>
      <c r="Q228" s="215" t="s">
        <v>6516</v>
      </c>
      <c r="R228" s="206" t="s">
        <v>6292</v>
      </c>
      <c r="S228" s="72" t="s">
        <v>5231</v>
      </c>
      <c r="T228" s="141" t="s">
        <v>2158</v>
      </c>
      <c r="U228" s="72" t="s">
        <v>70</v>
      </c>
      <c r="V228" s="72" t="s">
        <v>73</v>
      </c>
      <c r="W228" s="72" t="s">
        <v>4497</v>
      </c>
      <c r="X228" s="180" t="s">
        <v>5233</v>
      </c>
      <c r="Y228" s="180" t="s">
        <v>160</v>
      </c>
      <c r="Z228" s="181" t="s">
        <v>161</v>
      </c>
      <c r="AA228" s="180" t="s">
        <v>2925</v>
      </c>
      <c r="AB228" s="190" t="s">
        <v>4220</v>
      </c>
      <c r="AC228" s="180" t="s">
        <v>90</v>
      </c>
      <c r="AD228" s="180" t="s">
        <v>5233</v>
      </c>
      <c r="AE228" s="191"/>
      <c r="AF228" s="191"/>
      <c r="AG228" s="191"/>
      <c r="AH228" s="191"/>
      <c r="AI228" s="191"/>
      <c r="AJ228" s="191"/>
      <c r="AK228" s="191"/>
      <c r="AL228" s="191"/>
      <c r="AM228" s="191"/>
      <c r="AN228" s="191"/>
      <c r="AO228" s="192"/>
      <c r="AP228" s="192"/>
      <c r="AQ228" s="192"/>
      <c r="AR228" s="192"/>
      <c r="AS228" s="192"/>
      <c r="AT228" s="192"/>
      <c r="AU228" s="192"/>
      <c r="AV228" s="192"/>
      <c r="AW228" s="192"/>
      <c r="AX228" s="72">
        <v>15</v>
      </c>
      <c r="AY228" s="72">
        <v>0</v>
      </c>
      <c r="AZ228" s="80">
        <f t="shared" si="20"/>
        <v>15</v>
      </c>
      <c r="BA228" s="72">
        <v>5</v>
      </c>
      <c r="BB228" s="72">
        <f>0</f>
        <v>0</v>
      </c>
      <c r="BC228" s="72">
        <f t="shared" si="21"/>
        <v>5</v>
      </c>
      <c r="BD228" s="72">
        <f>0</f>
        <v>0</v>
      </c>
      <c r="BE228" s="72">
        <f t="shared" si="22"/>
        <v>5</v>
      </c>
      <c r="BF228" s="72">
        <v>0</v>
      </c>
      <c r="BG228" s="72">
        <v>0</v>
      </c>
      <c r="BH228" s="72"/>
      <c r="BI228" s="72"/>
      <c r="BJ228" s="142"/>
      <c r="BK228" s="139"/>
    </row>
    <row r="229" spans="1:65" s="173" customFormat="1" ht="40.5" customHeight="1">
      <c r="A229" s="205" t="s">
        <v>5284</v>
      </c>
      <c r="B229" s="232" t="s">
        <v>5821</v>
      </c>
      <c r="C229" s="205" t="s">
        <v>2082</v>
      </c>
      <c r="D229" s="236" t="s">
        <v>7779</v>
      </c>
      <c r="E229" s="238" t="str">
        <f>INDEX([3]项目信息统计表!$E:$E,MATCH(B229,[3]项目信息统计表!$B:$B,0))</f>
        <v>基础研究</v>
      </c>
      <c r="F229" s="238" t="s">
        <v>1539</v>
      </c>
      <c r="G229" s="72" t="str">
        <f>INDEX(辅助数据!$F$3:$F$98,MATCH(项目信息统计表!F229,辅助数据!$E$3:$E$98,0))</f>
        <v>E48</v>
      </c>
      <c r="H229" s="238" t="s">
        <v>122</v>
      </c>
      <c r="I229" s="72">
        <f>INDEX(辅助数据!$B$3:$B$64,MATCH(项目信息统计表!H229,辅助数据!$A$3:$A$64,0))</f>
        <v>580</v>
      </c>
      <c r="J229" s="141" t="str">
        <f t="shared" si="19"/>
        <v>2022-01</v>
      </c>
      <c r="K229" s="237">
        <v>45627</v>
      </c>
      <c r="L229" s="72" t="str">
        <f t="shared" si="23"/>
        <v>2022</v>
      </c>
      <c r="M229" s="238" t="s">
        <v>54</v>
      </c>
      <c r="N229" s="201" t="s">
        <v>6259</v>
      </c>
      <c r="O229" s="201" t="s">
        <v>7768</v>
      </c>
      <c r="P229" s="231" t="s">
        <v>6521</v>
      </c>
      <c r="Q229" s="215" t="s">
        <v>6522</v>
      </c>
      <c r="R229" s="206" t="s">
        <v>6295</v>
      </c>
      <c r="S229" s="72" t="s">
        <v>65</v>
      </c>
      <c r="T229" s="141" t="s">
        <v>3729</v>
      </c>
      <c r="U229" s="72" t="s">
        <v>70</v>
      </c>
      <c r="V229" s="72" t="s">
        <v>73</v>
      </c>
      <c r="W229" s="72" t="s">
        <v>4497</v>
      </c>
      <c r="X229" s="180" t="s">
        <v>5233</v>
      </c>
      <c r="Y229" s="180" t="s">
        <v>160</v>
      </c>
      <c r="Z229" s="181" t="s">
        <v>174</v>
      </c>
      <c r="AA229" s="180" t="s">
        <v>7482</v>
      </c>
      <c r="AB229" s="190" t="s">
        <v>4199</v>
      </c>
      <c r="AC229" s="180" t="s">
        <v>76</v>
      </c>
      <c r="AD229" s="180" t="s">
        <v>5233</v>
      </c>
      <c r="AE229" s="191"/>
      <c r="AF229" s="191"/>
      <c r="AG229" s="191"/>
      <c r="AH229" s="191"/>
      <c r="AI229" s="191"/>
      <c r="AJ229" s="191"/>
      <c r="AK229" s="191"/>
      <c r="AL229" s="191"/>
      <c r="AM229" s="191"/>
      <c r="AN229" s="191"/>
      <c r="AO229" s="192"/>
      <c r="AP229" s="192"/>
      <c r="AQ229" s="192"/>
      <c r="AR229" s="192"/>
      <c r="AS229" s="192"/>
      <c r="AT229" s="192"/>
      <c r="AU229" s="192"/>
      <c r="AV229" s="192"/>
      <c r="AW229" s="192"/>
      <c r="AX229" s="72">
        <v>15</v>
      </c>
      <c r="AY229" s="72">
        <v>0</v>
      </c>
      <c r="AZ229" s="80">
        <f t="shared" si="20"/>
        <v>15</v>
      </c>
      <c r="BA229" s="72">
        <v>5</v>
      </c>
      <c r="BB229" s="72">
        <f>0</f>
        <v>0</v>
      </c>
      <c r="BC229" s="72">
        <f t="shared" si="21"/>
        <v>5</v>
      </c>
      <c r="BD229" s="72">
        <f>0</f>
        <v>0</v>
      </c>
      <c r="BE229" s="72">
        <f t="shared" si="22"/>
        <v>5</v>
      </c>
      <c r="BF229" s="72">
        <v>0</v>
      </c>
      <c r="BG229" s="72">
        <v>0</v>
      </c>
      <c r="BH229" s="72"/>
      <c r="BI229" s="72"/>
      <c r="BJ229" s="186"/>
      <c r="BK229" s="139"/>
      <c r="BM229" s="138"/>
    </row>
    <row r="230" spans="1:65" ht="40.5" customHeight="1">
      <c r="A230" s="205" t="s">
        <v>5286</v>
      </c>
      <c r="B230" s="232" t="s">
        <v>5823</v>
      </c>
      <c r="C230" s="205" t="s">
        <v>2082</v>
      </c>
      <c r="D230" s="236" t="s">
        <v>7779</v>
      </c>
      <c r="E230" s="238" t="str">
        <f>INDEX([3]项目信息统计表!$E:$E,MATCH(B230,[3]项目信息统计表!$B:$B,0))</f>
        <v>基础研究</v>
      </c>
      <c r="F230" s="238" t="s">
        <v>1539</v>
      </c>
      <c r="G230" s="72" t="str">
        <f>INDEX(辅助数据!$F$3:$F$98,MATCH(项目信息统计表!F230,辅助数据!$E$3:$E$98,0))</f>
        <v>E48</v>
      </c>
      <c r="H230" s="238" t="s">
        <v>228</v>
      </c>
      <c r="I230" s="72">
        <f>INDEX(辅助数据!$B$3:$B$64,MATCH(项目信息统计表!H230,辅助数据!$A$3:$A$64,0))</f>
        <v>560</v>
      </c>
      <c r="J230" s="141" t="str">
        <f t="shared" si="19"/>
        <v>2022-01</v>
      </c>
      <c r="K230" s="237">
        <v>45627</v>
      </c>
      <c r="L230" s="72" t="str">
        <f t="shared" si="23"/>
        <v>2022</v>
      </c>
      <c r="M230" s="238" t="s">
        <v>54</v>
      </c>
      <c r="N230" s="201" t="s">
        <v>6259</v>
      </c>
      <c r="O230" s="201" t="s">
        <v>7768</v>
      </c>
      <c r="P230" s="231" t="s">
        <v>6524</v>
      </c>
      <c r="Q230" s="215" t="s">
        <v>2910</v>
      </c>
      <c r="R230" s="206" t="s">
        <v>6296</v>
      </c>
      <c r="S230" s="72" t="s">
        <v>65</v>
      </c>
      <c r="T230" s="141" t="s">
        <v>3752</v>
      </c>
      <c r="U230" s="72" t="s">
        <v>70</v>
      </c>
      <c r="V230" s="72" t="s">
        <v>73</v>
      </c>
      <c r="W230" s="72" t="s">
        <v>76</v>
      </c>
      <c r="X230" s="180" t="s">
        <v>5233</v>
      </c>
      <c r="Y230" s="180" t="s">
        <v>5233</v>
      </c>
      <c r="Z230" s="181" t="s">
        <v>5233</v>
      </c>
      <c r="AA230" s="180"/>
      <c r="AB230" s="190"/>
      <c r="AC230" s="180"/>
      <c r="AD230" s="180"/>
      <c r="AE230" s="191"/>
      <c r="AF230" s="191"/>
      <c r="AG230" s="191"/>
      <c r="AH230" s="191"/>
      <c r="AI230" s="191"/>
      <c r="AJ230" s="191"/>
      <c r="AK230" s="191"/>
      <c r="AL230" s="191"/>
      <c r="AM230" s="191"/>
      <c r="AN230" s="191"/>
      <c r="AO230" s="192"/>
      <c r="AP230" s="192"/>
      <c r="AQ230" s="192"/>
      <c r="AR230" s="192"/>
      <c r="AS230" s="192"/>
      <c r="AT230" s="192"/>
      <c r="AU230" s="192"/>
      <c r="AV230" s="192"/>
      <c r="AW230" s="192"/>
      <c r="AX230" s="72">
        <v>15</v>
      </c>
      <c r="AY230" s="72">
        <v>0</v>
      </c>
      <c r="AZ230" s="80">
        <f t="shared" si="20"/>
        <v>15</v>
      </c>
      <c r="BA230" s="72">
        <v>5</v>
      </c>
      <c r="BB230" s="72">
        <f>0</f>
        <v>0</v>
      </c>
      <c r="BC230" s="72">
        <f t="shared" si="21"/>
        <v>5</v>
      </c>
      <c r="BD230" s="72">
        <f>0</f>
        <v>0</v>
      </c>
      <c r="BE230" s="72">
        <f t="shared" si="22"/>
        <v>5</v>
      </c>
      <c r="BF230" s="72">
        <v>0</v>
      </c>
      <c r="BG230" s="72">
        <v>0</v>
      </c>
      <c r="BH230" s="142"/>
      <c r="BI230" s="72"/>
      <c r="BJ230" s="142"/>
      <c r="BK230" s="139"/>
    </row>
    <row r="231" spans="1:65" ht="40.5" customHeight="1">
      <c r="A231" s="205" t="s">
        <v>5295</v>
      </c>
      <c r="B231" s="232" t="s">
        <v>5832</v>
      </c>
      <c r="C231" s="205" t="s">
        <v>2082</v>
      </c>
      <c r="D231" s="236" t="s">
        <v>7779</v>
      </c>
      <c r="E231" s="238" t="str">
        <f>INDEX([3]项目信息统计表!$E:$E,MATCH(B231,[3]项目信息统计表!$B:$B,0))</f>
        <v>基础研究</v>
      </c>
      <c r="F231" s="238" t="s">
        <v>1539</v>
      </c>
      <c r="G231" s="72" t="str">
        <f>INDEX(辅助数据!$F$3:$F$98,MATCH(项目信息统计表!F231,辅助数据!$E$3:$E$98,0))</f>
        <v>E48</v>
      </c>
      <c r="H231" s="238" t="s">
        <v>228</v>
      </c>
      <c r="I231" s="72">
        <f>INDEX(辅助数据!$B$3:$B$64,MATCH(项目信息统计表!H231,辅助数据!$A$3:$A$64,0))</f>
        <v>560</v>
      </c>
      <c r="J231" s="141" t="str">
        <f t="shared" si="19"/>
        <v>2022-01</v>
      </c>
      <c r="K231" s="237">
        <v>45261</v>
      </c>
      <c r="L231" s="72" t="str">
        <f t="shared" si="23"/>
        <v>2022</v>
      </c>
      <c r="M231" s="238" t="s">
        <v>54</v>
      </c>
      <c r="N231" s="201" t="s">
        <v>6260</v>
      </c>
      <c r="O231" s="201" t="s">
        <v>7768</v>
      </c>
      <c r="P231" s="231" t="s">
        <v>6536</v>
      </c>
      <c r="Q231" s="215" t="s">
        <v>6537</v>
      </c>
      <c r="R231" s="218">
        <v>180003</v>
      </c>
      <c r="S231" s="72" t="s">
        <v>65</v>
      </c>
      <c r="T231" s="141" t="s">
        <v>3768</v>
      </c>
      <c r="U231" s="72" t="s">
        <v>70</v>
      </c>
      <c r="V231" s="72" t="s">
        <v>73</v>
      </c>
      <c r="W231" s="72" t="s">
        <v>90</v>
      </c>
      <c r="X231" s="180" t="s">
        <v>5233</v>
      </c>
      <c r="Y231" s="180" t="s">
        <v>5233</v>
      </c>
      <c r="Z231" s="181" t="s">
        <v>5233</v>
      </c>
      <c r="AA231" s="180" t="s">
        <v>7485</v>
      </c>
      <c r="AB231" s="190">
        <v>1998</v>
      </c>
      <c r="AC231" s="180" t="s">
        <v>4496</v>
      </c>
      <c r="AD231" s="180" t="s">
        <v>5233</v>
      </c>
      <c r="AE231" s="191"/>
      <c r="AF231" s="191"/>
      <c r="AG231" s="191"/>
      <c r="AH231" s="191"/>
      <c r="AI231" s="191"/>
      <c r="AJ231" s="191"/>
      <c r="AK231" s="191"/>
      <c r="AL231" s="191"/>
      <c r="AM231" s="191"/>
      <c r="AN231" s="191"/>
      <c r="AO231" s="192"/>
      <c r="AP231" s="192"/>
      <c r="AQ231" s="192"/>
      <c r="AR231" s="192"/>
      <c r="AS231" s="192"/>
      <c r="AT231" s="192"/>
      <c r="AU231" s="192"/>
      <c r="AV231" s="192"/>
      <c r="AW231" s="192"/>
      <c r="AX231" s="72">
        <v>5</v>
      </c>
      <c r="AY231" s="72">
        <v>0</v>
      </c>
      <c r="AZ231" s="80">
        <f t="shared" si="20"/>
        <v>5</v>
      </c>
      <c r="BA231" s="72">
        <v>3</v>
      </c>
      <c r="BB231" s="72">
        <f>0</f>
        <v>0</v>
      </c>
      <c r="BC231" s="72">
        <f t="shared" si="21"/>
        <v>3</v>
      </c>
      <c r="BD231" s="72">
        <f>0</f>
        <v>0</v>
      </c>
      <c r="BE231" s="72">
        <f t="shared" si="22"/>
        <v>3</v>
      </c>
      <c r="BF231" s="72">
        <v>0</v>
      </c>
      <c r="BG231" s="72">
        <v>0</v>
      </c>
      <c r="BH231" s="142"/>
      <c r="BI231" s="72"/>
      <c r="BJ231" s="142"/>
      <c r="BK231" s="139"/>
    </row>
    <row r="232" spans="1:65" ht="40.5" customHeight="1">
      <c r="A232" s="205" t="s">
        <v>5319</v>
      </c>
      <c r="B232" s="232" t="s">
        <v>5856</v>
      </c>
      <c r="C232" s="205" t="s">
        <v>2082</v>
      </c>
      <c r="D232" s="236" t="s">
        <v>7779</v>
      </c>
      <c r="E232" s="238" t="str">
        <f>INDEX([3]项目信息统计表!$E:$E,MATCH(B232,[3]项目信息统计表!$B:$B,0))</f>
        <v>应用研究</v>
      </c>
      <c r="F232" s="238" t="s">
        <v>1539</v>
      </c>
      <c r="G232" s="72" t="str">
        <f>INDEX(辅助数据!$F$3:$F$98,MATCH(项目信息统计表!F232,辅助数据!$E$3:$E$98,0))</f>
        <v>E48</v>
      </c>
      <c r="H232" s="238" t="s">
        <v>228</v>
      </c>
      <c r="I232" s="72">
        <f>INDEX(辅助数据!$B$3:$B$64,MATCH(项目信息统计表!H232,辅助数据!$A$3:$A$64,0))</f>
        <v>560</v>
      </c>
      <c r="J232" s="141" t="str">
        <f t="shared" si="19"/>
        <v>2022-01</v>
      </c>
      <c r="K232" s="237">
        <v>45261</v>
      </c>
      <c r="L232" s="72" t="str">
        <f t="shared" si="23"/>
        <v>2022</v>
      </c>
      <c r="M232" s="238" t="s">
        <v>54</v>
      </c>
      <c r="N232" s="201" t="s">
        <v>6260</v>
      </c>
      <c r="O232" s="201" t="s">
        <v>7768</v>
      </c>
      <c r="P232" s="231" t="s">
        <v>6579</v>
      </c>
      <c r="Q232" s="215" t="s">
        <v>6580</v>
      </c>
      <c r="R232" s="206" t="s">
        <v>6322</v>
      </c>
      <c r="S232" s="72" t="s">
        <v>65</v>
      </c>
      <c r="T232" s="141" t="s">
        <v>3783</v>
      </c>
      <c r="U232" s="72" t="s">
        <v>70</v>
      </c>
      <c r="V232" s="72" t="s">
        <v>73</v>
      </c>
      <c r="W232" s="72" t="s">
        <v>90</v>
      </c>
      <c r="X232" s="180" t="s">
        <v>5233</v>
      </c>
      <c r="Y232" s="180" t="s">
        <v>116</v>
      </c>
      <c r="Z232" s="181" t="s">
        <v>175</v>
      </c>
      <c r="AA232" s="180" t="s">
        <v>4023</v>
      </c>
      <c r="AB232" s="190" t="s">
        <v>4202</v>
      </c>
      <c r="AC232" s="180" t="s">
        <v>76</v>
      </c>
      <c r="AD232" s="180" t="s">
        <v>5233</v>
      </c>
      <c r="AE232" s="191"/>
      <c r="AF232" s="191"/>
      <c r="AG232" s="191"/>
      <c r="AH232" s="191"/>
      <c r="AI232" s="191"/>
      <c r="AJ232" s="191"/>
      <c r="AK232" s="191"/>
      <c r="AL232" s="191"/>
      <c r="AM232" s="191"/>
      <c r="AN232" s="191"/>
      <c r="AO232" s="192"/>
      <c r="AP232" s="192"/>
      <c r="AQ232" s="192"/>
      <c r="AR232" s="192"/>
      <c r="AS232" s="192"/>
      <c r="AT232" s="192"/>
      <c r="AU232" s="192"/>
      <c r="AV232" s="192"/>
      <c r="AW232" s="192"/>
      <c r="AX232" s="72">
        <v>8</v>
      </c>
      <c r="AY232" s="72">
        <v>0</v>
      </c>
      <c r="AZ232" s="80">
        <f t="shared" si="20"/>
        <v>8</v>
      </c>
      <c r="BA232" s="72">
        <v>3</v>
      </c>
      <c r="BB232" s="72">
        <f>0</f>
        <v>0</v>
      </c>
      <c r="BC232" s="72">
        <f t="shared" si="21"/>
        <v>3</v>
      </c>
      <c r="BD232" s="72">
        <f>0</f>
        <v>0</v>
      </c>
      <c r="BE232" s="72">
        <f t="shared" si="22"/>
        <v>3</v>
      </c>
      <c r="BF232" s="72">
        <v>0</v>
      </c>
      <c r="BG232" s="72">
        <v>0</v>
      </c>
      <c r="BH232" s="72"/>
      <c r="BI232" s="72"/>
      <c r="BJ232" s="142"/>
      <c r="BK232" s="139"/>
    </row>
    <row r="233" spans="1:65" ht="40.5" customHeight="1">
      <c r="A233" s="205" t="s">
        <v>5331</v>
      </c>
      <c r="B233" s="232" t="s">
        <v>5868</v>
      </c>
      <c r="C233" s="205" t="s">
        <v>2082</v>
      </c>
      <c r="D233" s="236" t="s">
        <v>7779</v>
      </c>
      <c r="E233" s="238" t="str">
        <f>INDEX([3]项目信息统计表!$E:$E,MATCH(B233,[3]项目信息统计表!$B:$B,0))</f>
        <v>基础研究</v>
      </c>
      <c r="F233" s="238" t="s">
        <v>1544</v>
      </c>
      <c r="G233" s="72" t="str">
        <f>INDEX(辅助数据!$F$3:$F$98,MATCH(项目信息统计表!F233,辅助数据!$E$3:$E$98,0))</f>
        <v>G53</v>
      </c>
      <c r="H233" s="238" t="s">
        <v>122</v>
      </c>
      <c r="I233" s="72">
        <f>INDEX(辅助数据!$B$3:$B$64,MATCH(项目信息统计表!H233,辅助数据!$A$3:$A$64,0))</f>
        <v>580</v>
      </c>
      <c r="J233" s="141" t="str">
        <f t="shared" si="19"/>
        <v>2022-01</v>
      </c>
      <c r="K233" s="237">
        <v>45261</v>
      </c>
      <c r="L233" s="72" t="str">
        <f t="shared" si="23"/>
        <v>2022</v>
      </c>
      <c r="M233" s="238" t="s">
        <v>54</v>
      </c>
      <c r="N233" s="201" t="s">
        <v>6260</v>
      </c>
      <c r="O233" s="201" t="s">
        <v>7768</v>
      </c>
      <c r="P233" s="231" t="s">
        <v>6600</v>
      </c>
      <c r="Q233" s="215" t="s">
        <v>6601</v>
      </c>
      <c r="R233" s="206" t="s">
        <v>6331</v>
      </c>
      <c r="S233" s="72" t="s">
        <v>65</v>
      </c>
      <c r="T233" s="141" t="s">
        <v>3798</v>
      </c>
      <c r="U233" s="72" t="s">
        <v>70</v>
      </c>
      <c r="V233" s="72" t="s">
        <v>73</v>
      </c>
      <c r="W233" s="72" t="s">
        <v>90</v>
      </c>
      <c r="X233" s="180" t="s">
        <v>5233</v>
      </c>
      <c r="Y233" s="180" t="s">
        <v>5233</v>
      </c>
      <c r="Z233" s="181" t="s">
        <v>5233</v>
      </c>
      <c r="AA233" s="180"/>
      <c r="AB233" s="190"/>
      <c r="AC233" s="180"/>
      <c r="AD233" s="180"/>
      <c r="AE233" s="191"/>
      <c r="AF233" s="191"/>
      <c r="AG233" s="191"/>
      <c r="AH233" s="191"/>
      <c r="AI233" s="191"/>
      <c r="AJ233" s="191"/>
      <c r="AK233" s="191"/>
      <c r="AL233" s="191"/>
      <c r="AM233" s="191"/>
      <c r="AN233" s="191"/>
      <c r="AO233" s="192"/>
      <c r="AP233" s="192"/>
      <c r="AQ233" s="192"/>
      <c r="AR233" s="192"/>
      <c r="AS233" s="192"/>
      <c r="AT233" s="192"/>
      <c r="AU233" s="192"/>
      <c r="AV233" s="192"/>
      <c r="AW233" s="192"/>
      <c r="AX233" s="72">
        <v>5</v>
      </c>
      <c r="AY233" s="72">
        <v>0</v>
      </c>
      <c r="AZ233" s="80">
        <f t="shared" si="20"/>
        <v>5</v>
      </c>
      <c r="BA233" s="72">
        <v>3</v>
      </c>
      <c r="BB233" s="72">
        <f>0</f>
        <v>0</v>
      </c>
      <c r="BC233" s="72">
        <f t="shared" si="21"/>
        <v>3</v>
      </c>
      <c r="BD233" s="72">
        <f>0</f>
        <v>0</v>
      </c>
      <c r="BE233" s="72">
        <f t="shared" si="22"/>
        <v>3</v>
      </c>
      <c r="BF233" s="72">
        <v>0</v>
      </c>
      <c r="BG233" s="72">
        <v>0</v>
      </c>
      <c r="BH233" s="72"/>
      <c r="BI233" s="72"/>
      <c r="BJ233" s="142"/>
      <c r="BK233" s="139"/>
    </row>
    <row r="234" spans="1:65" ht="40.5" customHeight="1">
      <c r="A234" s="205" t="s">
        <v>5332</v>
      </c>
      <c r="B234" s="232" t="s">
        <v>5869</v>
      </c>
      <c r="C234" s="205" t="s">
        <v>2082</v>
      </c>
      <c r="D234" s="236" t="s">
        <v>7779</v>
      </c>
      <c r="E234" s="238" t="str">
        <f>INDEX([3]项目信息统计表!$E:$E,MATCH(B234,[3]项目信息统计表!$B:$B,0))</f>
        <v>基础研究</v>
      </c>
      <c r="F234" s="238" t="s">
        <v>1545</v>
      </c>
      <c r="G234" s="72" t="str">
        <f>INDEX(辅助数据!$F$3:$F$98,MATCH(项目信息统计表!F234,辅助数据!$E$3:$E$98,0))</f>
        <v>G54</v>
      </c>
      <c r="H234" s="238" t="s">
        <v>122</v>
      </c>
      <c r="I234" s="72">
        <f>INDEX(辅助数据!$B$3:$B$64,MATCH(项目信息统计表!H234,辅助数据!$A$3:$A$64,0))</f>
        <v>580</v>
      </c>
      <c r="J234" s="141" t="str">
        <f t="shared" si="19"/>
        <v>2022-01</v>
      </c>
      <c r="K234" s="237">
        <v>45261</v>
      </c>
      <c r="L234" s="72" t="str">
        <f t="shared" si="23"/>
        <v>2022</v>
      </c>
      <c r="M234" s="238" t="s">
        <v>54</v>
      </c>
      <c r="N234" s="135" t="s">
        <v>6260</v>
      </c>
      <c r="O234" s="201" t="s">
        <v>7768</v>
      </c>
      <c r="P234" s="231" t="s">
        <v>6602</v>
      </c>
      <c r="Q234" s="215" t="s">
        <v>6603</v>
      </c>
      <c r="R234" s="206" t="s">
        <v>6332</v>
      </c>
      <c r="S234" s="72" t="s">
        <v>65</v>
      </c>
      <c r="T234" s="141" t="s">
        <v>3786</v>
      </c>
      <c r="U234" s="72" t="s">
        <v>70</v>
      </c>
      <c r="V234" s="72" t="s">
        <v>73</v>
      </c>
      <c r="W234" s="72" t="s">
        <v>90</v>
      </c>
      <c r="X234" s="180" t="s">
        <v>5233</v>
      </c>
      <c r="Y234" s="180" t="s">
        <v>160</v>
      </c>
      <c r="Z234" s="181" t="s">
        <v>161</v>
      </c>
      <c r="AA234" s="180" t="s">
        <v>2714</v>
      </c>
      <c r="AB234" s="190" t="s">
        <v>4218</v>
      </c>
      <c r="AC234" s="180" t="s">
        <v>76</v>
      </c>
      <c r="AD234" s="180" t="s">
        <v>7455</v>
      </c>
      <c r="AE234" s="191"/>
      <c r="AF234" s="191"/>
      <c r="AG234" s="191"/>
      <c r="AH234" s="191"/>
      <c r="AI234" s="191"/>
      <c r="AJ234" s="191"/>
      <c r="AK234" s="191"/>
      <c r="AL234" s="191"/>
      <c r="AM234" s="191"/>
      <c r="AN234" s="191"/>
      <c r="AO234" s="192"/>
      <c r="AP234" s="192"/>
      <c r="AQ234" s="192"/>
      <c r="AR234" s="192"/>
      <c r="AS234" s="192"/>
      <c r="AT234" s="192"/>
      <c r="AU234" s="192"/>
      <c r="AV234" s="192"/>
      <c r="AW234" s="192"/>
      <c r="AX234" s="72">
        <v>8</v>
      </c>
      <c r="AY234" s="72">
        <v>0</v>
      </c>
      <c r="AZ234" s="80">
        <f t="shared" si="20"/>
        <v>8</v>
      </c>
      <c r="BA234" s="72">
        <v>3</v>
      </c>
      <c r="BB234" s="72">
        <f>0</f>
        <v>0</v>
      </c>
      <c r="BC234" s="72">
        <f t="shared" si="21"/>
        <v>3</v>
      </c>
      <c r="BD234" s="72">
        <f>0</f>
        <v>0</v>
      </c>
      <c r="BE234" s="72">
        <f t="shared" si="22"/>
        <v>3</v>
      </c>
      <c r="BF234" s="72">
        <v>0</v>
      </c>
      <c r="BG234" s="72">
        <v>0</v>
      </c>
      <c r="BH234" s="72"/>
      <c r="BI234" s="72"/>
      <c r="BJ234" s="142"/>
      <c r="BK234" s="139"/>
    </row>
    <row r="235" spans="1:65" ht="40.5" customHeight="1">
      <c r="A235" s="205" t="s">
        <v>5335</v>
      </c>
      <c r="B235" s="232" t="s">
        <v>5872</v>
      </c>
      <c r="C235" s="205" t="s">
        <v>2082</v>
      </c>
      <c r="D235" s="236" t="s">
        <v>7779</v>
      </c>
      <c r="E235" s="238" t="str">
        <f>INDEX([3]项目信息统计表!$E:$E,MATCH(B235,[3]项目信息统计表!$B:$B,0))</f>
        <v>基础研究</v>
      </c>
      <c r="F235" s="238" t="s">
        <v>1564</v>
      </c>
      <c r="G235" s="72" t="str">
        <f>INDEX(辅助数据!$F$3:$F$98,MATCH(项目信息统计表!F235,辅助数据!$E$3:$E$98,0))</f>
        <v>M73</v>
      </c>
      <c r="H235" s="238" t="s">
        <v>240</v>
      </c>
      <c r="I235" s="72">
        <f>INDEX(辅助数据!$B$3:$B$64,MATCH(项目信息统计表!H235,辅助数据!$A$3:$A$64,0))</f>
        <v>430</v>
      </c>
      <c r="J235" s="141" t="str">
        <f t="shared" si="19"/>
        <v>2022-01</v>
      </c>
      <c r="K235" s="237">
        <v>45261</v>
      </c>
      <c r="L235" s="72" t="str">
        <f t="shared" si="23"/>
        <v>2022</v>
      </c>
      <c r="M235" s="238" t="s">
        <v>54</v>
      </c>
      <c r="N235" s="135" t="s">
        <v>6260</v>
      </c>
      <c r="O235" s="201" t="s">
        <v>7768</v>
      </c>
      <c r="P235" s="231" t="s">
        <v>6608</v>
      </c>
      <c r="Q235" s="215" t="s">
        <v>6609</v>
      </c>
      <c r="R235" s="206" t="s">
        <v>6335</v>
      </c>
      <c r="S235" s="72" t="s">
        <v>65</v>
      </c>
      <c r="T235" s="141" t="s">
        <v>3758</v>
      </c>
      <c r="U235" s="72" t="s">
        <v>70</v>
      </c>
      <c r="V235" s="72" t="s">
        <v>73</v>
      </c>
      <c r="W235" s="72" t="s">
        <v>90</v>
      </c>
      <c r="X235" s="180" t="s">
        <v>5233</v>
      </c>
      <c r="Y235" s="180" t="s">
        <v>81</v>
      </c>
      <c r="Z235" s="181" t="s">
        <v>171</v>
      </c>
      <c r="AA235" s="180" t="s">
        <v>5013</v>
      </c>
      <c r="AB235" s="190" t="s">
        <v>4208</v>
      </c>
      <c r="AC235" s="180" t="s">
        <v>76</v>
      </c>
      <c r="AD235" s="180" t="s">
        <v>5233</v>
      </c>
      <c r="AE235" s="191"/>
      <c r="AF235" s="191"/>
      <c r="AG235" s="191"/>
      <c r="AH235" s="191"/>
      <c r="AI235" s="191"/>
      <c r="AJ235" s="191"/>
      <c r="AK235" s="191"/>
      <c r="AL235" s="191"/>
      <c r="AM235" s="191"/>
      <c r="AN235" s="191"/>
      <c r="AO235" s="192"/>
      <c r="AP235" s="192"/>
      <c r="AQ235" s="192"/>
      <c r="AR235" s="192"/>
      <c r="AS235" s="192"/>
      <c r="AT235" s="192"/>
      <c r="AU235" s="192"/>
      <c r="AV235" s="192"/>
      <c r="AW235" s="192"/>
      <c r="AX235" s="72">
        <v>5</v>
      </c>
      <c r="AY235" s="72">
        <v>0</v>
      </c>
      <c r="AZ235" s="80">
        <f t="shared" si="20"/>
        <v>5</v>
      </c>
      <c r="BA235" s="72">
        <v>3</v>
      </c>
      <c r="BB235" s="72">
        <f>0</f>
        <v>0</v>
      </c>
      <c r="BC235" s="72">
        <f t="shared" si="21"/>
        <v>3</v>
      </c>
      <c r="BD235" s="72">
        <f>0</f>
        <v>0</v>
      </c>
      <c r="BE235" s="72">
        <f t="shared" si="22"/>
        <v>3</v>
      </c>
      <c r="BF235" s="72">
        <v>0</v>
      </c>
      <c r="BG235" s="72">
        <v>0</v>
      </c>
      <c r="BH235" s="72"/>
      <c r="BI235" s="72"/>
      <c r="BJ235" s="142"/>
      <c r="BK235" s="139"/>
    </row>
    <row r="236" spans="1:65" ht="40.5" customHeight="1">
      <c r="A236" s="205" t="s">
        <v>5336</v>
      </c>
      <c r="B236" s="232" t="s">
        <v>5873</v>
      </c>
      <c r="C236" s="205" t="s">
        <v>2082</v>
      </c>
      <c r="D236" s="236" t="s">
        <v>7779</v>
      </c>
      <c r="E236" s="238" t="str">
        <f>INDEX([3]项目信息统计表!$E:$E,MATCH(B236,[3]项目信息统计表!$B:$B,0))</f>
        <v>基础研究</v>
      </c>
      <c r="F236" s="238" t="s">
        <v>1545</v>
      </c>
      <c r="G236" s="72" t="str">
        <f>INDEX(辅助数据!$F$3:$F$98,MATCH(项目信息统计表!F236,辅助数据!$E$3:$E$98,0))</f>
        <v>G54</v>
      </c>
      <c r="H236" s="238" t="s">
        <v>122</v>
      </c>
      <c r="I236" s="72">
        <f>INDEX(辅助数据!$B$3:$B$64,MATCH(项目信息统计表!H236,辅助数据!$A$3:$A$64,0))</f>
        <v>580</v>
      </c>
      <c r="J236" s="141" t="str">
        <f t="shared" si="19"/>
        <v>2022-01</v>
      </c>
      <c r="K236" s="237">
        <v>45261</v>
      </c>
      <c r="L236" s="72" t="str">
        <f t="shared" ref="L236:L270" si="24">"202"&amp;MID(B236,9,1)</f>
        <v>2022</v>
      </c>
      <c r="M236" s="238" t="s">
        <v>54</v>
      </c>
      <c r="N236" s="135" t="s">
        <v>6260</v>
      </c>
      <c r="O236" s="201" t="s">
        <v>7768</v>
      </c>
      <c r="P236" s="231" t="s">
        <v>6610</v>
      </c>
      <c r="Q236" s="215" t="s">
        <v>5078</v>
      </c>
      <c r="R236" s="206" t="s">
        <v>6336</v>
      </c>
      <c r="S236" s="72" t="s">
        <v>5231</v>
      </c>
      <c r="T236" s="141" t="s">
        <v>3779</v>
      </c>
      <c r="U236" s="72" t="s">
        <v>70</v>
      </c>
      <c r="V236" s="72" t="s">
        <v>73</v>
      </c>
      <c r="W236" s="72" t="s">
        <v>90</v>
      </c>
      <c r="X236" s="180" t="s">
        <v>5233</v>
      </c>
      <c r="Y236" s="180" t="s">
        <v>5233</v>
      </c>
      <c r="Z236" s="181" t="s">
        <v>5233</v>
      </c>
      <c r="AA236" s="180" t="s">
        <v>6815</v>
      </c>
      <c r="AB236" s="190" t="s">
        <v>4216</v>
      </c>
      <c r="AC236" s="180" t="s">
        <v>4497</v>
      </c>
      <c r="AD236" s="180" t="s">
        <v>5233</v>
      </c>
      <c r="AE236" s="191"/>
      <c r="AF236" s="191"/>
      <c r="AG236" s="191"/>
      <c r="AH236" s="191"/>
      <c r="AI236" s="191"/>
      <c r="AJ236" s="191"/>
      <c r="AK236" s="191"/>
      <c r="AL236" s="191"/>
      <c r="AM236" s="191"/>
      <c r="AN236" s="191"/>
      <c r="AO236" s="192"/>
      <c r="AP236" s="192"/>
      <c r="AQ236" s="192"/>
      <c r="AR236" s="192"/>
      <c r="AS236" s="192"/>
      <c r="AT236" s="192"/>
      <c r="AU236" s="192"/>
      <c r="AV236" s="192"/>
      <c r="AW236" s="192"/>
      <c r="AX236" s="72">
        <v>5</v>
      </c>
      <c r="AY236" s="72">
        <v>0</v>
      </c>
      <c r="AZ236" s="80">
        <f t="shared" si="20"/>
        <v>5</v>
      </c>
      <c r="BA236" s="72">
        <v>3</v>
      </c>
      <c r="BB236" s="72">
        <f>0</f>
        <v>0</v>
      </c>
      <c r="BC236" s="72">
        <f t="shared" si="21"/>
        <v>3</v>
      </c>
      <c r="BD236" s="72">
        <f>0</f>
        <v>0</v>
      </c>
      <c r="BE236" s="72">
        <f t="shared" si="22"/>
        <v>3</v>
      </c>
      <c r="BF236" s="72">
        <v>0</v>
      </c>
      <c r="BG236" s="72">
        <v>0</v>
      </c>
      <c r="BH236" s="142"/>
      <c r="BI236" s="72"/>
      <c r="BJ236" s="142"/>
      <c r="BK236" s="139"/>
    </row>
    <row r="237" spans="1:65" ht="40.5" customHeight="1">
      <c r="A237" s="205" t="s">
        <v>5367</v>
      </c>
      <c r="B237" s="232" t="s">
        <v>5904</v>
      </c>
      <c r="C237" s="205" t="s">
        <v>2082</v>
      </c>
      <c r="D237" s="236" t="s">
        <v>7779</v>
      </c>
      <c r="E237" s="238" t="str">
        <f>INDEX([3]项目信息统计表!$E:$E,MATCH(B237,[3]项目信息统计表!$B:$B,0))</f>
        <v>基础研究</v>
      </c>
      <c r="F237" s="238" t="s">
        <v>1539</v>
      </c>
      <c r="G237" s="72" t="str">
        <f>INDEX(辅助数据!$F$3:$F$98,MATCH(项目信息统计表!F237,辅助数据!$E$3:$E$98,0))</f>
        <v>E48</v>
      </c>
      <c r="H237" s="238" t="s">
        <v>122</v>
      </c>
      <c r="I237" s="72">
        <f>INDEX(辅助数据!$B$3:$B$64,MATCH(项目信息统计表!H237,辅助数据!$A$3:$A$64,0))</f>
        <v>580</v>
      </c>
      <c r="J237" s="141" t="str">
        <f t="shared" si="19"/>
        <v>2022-01</v>
      </c>
      <c r="K237" s="237">
        <v>45261</v>
      </c>
      <c r="L237" s="72" t="str">
        <f t="shared" si="24"/>
        <v>2022</v>
      </c>
      <c r="M237" s="238" t="s">
        <v>54</v>
      </c>
      <c r="N237" s="201" t="s">
        <v>6260</v>
      </c>
      <c r="O237" s="201" t="s">
        <v>7768</v>
      </c>
      <c r="P237" s="231" t="s">
        <v>6664</v>
      </c>
      <c r="Q237" s="215" t="s">
        <v>6665</v>
      </c>
      <c r="R237" s="206" t="s">
        <v>6364</v>
      </c>
      <c r="S237" s="72" t="s">
        <v>5231</v>
      </c>
      <c r="T237" s="141" t="s">
        <v>2204</v>
      </c>
      <c r="U237" s="72" t="s">
        <v>70</v>
      </c>
      <c r="V237" s="72" t="s">
        <v>73</v>
      </c>
      <c r="W237" s="72" t="s">
        <v>90</v>
      </c>
      <c r="X237" s="180" t="s">
        <v>5233</v>
      </c>
      <c r="Y237" s="180" t="s">
        <v>5233</v>
      </c>
      <c r="Z237" s="181" t="s">
        <v>5233</v>
      </c>
      <c r="AA237" s="180" t="s">
        <v>7512</v>
      </c>
      <c r="AB237" s="190" t="s">
        <v>4202</v>
      </c>
      <c r="AC237" s="180" t="s">
        <v>76</v>
      </c>
      <c r="AD237" s="180" t="s">
        <v>5233</v>
      </c>
      <c r="AE237" s="191"/>
      <c r="AF237" s="191"/>
      <c r="AG237" s="191"/>
      <c r="AH237" s="191"/>
      <c r="AI237" s="191"/>
      <c r="AJ237" s="191"/>
      <c r="AK237" s="191"/>
      <c r="AL237" s="191"/>
      <c r="AM237" s="191"/>
      <c r="AN237" s="191"/>
      <c r="AO237" s="192"/>
      <c r="AP237" s="192"/>
      <c r="AQ237" s="192"/>
      <c r="AR237" s="192"/>
      <c r="AS237" s="192"/>
      <c r="AT237" s="192"/>
      <c r="AU237" s="192"/>
      <c r="AV237" s="192"/>
      <c r="AW237" s="192"/>
      <c r="AX237" s="72">
        <v>5</v>
      </c>
      <c r="AY237" s="72">
        <v>0</v>
      </c>
      <c r="AZ237" s="80">
        <f t="shared" si="20"/>
        <v>5</v>
      </c>
      <c r="BA237" s="72">
        <v>3</v>
      </c>
      <c r="BB237" s="72">
        <f>0</f>
        <v>0</v>
      </c>
      <c r="BC237" s="72">
        <f t="shared" si="21"/>
        <v>3</v>
      </c>
      <c r="BD237" s="72">
        <f>0</f>
        <v>0</v>
      </c>
      <c r="BE237" s="72">
        <f t="shared" si="22"/>
        <v>3</v>
      </c>
      <c r="BF237" s="72">
        <v>0</v>
      </c>
      <c r="BG237" s="72">
        <v>0</v>
      </c>
      <c r="BH237" s="72"/>
      <c r="BI237" s="72"/>
      <c r="BJ237" s="142"/>
      <c r="BK237" s="139"/>
    </row>
    <row r="238" spans="1:65" ht="40.5" customHeight="1">
      <c r="A238" s="205" t="s">
        <v>5380</v>
      </c>
      <c r="B238" s="232" t="s">
        <v>5917</v>
      </c>
      <c r="C238" s="205" t="s">
        <v>2082</v>
      </c>
      <c r="D238" s="236" t="s">
        <v>7779</v>
      </c>
      <c r="E238" s="238" t="str">
        <f>INDEX([3]项目信息统计表!$E:$E,MATCH(B238,[3]项目信息统计表!$B:$B,0))</f>
        <v>基础研究</v>
      </c>
      <c r="F238" s="238" t="s">
        <v>1539</v>
      </c>
      <c r="G238" s="72" t="str">
        <f>INDEX(辅助数据!$F$3:$F$98,MATCH(项目信息统计表!F238,辅助数据!$E$3:$E$98,0))</f>
        <v>E48</v>
      </c>
      <c r="H238" s="238" t="s">
        <v>228</v>
      </c>
      <c r="I238" s="72">
        <f>INDEX(辅助数据!$B$3:$B$64,MATCH(项目信息统计表!H238,辅助数据!$A$3:$A$64,0))</f>
        <v>560</v>
      </c>
      <c r="J238" s="141" t="str">
        <f t="shared" si="19"/>
        <v>2022-01</v>
      </c>
      <c r="K238" s="237">
        <v>45261</v>
      </c>
      <c r="L238" s="72" t="str">
        <f t="shared" si="24"/>
        <v>2022</v>
      </c>
      <c r="M238" s="238" t="s">
        <v>54</v>
      </c>
      <c r="N238" s="197" t="s">
        <v>6260</v>
      </c>
      <c r="O238" s="201" t="s">
        <v>7768</v>
      </c>
      <c r="P238" s="231" t="s">
        <v>6686</v>
      </c>
      <c r="Q238" s="215" t="s">
        <v>6687</v>
      </c>
      <c r="R238" s="206" t="s">
        <v>6373</v>
      </c>
      <c r="S238" s="72" t="s">
        <v>65</v>
      </c>
      <c r="T238" s="141" t="s">
        <v>2167</v>
      </c>
      <c r="U238" s="72" t="s">
        <v>70</v>
      </c>
      <c r="V238" s="72" t="s">
        <v>73</v>
      </c>
      <c r="W238" s="72" t="s">
        <v>90</v>
      </c>
      <c r="X238" s="180" t="s">
        <v>5233</v>
      </c>
      <c r="Y238" s="180" t="s">
        <v>160</v>
      </c>
      <c r="Z238" s="181" t="s">
        <v>7457</v>
      </c>
      <c r="AA238" s="180" t="s">
        <v>1956</v>
      </c>
      <c r="AB238" s="190">
        <v>1983</v>
      </c>
      <c r="AC238" s="180" t="s">
        <v>4497</v>
      </c>
      <c r="AD238" s="180" t="s">
        <v>5233</v>
      </c>
      <c r="AE238" s="191"/>
      <c r="AF238" s="191"/>
      <c r="AG238" s="191"/>
      <c r="AH238" s="191"/>
      <c r="AI238" s="191"/>
      <c r="AJ238" s="191"/>
      <c r="AK238" s="191"/>
      <c r="AL238" s="191"/>
      <c r="AM238" s="191"/>
      <c r="AN238" s="191"/>
      <c r="AO238" s="192"/>
      <c r="AP238" s="192"/>
      <c r="AQ238" s="192"/>
      <c r="AR238" s="192"/>
      <c r="AS238" s="192"/>
      <c r="AT238" s="192"/>
      <c r="AU238" s="192"/>
      <c r="AV238" s="192"/>
      <c r="AW238" s="192"/>
      <c r="AX238" s="72">
        <v>8</v>
      </c>
      <c r="AY238" s="72">
        <v>0</v>
      </c>
      <c r="AZ238" s="80">
        <f t="shared" si="20"/>
        <v>8</v>
      </c>
      <c r="BA238" s="72">
        <v>3</v>
      </c>
      <c r="BB238" s="72">
        <f>0</f>
        <v>0</v>
      </c>
      <c r="BC238" s="72">
        <f t="shared" si="21"/>
        <v>3</v>
      </c>
      <c r="BD238" s="72">
        <f>0</f>
        <v>0</v>
      </c>
      <c r="BE238" s="72">
        <f t="shared" si="22"/>
        <v>3</v>
      </c>
      <c r="BF238" s="72">
        <v>0</v>
      </c>
      <c r="BG238" s="72">
        <v>0</v>
      </c>
      <c r="BH238" s="72"/>
      <c r="BI238" s="72"/>
      <c r="BJ238" s="142"/>
      <c r="BK238" s="139"/>
    </row>
    <row r="239" spans="1:65" ht="40.5" customHeight="1">
      <c r="A239" s="205" t="s">
        <v>5391</v>
      </c>
      <c r="B239" s="232" t="s">
        <v>5928</v>
      </c>
      <c r="C239" s="205" t="s">
        <v>2082</v>
      </c>
      <c r="D239" s="236" t="s">
        <v>7779</v>
      </c>
      <c r="E239" s="238" t="str">
        <f>INDEX([3]项目信息统计表!$E:$E,MATCH(B239,[3]项目信息统计表!$B:$B,0))</f>
        <v>基础研究</v>
      </c>
      <c r="F239" s="238" t="s">
        <v>1539</v>
      </c>
      <c r="G239" s="72" t="str">
        <f>INDEX(辅助数据!$F$3:$F$98,MATCH(项目信息统计表!F239,辅助数据!$E$3:$E$98,0))</f>
        <v>E48</v>
      </c>
      <c r="H239" s="238" t="s">
        <v>122</v>
      </c>
      <c r="I239" s="72">
        <f>INDEX(辅助数据!$B$3:$B$64,MATCH(项目信息统计表!H239,辅助数据!$A$3:$A$64,0))</f>
        <v>580</v>
      </c>
      <c r="J239" s="141" t="str">
        <f t="shared" si="19"/>
        <v>2022-01</v>
      </c>
      <c r="K239" s="237">
        <v>45261</v>
      </c>
      <c r="L239" s="72" t="str">
        <f t="shared" si="24"/>
        <v>2022</v>
      </c>
      <c r="M239" s="238" t="s">
        <v>54</v>
      </c>
      <c r="N239" s="201" t="s">
        <v>4826</v>
      </c>
      <c r="O239" s="201" t="s">
        <v>7768</v>
      </c>
      <c r="P239" s="231" t="s">
        <v>6706</v>
      </c>
      <c r="Q239" s="215" t="s">
        <v>6707</v>
      </c>
      <c r="R239" s="218" t="s">
        <v>6384</v>
      </c>
      <c r="S239" s="72" t="s">
        <v>65</v>
      </c>
      <c r="T239" s="141" t="s">
        <v>2128</v>
      </c>
      <c r="U239" s="72" t="s">
        <v>70</v>
      </c>
      <c r="V239" s="72" t="s">
        <v>73</v>
      </c>
      <c r="W239" s="72" t="s">
        <v>4497</v>
      </c>
      <c r="X239" s="180" t="s">
        <v>5233</v>
      </c>
      <c r="Y239" s="180" t="s">
        <v>160</v>
      </c>
      <c r="Z239" s="181" t="s">
        <v>161</v>
      </c>
      <c r="AA239" s="180"/>
      <c r="AB239" s="190"/>
      <c r="AC239" s="180"/>
      <c r="AD239" s="180"/>
      <c r="AE239" s="191"/>
      <c r="AF239" s="191"/>
      <c r="AG239" s="191"/>
      <c r="AH239" s="191"/>
      <c r="AI239" s="191"/>
      <c r="AJ239" s="191"/>
      <c r="AK239" s="191"/>
      <c r="AL239" s="191"/>
      <c r="AM239" s="191"/>
      <c r="AN239" s="191"/>
      <c r="AO239" s="192"/>
      <c r="AP239" s="192"/>
      <c r="AQ239" s="192"/>
      <c r="AR239" s="192"/>
      <c r="AS239" s="192"/>
      <c r="AT239" s="192"/>
      <c r="AU239" s="192"/>
      <c r="AV239" s="192"/>
      <c r="AW239" s="192"/>
      <c r="AX239" s="72">
        <v>50</v>
      </c>
      <c r="AY239" s="72">
        <v>0</v>
      </c>
      <c r="AZ239" s="80">
        <f t="shared" si="20"/>
        <v>50</v>
      </c>
      <c r="BA239" s="72">
        <v>10</v>
      </c>
      <c r="BB239" s="72">
        <f>0</f>
        <v>0</v>
      </c>
      <c r="BC239" s="72">
        <f t="shared" si="21"/>
        <v>10</v>
      </c>
      <c r="BD239" s="72">
        <f>0</f>
        <v>0</v>
      </c>
      <c r="BE239" s="72">
        <f t="shared" si="22"/>
        <v>10</v>
      </c>
      <c r="BF239" s="72">
        <v>0</v>
      </c>
      <c r="BG239" s="72">
        <v>0</v>
      </c>
      <c r="BH239" s="142"/>
      <c r="BI239" s="72"/>
      <c r="BJ239" s="142"/>
      <c r="BK239" s="139"/>
    </row>
    <row r="240" spans="1:65" ht="40.5" customHeight="1">
      <c r="A240" s="205" t="s">
        <v>5392</v>
      </c>
      <c r="B240" s="232" t="s">
        <v>5929</v>
      </c>
      <c r="C240" s="205" t="s">
        <v>2082</v>
      </c>
      <c r="D240" s="236" t="s">
        <v>7779</v>
      </c>
      <c r="E240" s="238" t="str">
        <f>INDEX([3]项目信息统计表!$E:$E,MATCH(B240,[3]项目信息统计表!$B:$B,0))</f>
        <v>应用研究</v>
      </c>
      <c r="F240" s="238" t="s">
        <v>1545</v>
      </c>
      <c r="G240" s="72" t="str">
        <f>INDEX(辅助数据!$F$3:$F$98,MATCH(项目信息统计表!F240,辅助数据!$E$3:$E$98,0))</f>
        <v>G54</v>
      </c>
      <c r="H240" s="238" t="s">
        <v>122</v>
      </c>
      <c r="I240" s="72">
        <f>INDEX(辅助数据!$B$3:$B$64,MATCH(项目信息统计表!H240,辅助数据!$A$3:$A$64,0))</f>
        <v>580</v>
      </c>
      <c r="J240" s="141" t="str">
        <f t="shared" si="19"/>
        <v>2022-01</v>
      </c>
      <c r="K240" s="237">
        <v>45627</v>
      </c>
      <c r="L240" s="72" t="str">
        <f t="shared" si="24"/>
        <v>2022</v>
      </c>
      <c r="M240" s="238" t="s">
        <v>54</v>
      </c>
      <c r="N240" s="201" t="s">
        <v>6261</v>
      </c>
      <c r="O240" s="201" t="s">
        <v>7768</v>
      </c>
      <c r="P240" s="231" t="s">
        <v>6708</v>
      </c>
      <c r="Q240" s="215" t="s">
        <v>6709</v>
      </c>
      <c r="R240" s="218" t="s">
        <v>6385</v>
      </c>
      <c r="S240" s="72" t="s">
        <v>65</v>
      </c>
      <c r="T240" s="141" t="s">
        <v>3718</v>
      </c>
      <c r="U240" s="72" t="s">
        <v>70</v>
      </c>
      <c r="V240" s="72" t="s">
        <v>73</v>
      </c>
      <c r="W240" s="72" t="s">
        <v>76</v>
      </c>
      <c r="X240" s="180" t="s">
        <v>5234</v>
      </c>
      <c r="Y240" s="180" t="s">
        <v>160</v>
      </c>
      <c r="Z240" s="181" t="s">
        <v>161</v>
      </c>
      <c r="AA240" s="180" t="s">
        <v>6709</v>
      </c>
      <c r="AB240" s="190">
        <v>1977</v>
      </c>
      <c r="AC240" s="180" t="s">
        <v>76</v>
      </c>
      <c r="AD240" s="180" t="s">
        <v>5234</v>
      </c>
      <c r="AE240" s="191"/>
      <c r="AF240" s="191"/>
      <c r="AG240" s="191"/>
      <c r="AH240" s="191"/>
      <c r="AI240" s="191"/>
      <c r="AJ240" s="191"/>
      <c r="AK240" s="191"/>
      <c r="AL240" s="191"/>
      <c r="AM240" s="191"/>
      <c r="AN240" s="191"/>
      <c r="AO240" s="192"/>
      <c r="AP240" s="192"/>
      <c r="AQ240" s="192"/>
      <c r="AR240" s="192"/>
      <c r="AS240" s="192"/>
      <c r="AT240" s="192"/>
      <c r="AU240" s="192"/>
      <c r="AV240" s="192"/>
      <c r="AW240" s="192"/>
      <c r="AX240" s="72">
        <v>110</v>
      </c>
      <c r="AY240" s="72">
        <v>0</v>
      </c>
      <c r="AZ240" s="80">
        <f t="shared" si="20"/>
        <v>110</v>
      </c>
      <c r="BA240" s="72">
        <v>60</v>
      </c>
      <c r="BB240" s="72">
        <f>0</f>
        <v>0</v>
      </c>
      <c r="BC240" s="72">
        <f t="shared" si="21"/>
        <v>60</v>
      </c>
      <c r="BD240" s="72">
        <f>0</f>
        <v>0</v>
      </c>
      <c r="BE240" s="72">
        <f t="shared" si="22"/>
        <v>60</v>
      </c>
      <c r="BF240" s="72">
        <v>0</v>
      </c>
      <c r="BG240" s="72">
        <v>0</v>
      </c>
      <c r="BH240" s="72"/>
      <c r="BI240" s="72"/>
      <c r="BJ240" s="142"/>
      <c r="BK240" s="139"/>
    </row>
    <row r="241" spans="1:71" ht="40.5" customHeight="1">
      <c r="A241" s="205" t="s">
        <v>5520</v>
      </c>
      <c r="B241" s="232" t="s">
        <v>6057</v>
      </c>
      <c r="C241" s="205" t="s">
        <v>2082</v>
      </c>
      <c r="D241" s="236" t="s">
        <v>7779</v>
      </c>
      <c r="E241" s="238" t="str">
        <f>INDEX([3]项目信息统计表!$E:$E,MATCH(B241,[3]项目信息统计表!$B:$B,0))</f>
        <v>基础研究</v>
      </c>
      <c r="F241" s="238" t="s">
        <v>1539</v>
      </c>
      <c r="G241" s="72" t="str">
        <f>INDEX(辅助数据!$F$3:$F$98,MATCH(项目信息统计表!F241,辅助数据!$E$3:$E$98,0))</f>
        <v>E48</v>
      </c>
      <c r="H241" s="238" t="s">
        <v>122</v>
      </c>
      <c r="I241" s="72">
        <f>INDEX(辅助数据!$B$3:$B$64,MATCH(项目信息统计表!H241,辅助数据!$A$3:$A$64,0))</f>
        <v>580</v>
      </c>
      <c r="J241" s="141" t="str">
        <f t="shared" si="19"/>
        <v>2022-01</v>
      </c>
      <c r="K241" s="237">
        <v>45261</v>
      </c>
      <c r="L241" s="72" t="str">
        <f t="shared" si="24"/>
        <v>2022</v>
      </c>
      <c r="M241" s="238" t="s">
        <v>54</v>
      </c>
      <c r="N241" s="201" t="s">
        <v>6266</v>
      </c>
      <c r="O241" s="201" t="s">
        <v>7768</v>
      </c>
      <c r="P241" s="231" t="s">
        <v>6931</v>
      </c>
      <c r="Q241" s="215" t="s">
        <v>6932</v>
      </c>
      <c r="R241" s="206" t="s">
        <v>6396</v>
      </c>
      <c r="S241" s="72" t="s">
        <v>65</v>
      </c>
      <c r="T241" s="141" t="s">
        <v>2130</v>
      </c>
      <c r="U241" s="72" t="s">
        <v>70</v>
      </c>
      <c r="V241" s="72" t="s">
        <v>73</v>
      </c>
      <c r="W241" s="72" t="s">
        <v>76</v>
      </c>
      <c r="X241" s="180" t="s">
        <v>5233</v>
      </c>
      <c r="Y241" s="180" t="s">
        <v>116</v>
      </c>
      <c r="Z241" s="181" t="s">
        <v>4533</v>
      </c>
      <c r="AA241" s="180" t="s">
        <v>7596</v>
      </c>
      <c r="AB241" s="190" t="s">
        <v>4224</v>
      </c>
      <c r="AC241" s="180" t="s">
        <v>90</v>
      </c>
      <c r="AD241" s="180" t="s">
        <v>5233</v>
      </c>
      <c r="AE241" s="191"/>
      <c r="AF241" s="191"/>
      <c r="AG241" s="191"/>
      <c r="AH241" s="191"/>
      <c r="AI241" s="191"/>
      <c r="AJ241" s="191"/>
      <c r="AK241" s="191"/>
      <c r="AL241" s="191"/>
      <c r="AM241" s="191"/>
      <c r="AN241" s="191"/>
      <c r="AO241" s="192"/>
      <c r="AP241" s="192"/>
      <c r="AQ241" s="192"/>
      <c r="AR241" s="192"/>
      <c r="AS241" s="192"/>
      <c r="AT241" s="192"/>
      <c r="AU241" s="192"/>
      <c r="AV241" s="192"/>
      <c r="AW241" s="192"/>
      <c r="AX241" s="72">
        <v>100</v>
      </c>
      <c r="AY241" s="72">
        <v>0</v>
      </c>
      <c r="AZ241" s="80">
        <f t="shared" si="20"/>
        <v>100</v>
      </c>
      <c r="BA241" s="72">
        <v>50</v>
      </c>
      <c r="BB241" s="72">
        <f>0</f>
        <v>0</v>
      </c>
      <c r="BC241" s="72">
        <f t="shared" si="21"/>
        <v>50</v>
      </c>
      <c r="BD241" s="72">
        <f>0</f>
        <v>0</v>
      </c>
      <c r="BE241" s="72">
        <f t="shared" si="22"/>
        <v>50</v>
      </c>
      <c r="BF241" s="72">
        <v>0</v>
      </c>
      <c r="BG241" s="72">
        <v>0</v>
      </c>
      <c r="BH241" s="72"/>
      <c r="BI241" s="72"/>
      <c r="BJ241" s="142"/>
      <c r="BK241" s="139"/>
    </row>
    <row r="242" spans="1:71" s="203" customFormat="1" ht="40.5" customHeight="1">
      <c r="A242" s="205" t="s">
        <v>5522</v>
      </c>
      <c r="B242" s="232" t="s">
        <v>6059</v>
      </c>
      <c r="C242" s="205" t="s">
        <v>2082</v>
      </c>
      <c r="D242" s="236" t="s">
        <v>7779</v>
      </c>
      <c r="E242" s="238" t="str">
        <f>INDEX([3]项目信息统计表!$E:$E,MATCH(B242,[3]项目信息统计表!$B:$B,0))</f>
        <v>应用研究</v>
      </c>
      <c r="F242" s="238" t="s">
        <v>1539</v>
      </c>
      <c r="G242" s="72" t="str">
        <f>INDEX(辅助数据!$F$3:$F$98,MATCH(项目信息统计表!F242,辅助数据!$E$3:$E$98,0))</f>
        <v>E48</v>
      </c>
      <c r="H242" s="238" t="s">
        <v>122</v>
      </c>
      <c r="I242" s="72">
        <f>INDEX(辅助数据!$B$3:$B$64,MATCH(项目信息统计表!H242,辅助数据!$A$3:$A$64,0))</f>
        <v>580</v>
      </c>
      <c r="J242" s="141" t="str">
        <f t="shared" si="19"/>
        <v>2022-01</v>
      </c>
      <c r="K242" s="237">
        <v>45261</v>
      </c>
      <c r="L242" s="72" t="str">
        <f t="shared" si="24"/>
        <v>2022</v>
      </c>
      <c r="M242" s="238" t="s">
        <v>54</v>
      </c>
      <c r="N242" s="201" t="s">
        <v>6266</v>
      </c>
      <c r="O242" s="201" t="s">
        <v>7768</v>
      </c>
      <c r="P242" s="231" t="s">
        <v>6934</v>
      </c>
      <c r="Q242" s="215" t="s">
        <v>6935</v>
      </c>
      <c r="R242" s="206" t="s">
        <v>6398</v>
      </c>
      <c r="S242" s="72" t="s">
        <v>65</v>
      </c>
      <c r="T242" s="141" t="s">
        <v>2256</v>
      </c>
      <c r="U242" s="72" t="s">
        <v>70</v>
      </c>
      <c r="V242" s="72" t="s">
        <v>73</v>
      </c>
      <c r="W242" s="72" t="s">
        <v>4497</v>
      </c>
      <c r="X242" s="180" t="s">
        <v>5233</v>
      </c>
      <c r="Y242" s="180" t="s">
        <v>116</v>
      </c>
      <c r="Z242" s="181" t="s">
        <v>175</v>
      </c>
      <c r="AA242" s="180" t="s">
        <v>7539</v>
      </c>
      <c r="AB242" s="190" t="s">
        <v>4221</v>
      </c>
      <c r="AC242" s="180" t="s">
        <v>4497</v>
      </c>
      <c r="AD242" s="180" t="s">
        <v>5233</v>
      </c>
      <c r="AE242" s="191"/>
      <c r="AF242" s="191"/>
      <c r="AG242" s="191"/>
      <c r="AH242" s="191"/>
      <c r="AI242" s="191"/>
      <c r="AJ242" s="191"/>
      <c r="AK242" s="191"/>
      <c r="AL242" s="191"/>
      <c r="AM242" s="191"/>
      <c r="AN242" s="191"/>
      <c r="AO242" s="192"/>
      <c r="AP242" s="192"/>
      <c r="AQ242" s="192"/>
      <c r="AR242" s="192"/>
      <c r="AS242" s="192"/>
      <c r="AT242" s="192"/>
      <c r="AU242" s="192"/>
      <c r="AV242" s="192"/>
      <c r="AW242" s="192"/>
      <c r="AX242" s="72">
        <v>100</v>
      </c>
      <c r="AY242" s="72">
        <v>0</v>
      </c>
      <c r="AZ242" s="80">
        <f t="shared" si="20"/>
        <v>100</v>
      </c>
      <c r="BA242" s="72">
        <v>50</v>
      </c>
      <c r="BB242" s="72">
        <f>0</f>
        <v>0</v>
      </c>
      <c r="BC242" s="72">
        <f t="shared" si="21"/>
        <v>50</v>
      </c>
      <c r="BD242" s="72">
        <f>0</f>
        <v>0</v>
      </c>
      <c r="BE242" s="72">
        <f t="shared" si="22"/>
        <v>50</v>
      </c>
      <c r="BF242" s="72">
        <v>0</v>
      </c>
      <c r="BG242" s="72">
        <v>0</v>
      </c>
      <c r="BH242" s="72"/>
      <c r="BI242" s="72"/>
      <c r="BJ242" s="142"/>
      <c r="BK242" s="139"/>
      <c r="BL242" s="138"/>
      <c r="BM242" s="138"/>
      <c r="BN242" s="138"/>
      <c r="BO242" s="138"/>
      <c r="BP242" s="138"/>
      <c r="BQ242" s="138"/>
      <c r="BR242" s="138"/>
      <c r="BS242" s="138"/>
    </row>
    <row r="243" spans="1:71" ht="40.5" customHeight="1">
      <c r="A243" s="205" t="s">
        <v>5523</v>
      </c>
      <c r="B243" s="232" t="s">
        <v>6060</v>
      </c>
      <c r="C243" s="205" t="s">
        <v>2082</v>
      </c>
      <c r="D243" s="236" t="s">
        <v>7779</v>
      </c>
      <c r="E243" s="238" t="str">
        <f>INDEX([3]项目信息统计表!$E:$E,MATCH(B243,[3]项目信息统计表!$B:$B,0))</f>
        <v>基础研究</v>
      </c>
      <c r="F243" s="238" t="s">
        <v>1545</v>
      </c>
      <c r="G243" s="72" t="str">
        <f>INDEX(辅助数据!$F$3:$F$98,MATCH(项目信息统计表!F243,辅助数据!$E$3:$E$98,0))</f>
        <v>G54</v>
      </c>
      <c r="H243" s="238" t="s">
        <v>122</v>
      </c>
      <c r="I243" s="72">
        <f>INDEX(辅助数据!$B$3:$B$64,MATCH(项目信息统计表!H243,辅助数据!$A$3:$A$64,0))</f>
        <v>580</v>
      </c>
      <c r="J243" s="141" t="str">
        <f t="shared" si="19"/>
        <v>2022-01</v>
      </c>
      <c r="K243" s="237">
        <v>45261</v>
      </c>
      <c r="L243" s="72" t="str">
        <f t="shared" si="24"/>
        <v>2022</v>
      </c>
      <c r="M243" s="238" t="s">
        <v>54</v>
      </c>
      <c r="N243" s="201" t="s">
        <v>6267</v>
      </c>
      <c r="O243" s="201" t="s">
        <v>7768</v>
      </c>
      <c r="P243" s="231" t="s">
        <v>6936</v>
      </c>
      <c r="Q243" s="215" t="s">
        <v>2722</v>
      </c>
      <c r="R243" s="206" t="s">
        <v>6399</v>
      </c>
      <c r="S243" s="72" t="s">
        <v>65</v>
      </c>
      <c r="T243" s="141" t="s">
        <v>3739</v>
      </c>
      <c r="U243" s="72" t="s">
        <v>70</v>
      </c>
      <c r="V243" s="72" t="s">
        <v>73</v>
      </c>
      <c r="W243" s="72" t="s">
        <v>4497</v>
      </c>
      <c r="X243" s="180" t="s">
        <v>5234</v>
      </c>
      <c r="Y243" s="180" t="s">
        <v>116</v>
      </c>
      <c r="Z243" s="181" t="s">
        <v>4158</v>
      </c>
      <c r="AA243" s="180" t="s">
        <v>6502</v>
      </c>
      <c r="AB243" s="190" t="s">
        <v>4212</v>
      </c>
      <c r="AC243" s="180" t="s">
        <v>76</v>
      </c>
      <c r="AD243" s="180" t="s">
        <v>5233</v>
      </c>
      <c r="AE243" s="191"/>
      <c r="AF243" s="191"/>
      <c r="AG243" s="191"/>
      <c r="AH243" s="191"/>
      <c r="AI243" s="191"/>
      <c r="AJ243" s="191"/>
      <c r="AK243" s="191"/>
      <c r="AL243" s="191"/>
      <c r="AM243" s="191"/>
      <c r="AN243" s="191"/>
      <c r="AO243" s="192"/>
      <c r="AP243" s="192"/>
      <c r="AQ243" s="192"/>
      <c r="AR243" s="192"/>
      <c r="AS243" s="192"/>
      <c r="AT243" s="192"/>
      <c r="AU243" s="192"/>
      <c r="AV243" s="192"/>
      <c r="AW243" s="192"/>
      <c r="AX243" s="72">
        <v>60</v>
      </c>
      <c r="AY243" s="72">
        <v>0</v>
      </c>
      <c r="AZ243" s="80">
        <f t="shared" si="20"/>
        <v>60</v>
      </c>
      <c r="BA243" s="72">
        <v>30</v>
      </c>
      <c r="BB243" s="72">
        <f>0</f>
        <v>0</v>
      </c>
      <c r="BC243" s="72">
        <f t="shared" si="21"/>
        <v>30</v>
      </c>
      <c r="BD243" s="72">
        <f>0</f>
        <v>0</v>
      </c>
      <c r="BE243" s="72">
        <f t="shared" si="22"/>
        <v>30</v>
      </c>
      <c r="BF243" s="72">
        <v>0</v>
      </c>
      <c r="BG243" s="72">
        <v>0</v>
      </c>
      <c r="BH243" s="142"/>
      <c r="BI243" s="72"/>
      <c r="BJ243" s="142"/>
      <c r="BK243" s="139"/>
    </row>
    <row r="244" spans="1:71" ht="40.5" customHeight="1">
      <c r="A244" s="205" t="s">
        <v>5524</v>
      </c>
      <c r="B244" s="232" t="s">
        <v>6061</v>
      </c>
      <c r="C244" s="205" t="s">
        <v>2082</v>
      </c>
      <c r="D244" s="236" t="s">
        <v>7779</v>
      </c>
      <c r="E244" s="238" t="str">
        <f>INDEX([3]项目信息统计表!$E:$E,MATCH(B244,[3]项目信息统计表!$B:$B,0))</f>
        <v>基础研究</v>
      </c>
      <c r="F244" s="238" t="s">
        <v>1545</v>
      </c>
      <c r="G244" s="72" t="str">
        <f>INDEX(辅助数据!$F$3:$F$98,MATCH(项目信息统计表!F244,辅助数据!$E$3:$E$98,0))</f>
        <v>G54</v>
      </c>
      <c r="H244" s="238" t="s">
        <v>122</v>
      </c>
      <c r="I244" s="72">
        <f>INDEX(辅助数据!$B$3:$B$64,MATCH(项目信息统计表!H244,辅助数据!$A$3:$A$64,0))</f>
        <v>580</v>
      </c>
      <c r="J244" s="141" t="str">
        <f t="shared" si="19"/>
        <v>2022-01</v>
      </c>
      <c r="K244" s="237">
        <v>45261</v>
      </c>
      <c r="L244" s="72" t="str">
        <f t="shared" si="24"/>
        <v>2022</v>
      </c>
      <c r="M244" s="238" t="s">
        <v>54</v>
      </c>
      <c r="N244" s="201" t="s">
        <v>6267</v>
      </c>
      <c r="O244" s="201" t="s">
        <v>7768</v>
      </c>
      <c r="P244" s="231" t="s">
        <v>6937</v>
      </c>
      <c r="Q244" s="215" t="s">
        <v>2712</v>
      </c>
      <c r="R244" s="206" t="s">
        <v>6400</v>
      </c>
      <c r="S244" s="72" t="s">
        <v>65</v>
      </c>
      <c r="T244" s="141" t="s">
        <v>3738</v>
      </c>
      <c r="U244" s="72" t="s">
        <v>70</v>
      </c>
      <c r="V244" s="72" t="s">
        <v>73</v>
      </c>
      <c r="W244" s="72" t="s">
        <v>76</v>
      </c>
      <c r="X244" s="180" t="s">
        <v>5234</v>
      </c>
      <c r="Y244" s="180" t="s">
        <v>116</v>
      </c>
      <c r="Z244" s="181" t="s">
        <v>4156</v>
      </c>
      <c r="AA244" s="180"/>
      <c r="AB244" s="190"/>
      <c r="AC244" s="180"/>
      <c r="AD244" s="180"/>
      <c r="AE244" s="191"/>
      <c r="AF244" s="191"/>
      <c r="AG244" s="191"/>
      <c r="AH244" s="191"/>
      <c r="AI244" s="191"/>
      <c r="AJ244" s="191"/>
      <c r="AK244" s="191"/>
      <c r="AL244" s="191"/>
      <c r="AM244" s="191"/>
      <c r="AN244" s="191"/>
      <c r="AO244" s="192"/>
      <c r="AP244" s="192"/>
      <c r="AQ244" s="192"/>
      <c r="AR244" s="192"/>
      <c r="AS244" s="192"/>
      <c r="AT244" s="192"/>
      <c r="AU244" s="192"/>
      <c r="AV244" s="192"/>
      <c r="AW244" s="192"/>
      <c r="AX244" s="72">
        <v>30</v>
      </c>
      <c r="AY244" s="72">
        <v>0</v>
      </c>
      <c r="AZ244" s="80">
        <f t="shared" si="20"/>
        <v>30</v>
      </c>
      <c r="BA244" s="72">
        <v>15</v>
      </c>
      <c r="BB244" s="72">
        <f>0</f>
        <v>0</v>
      </c>
      <c r="BC244" s="72">
        <f t="shared" si="21"/>
        <v>15</v>
      </c>
      <c r="BD244" s="72">
        <f>0</f>
        <v>0</v>
      </c>
      <c r="BE244" s="72">
        <f t="shared" si="22"/>
        <v>15</v>
      </c>
      <c r="BF244" s="72">
        <v>0</v>
      </c>
      <c r="BG244" s="72">
        <v>0</v>
      </c>
      <c r="BH244" s="142"/>
      <c r="BI244" s="72"/>
      <c r="BJ244" s="142"/>
      <c r="BK244" s="139"/>
    </row>
    <row r="245" spans="1:71" ht="40.5" customHeight="1">
      <c r="A245" s="205" t="s">
        <v>5525</v>
      </c>
      <c r="B245" s="232" t="s">
        <v>6062</v>
      </c>
      <c r="C245" s="205" t="s">
        <v>2082</v>
      </c>
      <c r="D245" s="236" t="s">
        <v>7779</v>
      </c>
      <c r="E245" s="238" t="str">
        <f>INDEX([3]项目信息统计表!$E:$E,MATCH(B245,[3]项目信息统计表!$B:$B,0))</f>
        <v>基础研究</v>
      </c>
      <c r="F245" s="238" t="s">
        <v>1539</v>
      </c>
      <c r="G245" s="72" t="str">
        <f>INDEX(辅助数据!$F$3:$F$98,MATCH(项目信息统计表!F245,辅助数据!$E$3:$E$98,0))</f>
        <v>E48</v>
      </c>
      <c r="H245" s="238" t="s">
        <v>122</v>
      </c>
      <c r="I245" s="72">
        <f>INDEX(辅助数据!$B$3:$B$64,MATCH(项目信息统计表!H245,辅助数据!$A$3:$A$64,0))</f>
        <v>580</v>
      </c>
      <c r="J245" s="141" t="str">
        <f t="shared" si="19"/>
        <v>2022-01</v>
      </c>
      <c r="K245" s="237">
        <v>45261</v>
      </c>
      <c r="L245" s="72" t="str">
        <f t="shared" si="24"/>
        <v>2022</v>
      </c>
      <c r="M245" s="238" t="s">
        <v>54</v>
      </c>
      <c r="N245" s="201" t="s">
        <v>6267</v>
      </c>
      <c r="O245" s="201" t="s">
        <v>7768</v>
      </c>
      <c r="P245" s="231" t="s">
        <v>6938</v>
      </c>
      <c r="Q245" s="215" t="s">
        <v>2728</v>
      </c>
      <c r="R245" s="206" t="s">
        <v>6401</v>
      </c>
      <c r="S245" s="72" t="s">
        <v>65</v>
      </c>
      <c r="T245" s="141" t="s">
        <v>3731</v>
      </c>
      <c r="U245" s="72" t="s">
        <v>70</v>
      </c>
      <c r="V245" s="72" t="s">
        <v>73</v>
      </c>
      <c r="W245" s="72" t="s">
        <v>76</v>
      </c>
      <c r="X245" s="180" t="s">
        <v>5233</v>
      </c>
      <c r="Y245" s="180" t="s">
        <v>116</v>
      </c>
      <c r="Z245" s="181" t="s">
        <v>4158</v>
      </c>
      <c r="AA245" s="180" t="s">
        <v>4946</v>
      </c>
      <c r="AB245" s="190" t="s">
        <v>4221</v>
      </c>
      <c r="AC245" s="180" t="s">
        <v>90</v>
      </c>
      <c r="AD245" s="180" t="s">
        <v>5233</v>
      </c>
      <c r="AE245" s="191"/>
      <c r="AF245" s="191"/>
      <c r="AG245" s="191"/>
      <c r="AH245" s="191"/>
      <c r="AI245" s="191"/>
      <c r="AJ245" s="191"/>
      <c r="AK245" s="191"/>
      <c r="AL245" s="191"/>
      <c r="AM245" s="191"/>
      <c r="AN245" s="191"/>
      <c r="AO245" s="192"/>
      <c r="AP245" s="192"/>
      <c r="AQ245" s="192"/>
      <c r="AR245" s="192"/>
      <c r="AS245" s="192"/>
      <c r="AT245" s="192"/>
      <c r="AU245" s="192"/>
      <c r="AV245" s="192"/>
      <c r="AW245" s="192"/>
      <c r="AX245" s="72">
        <v>60</v>
      </c>
      <c r="AY245" s="72">
        <v>0</v>
      </c>
      <c r="AZ245" s="80">
        <f t="shared" si="20"/>
        <v>60</v>
      </c>
      <c r="BA245" s="72">
        <v>30</v>
      </c>
      <c r="BB245" s="72">
        <f>0</f>
        <v>0</v>
      </c>
      <c r="BC245" s="72">
        <f t="shared" si="21"/>
        <v>30</v>
      </c>
      <c r="BD245" s="72">
        <f>0</f>
        <v>0</v>
      </c>
      <c r="BE245" s="72">
        <f t="shared" si="22"/>
        <v>30</v>
      </c>
      <c r="BF245" s="72">
        <v>0</v>
      </c>
      <c r="BG245" s="72">
        <v>0</v>
      </c>
      <c r="BH245" s="72"/>
      <c r="BI245" s="72"/>
      <c r="BJ245" s="142"/>
      <c r="BK245" s="139"/>
    </row>
    <row r="246" spans="1:71" ht="40.5" customHeight="1">
      <c r="A246" s="205" t="s">
        <v>5526</v>
      </c>
      <c r="B246" s="232" t="s">
        <v>6063</v>
      </c>
      <c r="C246" s="205" t="s">
        <v>2082</v>
      </c>
      <c r="D246" s="236" t="s">
        <v>7779</v>
      </c>
      <c r="E246" s="238" t="str">
        <f>INDEX([3]项目信息统计表!$E:$E,MATCH(B246,[3]项目信息统计表!$B:$B,0))</f>
        <v>应用研究</v>
      </c>
      <c r="F246" s="238" t="s">
        <v>1539</v>
      </c>
      <c r="G246" s="72" t="str">
        <f>INDEX(辅助数据!$F$3:$F$98,MATCH(项目信息统计表!F246,辅助数据!$E$3:$E$98,0))</f>
        <v>E48</v>
      </c>
      <c r="H246" s="238" t="s">
        <v>122</v>
      </c>
      <c r="I246" s="72">
        <f>INDEX(辅助数据!$B$3:$B$64,MATCH(项目信息统计表!H246,辅助数据!$A$3:$A$64,0))</f>
        <v>580</v>
      </c>
      <c r="J246" s="141" t="str">
        <f t="shared" si="19"/>
        <v>2022-01</v>
      </c>
      <c r="K246" s="237">
        <v>45261</v>
      </c>
      <c r="L246" s="72" t="str">
        <f t="shared" si="24"/>
        <v>2022</v>
      </c>
      <c r="M246" s="238" t="s">
        <v>54</v>
      </c>
      <c r="N246" s="201" t="s">
        <v>6267</v>
      </c>
      <c r="O246" s="201" t="s">
        <v>7768</v>
      </c>
      <c r="P246" s="231" t="s">
        <v>6939</v>
      </c>
      <c r="Q246" s="215" t="s">
        <v>4962</v>
      </c>
      <c r="R246" s="206" t="s">
        <v>4393</v>
      </c>
      <c r="S246" s="72" t="s">
        <v>65</v>
      </c>
      <c r="T246" s="141" t="s">
        <v>2237</v>
      </c>
      <c r="U246" s="72" t="s">
        <v>70</v>
      </c>
      <c r="V246" s="72" t="s">
        <v>73</v>
      </c>
      <c r="W246" s="72" t="s">
        <v>90</v>
      </c>
      <c r="X246" s="180" t="s">
        <v>5233</v>
      </c>
      <c r="Y246" s="180" t="s">
        <v>116</v>
      </c>
      <c r="Z246" s="181" t="s">
        <v>175</v>
      </c>
      <c r="AA246" s="180" t="s">
        <v>7539</v>
      </c>
      <c r="AB246" s="190" t="s">
        <v>4221</v>
      </c>
      <c r="AC246" s="180" t="s">
        <v>4497</v>
      </c>
      <c r="AD246" s="180" t="s">
        <v>5233</v>
      </c>
      <c r="AE246" s="191"/>
      <c r="AF246" s="191"/>
      <c r="AG246" s="191"/>
      <c r="AH246" s="191"/>
      <c r="AI246" s="191"/>
      <c r="AJ246" s="191"/>
      <c r="AK246" s="191"/>
      <c r="AL246" s="191"/>
      <c r="AM246" s="191"/>
      <c r="AN246" s="191"/>
      <c r="AO246" s="192"/>
      <c r="AP246" s="192"/>
      <c r="AQ246" s="192"/>
      <c r="AR246" s="192"/>
      <c r="AS246" s="192"/>
      <c r="AT246" s="192"/>
      <c r="AU246" s="192"/>
      <c r="AV246" s="192"/>
      <c r="AW246" s="192"/>
      <c r="AX246" s="72">
        <v>60</v>
      </c>
      <c r="AY246" s="72">
        <v>0</v>
      </c>
      <c r="AZ246" s="80">
        <f t="shared" si="20"/>
        <v>60</v>
      </c>
      <c r="BA246" s="72">
        <v>30</v>
      </c>
      <c r="BB246" s="72">
        <f>0</f>
        <v>0</v>
      </c>
      <c r="BC246" s="72">
        <f t="shared" si="21"/>
        <v>30</v>
      </c>
      <c r="BD246" s="72">
        <f>0</f>
        <v>0</v>
      </c>
      <c r="BE246" s="72">
        <f t="shared" si="22"/>
        <v>30</v>
      </c>
      <c r="BF246" s="72">
        <v>0</v>
      </c>
      <c r="BG246" s="72">
        <v>0</v>
      </c>
      <c r="BH246" s="142"/>
      <c r="BI246" s="72"/>
      <c r="BJ246" s="142"/>
      <c r="BK246" s="139"/>
    </row>
    <row r="247" spans="1:71" ht="40.5" customHeight="1">
      <c r="A247" s="205" t="s">
        <v>5527</v>
      </c>
      <c r="B247" s="232" t="s">
        <v>6064</v>
      </c>
      <c r="C247" s="205" t="s">
        <v>2082</v>
      </c>
      <c r="D247" s="236" t="s">
        <v>7779</v>
      </c>
      <c r="E247" s="238" t="str">
        <f>INDEX([3]项目信息统计表!$E:$E,MATCH(B247,[3]项目信息统计表!$B:$B,0))</f>
        <v>应用研究</v>
      </c>
      <c r="F247" s="238" t="s">
        <v>1539</v>
      </c>
      <c r="G247" s="72" t="str">
        <f>INDEX(辅助数据!$F$3:$F$98,MATCH(项目信息统计表!F247,辅助数据!$E$3:$E$98,0))</f>
        <v>E48</v>
      </c>
      <c r="H247" s="238" t="s">
        <v>228</v>
      </c>
      <c r="I247" s="72">
        <f>INDEX(辅助数据!$B$3:$B$64,MATCH(项目信息统计表!H247,辅助数据!$A$3:$A$64,0))</f>
        <v>560</v>
      </c>
      <c r="J247" s="141" t="str">
        <f t="shared" si="19"/>
        <v>2022-01</v>
      </c>
      <c r="K247" s="237">
        <v>45261</v>
      </c>
      <c r="L247" s="72" t="str">
        <f t="shared" si="24"/>
        <v>2022</v>
      </c>
      <c r="M247" s="238" t="s">
        <v>54</v>
      </c>
      <c r="N247" s="201" t="s">
        <v>6267</v>
      </c>
      <c r="O247" s="201" t="s">
        <v>7768</v>
      </c>
      <c r="P247" s="231" t="s">
        <v>6940</v>
      </c>
      <c r="Q247" s="215" t="s">
        <v>1951</v>
      </c>
      <c r="R247" s="206" t="s">
        <v>6402</v>
      </c>
      <c r="S247" s="72" t="s">
        <v>65</v>
      </c>
      <c r="T247" s="141" t="s">
        <v>2239</v>
      </c>
      <c r="U247" s="72" t="s">
        <v>70</v>
      </c>
      <c r="V247" s="72" t="s">
        <v>73</v>
      </c>
      <c r="W247" s="72" t="s">
        <v>4497</v>
      </c>
      <c r="X247" s="180" t="s">
        <v>5233</v>
      </c>
      <c r="Y247" s="180" t="s">
        <v>116</v>
      </c>
      <c r="Z247" s="181" t="s">
        <v>4158</v>
      </c>
      <c r="AA247" s="180" t="s">
        <v>7530</v>
      </c>
      <c r="AB247" s="190" t="s">
        <v>4201</v>
      </c>
      <c r="AC247" s="180" t="s">
        <v>76</v>
      </c>
      <c r="AD247" s="180" t="s">
        <v>5233</v>
      </c>
      <c r="AE247" s="191"/>
      <c r="AF247" s="191"/>
      <c r="AG247" s="191"/>
      <c r="AH247" s="191"/>
      <c r="AI247" s="191"/>
      <c r="AJ247" s="191"/>
      <c r="AK247" s="191"/>
      <c r="AL247" s="191"/>
      <c r="AM247" s="191"/>
      <c r="AN247" s="191"/>
      <c r="AO247" s="192"/>
      <c r="AP247" s="192"/>
      <c r="AQ247" s="192"/>
      <c r="AR247" s="192"/>
      <c r="AS247" s="192"/>
      <c r="AT247" s="192"/>
      <c r="AU247" s="192"/>
      <c r="AV247" s="192"/>
      <c r="AW247" s="192"/>
      <c r="AX247" s="72">
        <v>50</v>
      </c>
      <c r="AY247" s="72">
        <v>0</v>
      </c>
      <c r="AZ247" s="80">
        <f t="shared" si="20"/>
        <v>50</v>
      </c>
      <c r="BA247" s="72">
        <v>25</v>
      </c>
      <c r="BB247" s="72">
        <f>0</f>
        <v>0</v>
      </c>
      <c r="BC247" s="72">
        <f t="shared" si="21"/>
        <v>25</v>
      </c>
      <c r="BD247" s="72">
        <f>0</f>
        <v>0</v>
      </c>
      <c r="BE247" s="72">
        <f t="shared" si="22"/>
        <v>25</v>
      </c>
      <c r="BF247" s="72">
        <v>0</v>
      </c>
      <c r="BG247" s="72">
        <v>0</v>
      </c>
      <c r="BH247" s="142"/>
      <c r="BI247" s="72"/>
      <c r="BJ247" s="142"/>
      <c r="BK247" s="139"/>
    </row>
    <row r="248" spans="1:71" ht="40.5" customHeight="1">
      <c r="A248" s="205" t="s">
        <v>5528</v>
      </c>
      <c r="B248" s="232" t="s">
        <v>6065</v>
      </c>
      <c r="C248" s="205" t="s">
        <v>2082</v>
      </c>
      <c r="D248" s="236" t="s">
        <v>7779</v>
      </c>
      <c r="E248" s="238" t="str">
        <f>INDEX([3]项目信息统计表!$E:$E,MATCH(B248,[3]项目信息统计表!$B:$B,0))</f>
        <v>基础研究</v>
      </c>
      <c r="F248" s="238" t="s">
        <v>1545</v>
      </c>
      <c r="G248" s="72" t="str">
        <f>INDEX(辅助数据!$F$3:$F$98,MATCH(项目信息统计表!F248,辅助数据!$E$3:$E$98,0))</f>
        <v>G54</v>
      </c>
      <c r="H248" s="238" t="s">
        <v>122</v>
      </c>
      <c r="I248" s="72">
        <f>INDEX(辅助数据!$B$3:$B$64,MATCH(项目信息统计表!H248,辅助数据!$A$3:$A$64,0))</f>
        <v>580</v>
      </c>
      <c r="J248" s="141" t="str">
        <f t="shared" si="19"/>
        <v>2022-01</v>
      </c>
      <c r="K248" s="237">
        <v>45261</v>
      </c>
      <c r="L248" s="72" t="str">
        <f t="shared" si="24"/>
        <v>2022</v>
      </c>
      <c r="M248" s="238" t="s">
        <v>54</v>
      </c>
      <c r="N248" s="201" t="s">
        <v>6267</v>
      </c>
      <c r="O248" s="201" t="s">
        <v>7768</v>
      </c>
      <c r="P248" s="231" t="s">
        <v>6941</v>
      </c>
      <c r="Q248" s="215" t="s">
        <v>261</v>
      </c>
      <c r="R248" s="206" t="s">
        <v>4492</v>
      </c>
      <c r="S248" s="72" t="s">
        <v>65</v>
      </c>
      <c r="T248" s="141" t="s">
        <v>2193</v>
      </c>
      <c r="U248" s="72" t="s">
        <v>70</v>
      </c>
      <c r="V248" s="72" t="s">
        <v>73</v>
      </c>
      <c r="W248" s="72" t="s">
        <v>76</v>
      </c>
      <c r="X248" s="180" t="s">
        <v>5233</v>
      </c>
      <c r="Y248" s="180" t="s">
        <v>160</v>
      </c>
      <c r="Z248" s="181" t="s">
        <v>161</v>
      </c>
      <c r="AA248" s="180" t="s">
        <v>7598</v>
      </c>
      <c r="AB248" s="190" t="s">
        <v>4228</v>
      </c>
      <c r="AC248" s="180" t="s">
        <v>90</v>
      </c>
      <c r="AD248" s="180" t="s">
        <v>5233</v>
      </c>
      <c r="AE248" s="191"/>
      <c r="AF248" s="191"/>
      <c r="AG248" s="191"/>
      <c r="AH248" s="191"/>
      <c r="AI248" s="191"/>
      <c r="AJ248" s="191"/>
      <c r="AK248" s="191"/>
      <c r="AL248" s="191"/>
      <c r="AM248" s="191"/>
      <c r="AN248" s="191"/>
      <c r="AO248" s="192"/>
      <c r="AP248" s="192"/>
      <c r="AQ248" s="192"/>
      <c r="AR248" s="192"/>
      <c r="AS248" s="192"/>
      <c r="AT248" s="192"/>
      <c r="AU248" s="192"/>
      <c r="AV248" s="192"/>
      <c r="AW248" s="192"/>
      <c r="AX248" s="72">
        <v>60</v>
      </c>
      <c r="AY248" s="72">
        <v>0</v>
      </c>
      <c r="AZ248" s="80">
        <f t="shared" si="20"/>
        <v>60</v>
      </c>
      <c r="BA248" s="72">
        <v>30</v>
      </c>
      <c r="BB248" s="72">
        <f>0</f>
        <v>0</v>
      </c>
      <c r="BC248" s="72">
        <f t="shared" si="21"/>
        <v>30</v>
      </c>
      <c r="BD248" s="72">
        <f>0</f>
        <v>0</v>
      </c>
      <c r="BE248" s="72">
        <f t="shared" si="22"/>
        <v>30</v>
      </c>
      <c r="BF248" s="72">
        <v>0</v>
      </c>
      <c r="BG248" s="72">
        <v>0</v>
      </c>
      <c r="BH248" s="72"/>
      <c r="BI248" s="72"/>
      <c r="BJ248" s="142"/>
      <c r="BK248" s="139"/>
    </row>
    <row r="249" spans="1:71" ht="40.5" customHeight="1">
      <c r="A249" s="205" t="s">
        <v>5529</v>
      </c>
      <c r="B249" s="232" t="s">
        <v>6066</v>
      </c>
      <c r="C249" s="205" t="s">
        <v>2082</v>
      </c>
      <c r="D249" s="236" t="s">
        <v>7779</v>
      </c>
      <c r="E249" s="238" t="str">
        <f>INDEX([3]项目信息统计表!$E:$E,MATCH(B249,[3]项目信息统计表!$B:$B,0))</f>
        <v>基础研究</v>
      </c>
      <c r="F249" s="238" t="s">
        <v>1539</v>
      </c>
      <c r="G249" s="72" t="str">
        <f>INDEX(辅助数据!$F$3:$F$98,MATCH(项目信息统计表!F249,辅助数据!$E$3:$E$98,0))</f>
        <v>E48</v>
      </c>
      <c r="H249" s="238" t="s">
        <v>228</v>
      </c>
      <c r="I249" s="72">
        <f>INDEX(辅助数据!$B$3:$B$64,MATCH(项目信息统计表!H249,辅助数据!$A$3:$A$64,0))</f>
        <v>560</v>
      </c>
      <c r="J249" s="141" t="str">
        <f t="shared" si="19"/>
        <v>2022-01</v>
      </c>
      <c r="K249" s="237">
        <v>45261</v>
      </c>
      <c r="L249" s="72" t="str">
        <f t="shared" si="24"/>
        <v>2022</v>
      </c>
      <c r="M249" s="238" t="s">
        <v>54</v>
      </c>
      <c r="N249" s="201" t="s">
        <v>6268</v>
      </c>
      <c r="O249" s="201" t="s">
        <v>7768</v>
      </c>
      <c r="P249" s="231" t="s">
        <v>6942</v>
      </c>
      <c r="Q249" s="215" t="s">
        <v>2945</v>
      </c>
      <c r="R249" s="206" t="s">
        <v>4456</v>
      </c>
      <c r="S249" s="72" t="s">
        <v>65</v>
      </c>
      <c r="T249" s="141" t="s">
        <v>3761</v>
      </c>
      <c r="U249" s="72" t="s">
        <v>70</v>
      </c>
      <c r="V249" s="72" t="s">
        <v>73</v>
      </c>
      <c r="W249" s="72" t="s">
        <v>4497</v>
      </c>
      <c r="X249" s="180" t="s">
        <v>5233</v>
      </c>
      <c r="Y249" s="180" t="s">
        <v>116</v>
      </c>
      <c r="Z249" s="181" t="s">
        <v>4158</v>
      </c>
      <c r="AA249" s="180" t="s">
        <v>4848</v>
      </c>
      <c r="AB249" s="190" t="s">
        <v>4228</v>
      </c>
      <c r="AC249" s="180" t="s">
        <v>4497</v>
      </c>
      <c r="AD249" s="180" t="s">
        <v>5233</v>
      </c>
      <c r="AE249" s="191"/>
      <c r="AF249" s="191"/>
      <c r="AG249" s="191"/>
      <c r="AH249" s="191"/>
      <c r="AI249" s="191"/>
      <c r="AJ249" s="191"/>
      <c r="AK249" s="191"/>
      <c r="AL249" s="191"/>
      <c r="AM249" s="191"/>
      <c r="AN249" s="191"/>
      <c r="AO249" s="192"/>
      <c r="AP249" s="192"/>
      <c r="AQ249" s="192"/>
      <c r="AR249" s="192"/>
      <c r="AS249" s="192"/>
      <c r="AT249" s="192"/>
      <c r="AU249" s="192"/>
      <c r="AV249" s="192"/>
      <c r="AW249" s="192"/>
      <c r="AX249" s="72">
        <v>20</v>
      </c>
      <c r="AY249" s="72">
        <v>0</v>
      </c>
      <c r="AZ249" s="80">
        <f t="shared" si="20"/>
        <v>20</v>
      </c>
      <c r="BA249" s="72">
        <v>10</v>
      </c>
      <c r="BB249" s="72">
        <f>0</f>
        <v>0</v>
      </c>
      <c r="BC249" s="72">
        <f t="shared" si="21"/>
        <v>10</v>
      </c>
      <c r="BD249" s="72">
        <f>0</f>
        <v>0</v>
      </c>
      <c r="BE249" s="72">
        <f t="shared" si="22"/>
        <v>10</v>
      </c>
      <c r="BF249" s="72">
        <v>0</v>
      </c>
      <c r="BG249" s="72">
        <v>0</v>
      </c>
      <c r="BH249" s="72"/>
      <c r="BI249" s="72"/>
      <c r="BJ249" s="142"/>
      <c r="BK249" s="139"/>
    </row>
    <row r="250" spans="1:71" ht="40.5" customHeight="1">
      <c r="A250" s="205" t="s">
        <v>5530</v>
      </c>
      <c r="B250" s="232" t="s">
        <v>6067</v>
      </c>
      <c r="C250" s="205" t="s">
        <v>2082</v>
      </c>
      <c r="D250" s="236" t="s">
        <v>7779</v>
      </c>
      <c r="E250" s="238" t="str">
        <f>INDEX([3]项目信息统计表!$E:$E,MATCH(B250,[3]项目信息统计表!$B:$B,0))</f>
        <v>基础研究</v>
      </c>
      <c r="F250" s="238" t="s">
        <v>1539</v>
      </c>
      <c r="G250" s="72" t="str">
        <f>INDEX(辅助数据!$F$3:$F$98,MATCH(项目信息统计表!F250,辅助数据!$E$3:$E$98,0))</f>
        <v>E48</v>
      </c>
      <c r="H250" s="238" t="s">
        <v>122</v>
      </c>
      <c r="I250" s="72">
        <f>INDEX(辅助数据!$B$3:$B$64,MATCH(项目信息统计表!H250,辅助数据!$A$3:$A$64,0))</f>
        <v>580</v>
      </c>
      <c r="J250" s="141" t="str">
        <f t="shared" si="19"/>
        <v>2022-01</v>
      </c>
      <c r="K250" s="237">
        <v>45261</v>
      </c>
      <c r="L250" s="72" t="str">
        <f t="shared" si="24"/>
        <v>2022</v>
      </c>
      <c r="M250" s="238" t="s">
        <v>54</v>
      </c>
      <c r="N250" s="201" t="s">
        <v>6268</v>
      </c>
      <c r="O250" s="201" t="s">
        <v>7768</v>
      </c>
      <c r="P250" s="231" t="s">
        <v>6943</v>
      </c>
      <c r="Q250" s="215" t="s">
        <v>5003</v>
      </c>
      <c r="R250" s="206" t="s">
        <v>4454</v>
      </c>
      <c r="S250" s="72" t="s">
        <v>65</v>
      </c>
      <c r="T250" s="141" t="s">
        <v>2159</v>
      </c>
      <c r="U250" s="72" t="s">
        <v>70</v>
      </c>
      <c r="V250" s="72" t="s">
        <v>73</v>
      </c>
      <c r="W250" s="72" t="s">
        <v>4497</v>
      </c>
      <c r="X250" s="180" t="s">
        <v>5233</v>
      </c>
      <c r="Y250" s="180" t="s">
        <v>81</v>
      </c>
      <c r="Z250" s="181" t="s">
        <v>171</v>
      </c>
      <c r="AA250" s="180" t="s">
        <v>4913</v>
      </c>
      <c r="AB250" s="190" t="s">
        <v>4222</v>
      </c>
      <c r="AC250" s="180" t="s">
        <v>90</v>
      </c>
      <c r="AD250" s="180" t="s">
        <v>5233</v>
      </c>
      <c r="AE250" s="191"/>
      <c r="AF250" s="191"/>
      <c r="AG250" s="191"/>
      <c r="AH250" s="191"/>
      <c r="AI250" s="191"/>
      <c r="AJ250" s="191"/>
      <c r="AK250" s="191"/>
      <c r="AL250" s="191"/>
      <c r="AM250" s="191"/>
      <c r="AN250" s="191"/>
      <c r="AO250" s="192"/>
      <c r="AP250" s="192"/>
      <c r="AQ250" s="192"/>
      <c r="AR250" s="192"/>
      <c r="AS250" s="192"/>
      <c r="AT250" s="192"/>
      <c r="AU250" s="192"/>
      <c r="AV250" s="192"/>
      <c r="AW250" s="192"/>
      <c r="AX250" s="72">
        <v>20</v>
      </c>
      <c r="AY250" s="72">
        <v>0</v>
      </c>
      <c r="AZ250" s="80">
        <f t="shared" si="20"/>
        <v>20</v>
      </c>
      <c r="BA250" s="72">
        <v>10</v>
      </c>
      <c r="BB250" s="72">
        <f>0</f>
        <v>0</v>
      </c>
      <c r="BC250" s="72">
        <f t="shared" si="21"/>
        <v>10</v>
      </c>
      <c r="BD250" s="72">
        <f>0</f>
        <v>0</v>
      </c>
      <c r="BE250" s="72">
        <f t="shared" si="22"/>
        <v>10</v>
      </c>
      <c r="BF250" s="72">
        <v>0</v>
      </c>
      <c r="BG250" s="72">
        <v>0</v>
      </c>
      <c r="BH250" s="72"/>
      <c r="BI250" s="72"/>
      <c r="BJ250" s="142"/>
      <c r="BK250" s="139"/>
    </row>
    <row r="251" spans="1:71" ht="40.5" customHeight="1">
      <c r="A251" s="205" t="s">
        <v>5531</v>
      </c>
      <c r="B251" s="232" t="s">
        <v>6068</v>
      </c>
      <c r="C251" s="205" t="s">
        <v>2082</v>
      </c>
      <c r="D251" s="236" t="s">
        <v>7779</v>
      </c>
      <c r="E251" s="238" t="str">
        <f>INDEX([3]项目信息统计表!$E:$E,MATCH(B251,[3]项目信息统计表!$B:$B,0))</f>
        <v>应用研究</v>
      </c>
      <c r="F251" s="238" t="s">
        <v>1545</v>
      </c>
      <c r="G251" s="72" t="str">
        <f>INDEX(辅助数据!$F$3:$F$98,MATCH(项目信息统计表!F251,辅助数据!$E$3:$E$98,0))</f>
        <v>G54</v>
      </c>
      <c r="H251" s="238" t="s">
        <v>122</v>
      </c>
      <c r="I251" s="72">
        <f>INDEX(辅助数据!$B$3:$B$64,MATCH(项目信息统计表!H251,辅助数据!$A$3:$A$64,0))</f>
        <v>580</v>
      </c>
      <c r="J251" s="141" t="str">
        <f t="shared" si="19"/>
        <v>2022-01</v>
      </c>
      <c r="K251" s="237">
        <v>45261</v>
      </c>
      <c r="L251" s="72" t="str">
        <f t="shared" si="24"/>
        <v>2022</v>
      </c>
      <c r="M251" s="238" t="s">
        <v>54</v>
      </c>
      <c r="N251" s="201" t="s">
        <v>6268</v>
      </c>
      <c r="O251" s="201" t="s">
        <v>7768</v>
      </c>
      <c r="P251" s="231" t="s">
        <v>6944</v>
      </c>
      <c r="Q251" s="215" t="s">
        <v>260</v>
      </c>
      <c r="R251" s="206" t="s">
        <v>4455</v>
      </c>
      <c r="S251" s="72" t="s">
        <v>65</v>
      </c>
      <c r="T251" s="141" t="s">
        <v>2216</v>
      </c>
      <c r="U251" s="72" t="s">
        <v>70</v>
      </c>
      <c r="V251" s="72" t="s">
        <v>73</v>
      </c>
      <c r="W251" s="72" t="s">
        <v>4497</v>
      </c>
      <c r="X251" s="180" t="s">
        <v>5233</v>
      </c>
      <c r="Y251" s="180" t="s">
        <v>116</v>
      </c>
      <c r="Z251" s="181" t="s">
        <v>4156</v>
      </c>
      <c r="AA251" s="180" t="s">
        <v>1879</v>
      </c>
      <c r="AB251" s="190">
        <v>1980</v>
      </c>
      <c r="AC251" s="180" t="s">
        <v>76</v>
      </c>
      <c r="AD251" s="180" t="s">
        <v>5234</v>
      </c>
      <c r="AE251" s="191"/>
      <c r="AF251" s="191"/>
      <c r="AG251" s="191"/>
      <c r="AH251" s="191"/>
      <c r="AI251" s="191"/>
      <c r="AJ251" s="191"/>
      <c r="AK251" s="191"/>
      <c r="AL251" s="191"/>
      <c r="AM251" s="191"/>
      <c r="AN251" s="191"/>
      <c r="AO251" s="192"/>
      <c r="AP251" s="192"/>
      <c r="AQ251" s="192"/>
      <c r="AR251" s="192"/>
      <c r="AS251" s="192"/>
      <c r="AT251" s="192"/>
      <c r="AU251" s="192"/>
      <c r="AV251" s="192"/>
      <c r="AW251" s="192"/>
      <c r="AX251" s="72">
        <v>20</v>
      </c>
      <c r="AY251" s="72">
        <v>0</v>
      </c>
      <c r="AZ251" s="80">
        <f t="shared" si="20"/>
        <v>20</v>
      </c>
      <c r="BA251" s="72">
        <v>10</v>
      </c>
      <c r="BB251" s="72">
        <f>0</f>
        <v>0</v>
      </c>
      <c r="BC251" s="72">
        <f t="shared" si="21"/>
        <v>10</v>
      </c>
      <c r="BD251" s="72">
        <f>0</f>
        <v>0</v>
      </c>
      <c r="BE251" s="72">
        <f t="shared" si="22"/>
        <v>10</v>
      </c>
      <c r="BF251" s="72">
        <v>0</v>
      </c>
      <c r="BG251" s="72">
        <v>0</v>
      </c>
      <c r="BH251" s="72"/>
      <c r="BI251" s="72"/>
      <c r="BJ251" s="142"/>
      <c r="BK251" s="139"/>
    </row>
    <row r="252" spans="1:71" ht="40.5" customHeight="1">
      <c r="A252" s="205" t="s">
        <v>5532</v>
      </c>
      <c r="B252" s="232" t="s">
        <v>6069</v>
      </c>
      <c r="C252" s="205" t="s">
        <v>2082</v>
      </c>
      <c r="D252" s="236" t="s">
        <v>7779</v>
      </c>
      <c r="E252" s="238" t="str">
        <f>INDEX([3]项目信息统计表!$E:$E,MATCH(B252,[3]项目信息统计表!$B:$B,0))</f>
        <v>基础研究</v>
      </c>
      <c r="F252" s="238" t="s">
        <v>1539</v>
      </c>
      <c r="G252" s="72" t="str">
        <f>INDEX(辅助数据!$F$3:$F$98,MATCH(项目信息统计表!F252,辅助数据!$E$3:$E$98,0))</f>
        <v>E48</v>
      </c>
      <c r="H252" s="238" t="s">
        <v>228</v>
      </c>
      <c r="I252" s="72">
        <f>INDEX(辅助数据!$B$3:$B$64,MATCH(项目信息统计表!H252,辅助数据!$A$3:$A$64,0))</f>
        <v>560</v>
      </c>
      <c r="J252" s="141" t="str">
        <f t="shared" si="19"/>
        <v>2022-01</v>
      </c>
      <c r="K252" s="237">
        <v>45261</v>
      </c>
      <c r="L252" s="72" t="str">
        <f t="shared" si="24"/>
        <v>2022</v>
      </c>
      <c r="M252" s="238" t="s">
        <v>54</v>
      </c>
      <c r="N252" s="201" t="s">
        <v>6268</v>
      </c>
      <c r="O252" s="201" t="s">
        <v>7768</v>
      </c>
      <c r="P252" s="231" t="s">
        <v>6945</v>
      </c>
      <c r="Q252" s="215" t="s">
        <v>4946</v>
      </c>
      <c r="R252" s="206" t="s">
        <v>4381</v>
      </c>
      <c r="S252" s="72" t="s">
        <v>65</v>
      </c>
      <c r="T252" s="141" t="s">
        <v>3747</v>
      </c>
      <c r="U252" s="72" t="s">
        <v>70</v>
      </c>
      <c r="V252" s="72" t="s">
        <v>73</v>
      </c>
      <c r="W252" s="72" t="s">
        <v>90</v>
      </c>
      <c r="X252" s="180" t="s">
        <v>5233</v>
      </c>
      <c r="Y252" s="180" t="s">
        <v>116</v>
      </c>
      <c r="Z252" s="181" t="s">
        <v>4158</v>
      </c>
      <c r="AA252" s="180" t="s">
        <v>2728</v>
      </c>
      <c r="AB252" s="190" t="s">
        <v>4215</v>
      </c>
      <c r="AC252" s="180" t="s">
        <v>76</v>
      </c>
      <c r="AD252" s="180" t="s">
        <v>5233</v>
      </c>
      <c r="AE252" s="191"/>
      <c r="AF252" s="191"/>
      <c r="AG252" s="191"/>
      <c r="AH252" s="191"/>
      <c r="AI252" s="191"/>
      <c r="AJ252" s="191"/>
      <c r="AK252" s="191"/>
      <c r="AL252" s="191"/>
      <c r="AM252" s="191"/>
      <c r="AN252" s="191"/>
      <c r="AO252" s="192"/>
      <c r="AP252" s="192"/>
      <c r="AQ252" s="192"/>
      <c r="AR252" s="192"/>
      <c r="AS252" s="192"/>
      <c r="AT252" s="192"/>
      <c r="AU252" s="192"/>
      <c r="AV252" s="192"/>
      <c r="AW252" s="192"/>
      <c r="AX252" s="72">
        <v>20</v>
      </c>
      <c r="AY252" s="72">
        <v>0</v>
      </c>
      <c r="AZ252" s="80">
        <f t="shared" si="20"/>
        <v>20</v>
      </c>
      <c r="BA252" s="72">
        <v>10</v>
      </c>
      <c r="BB252" s="72">
        <f>0</f>
        <v>0</v>
      </c>
      <c r="BC252" s="72">
        <f t="shared" si="21"/>
        <v>10</v>
      </c>
      <c r="BD252" s="72">
        <f>0</f>
        <v>0</v>
      </c>
      <c r="BE252" s="72">
        <f t="shared" si="22"/>
        <v>10</v>
      </c>
      <c r="BF252" s="72">
        <v>0</v>
      </c>
      <c r="BG252" s="72">
        <v>0</v>
      </c>
      <c r="BH252" s="72"/>
      <c r="BI252" s="72"/>
      <c r="BJ252" s="142"/>
      <c r="BK252" s="139"/>
    </row>
    <row r="253" spans="1:71" ht="40.5" customHeight="1">
      <c r="A253" s="205" t="s">
        <v>5674</v>
      </c>
      <c r="B253" s="232" t="s">
        <v>4665</v>
      </c>
      <c r="C253" s="205" t="s">
        <v>2082</v>
      </c>
      <c r="D253" s="236" t="s">
        <v>7779</v>
      </c>
      <c r="E253" s="238" t="str">
        <f>INDEX([3]项目信息统计表!$E:$E,MATCH(B253,[3]项目信息统计表!$B:$B,0))</f>
        <v>基础研究</v>
      </c>
      <c r="F253" s="238" t="s">
        <v>1539</v>
      </c>
      <c r="G253" s="72" t="str">
        <f>INDEX(辅助数据!$F$3:$F$98,MATCH(项目信息统计表!F253,辅助数据!$E$3:$E$98,0))</f>
        <v>E48</v>
      </c>
      <c r="H253" s="238" t="s">
        <v>228</v>
      </c>
      <c r="I253" s="72">
        <f>INDEX(辅助数据!$B$3:$B$64,MATCH(项目信息统计表!H253,辅助数据!$A$3:$A$64,0))</f>
        <v>560</v>
      </c>
      <c r="J253" s="141" t="str">
        <f t="shared" si="19"/>
        <v>2021-01</v>
      </c>
      <c r="K253" s="237">
        <v>44896</v>
      </c>
      <c r="L253" s="72" t="str">
        <f t="shared" si="24"/>
        <v>2021</v>
      </c>
      <c r="M253" s="193"/>
      <c r="N253" s="201" t="s">
        <v>6275</v>
      </c>
      <c r="O253" s="201" t="s">
        <v>7768</v>
      </c>
      <c r="P253" s="231" t="s">
        <v>7186</v>
      </c>
      <c r="Q253" s="215" t="s">
        <v>2489</v>
      </c>
      <c r="R253" s="206" t="s">
        <v>5099</v>
      </c>
      <c r="S253" s="72" t="s">
        <v>65</v>
      </c>
      <c r="T253" s="141" t="s">
        <v>3773</v>
      </c>
      <c r="U253" s="72" t="s">
        <v>70</v>
      </c>
      <c r="V253" s="72" t="s">
        <v>73</v>
      </c>
      <c r="W253" s="72" t="s">
        <v>90</v>
      </c>
      <c r="X253" s="180" t="s">
        <v>5233</v>
      </c>
      <c r="Y253" s="180" t="s">
        <v>160</v>
      </c>
      <c r="Z253" s="181" t="s">
        <v>174</v>
      </c>
      <c r="AA253" s="180" t="s">
        <v>4023</v>
      </c>
      <c r="AB253" s="190" t="s">
        <v>4202</v>
      </c>
      <c r="AC253" s="180" t="s">
        <v>76</v>
      </c>
      <c r="AD253" s="180" t="s">
        <v>5233</v>
      </c>
      <c r="AE253" s="191"/>
      <c r="AF253" s="191"/>
      <c r="AG253" s="191"/>
      <c r="AH253" s="191"/>
      <c r="AI253" s="191"/>
      <c r="AJ253" s="191"/>
      <c r="AK253" s="191"/>
      <c r="AL253" s="191"/>
      <c r="AM253" s="191"/>
      <c r="AN253" s="191"/>
      <c r="AO253" s="192"/>
      <c r="AP253" s="192"/>
      <c r="AQ253" s="192"/>
      <c r="AR253" s="192"/>
      <c r="AS253" s="192"/>
      <c r="AT253" s="192"/>
      <c r="AU253" s="192"/>
      <c r="AV253" s="192"/>
      <c r="AW253" s="192"/>
      <c r="AX253" s="72">
        <v>8</v>
      </c>
      <c r="AY253" s="72">
        <v>0</v>
      </c>
      <c r="AZ253" s="80">
        <f t="shared" si="20"/>
        <v>8</v>
      </c>
      <c r="BA253" s="72">
        <v>5</v>
      </c>
      <c r="BB253" s="72">
        <f>0</f>
        <v>0</v>
      </c>
      <c r="BC253" s="72">
        <f t="shared" si="21"/>
        <v>5</v>
      </c>
      <c r="BD253" s="72">
        <f>0</f>
        <v>0</v>
      </c>
      <c r="BE253" s="72">
        <f t="shared" si="22"/>
        <v>5</v>
      </c>
      <c r="BF253" s="72">
        <v>0</v>
      </c>
      <c r="BG253" s="72">
        <v>0</v>
      </c>
      <c r="BH253" s="72"/>
      <c r="BI253" s="72"/>
      <c r="BJ253" s="142"/>
      <c r="BK253" s="139"/>
    </row>
    <row r="254" spans="1:71" ht="40.5" customHeight="1">
      <c r="A254" s="205" t="s">
        <v>4554</v>
      </c>
      <c r="B254" s="232" t="s">
        <v>4666</v>
      </c>
      <c r="C254" s="205" t="s">
        <v>2082</v>
      </c>
      <c r="D254" s="236" t="s">
        <v>7779</v>
      </c>
      <c r="E254" s="238" t="str">
        <f>INDEX([3]项目信息统计表!$E:$E,MATCH(B254,[3]项目信息统计表!$B:$B,0))</f>
        <v>基础研究</v>
      </c>
      <c r="F254" s="238" t="s">
        <v>1539</v>
      </c>
      <c r="G254" s="72" t="str">
        <f>INDEX(辅助数据!$F$3:$F$98,MATCH(项目信息统计表!F254,辅助数据!$E$3:$E$98,0))</f>
        <v>E48</v>
      </c>
      <c r="H254" s="238" t="s">
        <v>228</v>
      </c>
      <c r="I254" s="72">
        <f>INDEX(辅助数据!$B$3:$B$64,MATCH(项目信息统计表!H254,辅助数据!$A$3:$A$64,0))</f>
        <v>560</v>
      </c>
      <c r="J254" s="141" t="str">
        <f t="shared" si="19"/>
        <v>2021-01</v>
      </c>
      <c r="K254" s="237">
        <v>44896</v>
      </c>
      <c r="L254" s="72" t="str">
        <f t="shared" si="24"/>
        <v>2021</v>
      </c>
      <c r="M254" s="193"/>
      <c r="N254" s="201" t="s">
        <v>6275</v>
      </c>
      <c r="O254" s="201" t="s">
        <v>7768</v>
      </c>
      <c r="P254" s="231" t="s">
        <v>7187</v>
      </c>
      <c r="Q254" s="215" t="s">
        <v>4848</v>
      </c>
      <c r="R254" s="206" t="s">
        <v>5100</v>
      </c>
      <c r="S254" s="72" t="s">
        <v>65</v>
      </c>
      <c r="T254" s="141" t="s">
        <v>3802</v>
      </c>
      <c r="U254" s="72" t="s">
        <v>70</v>
      </c>
      <c r="V254" s="72" t="s">
        <v>73</v>
      </c>
      <c r="W254" s="72" t="s">
        <v>90</v>
      </c>
      <c r="X254" s="180" t="s">
        <v>5233</v>
      </c>
      <c r="Y254" s="180" t="s">
        <v>5233</v>
      </c>
      <c r="Z254" s="181" t="s">
        <v>5233</v>
      </c>
      <c r="AA254" s="180" t="s">
        <v>1877</v>
      </c>
      <c r="AB254" s="190">
        <v>1977</v>
      </c>
      <c r="AC254" s="180" t="s">
        <v>76</v>
      </c>
      <c r="AD254" s="180" t="s">
        <v>5234</v>
      </c>
      <c r="AE254" s="191"/>
      <c r="AF254" s="191"/>
      <c r="AG254" s="191"/>
      <c r="AH254" s="191"/>
      <c r="AI254" s="191"/>
      <c r="AJ254" s="191"/>
      <c r="AK254" s="191"/>
      <c r="AL254" s="191"/>
      <c r="AM254" s="191"/>
      <c r="AN254" s="191"/>
      <c r="AO254" s="192"/>
      <c r="AP254" s="192"/>
      <c r="AQ254" s="192"/>
      <c r="AR254" s="192"/>
      <c r="AS254" s="192"/>
      <c r="AT254" s="192"/>
      <c r="AU254" s="192"/>
      <c r="AV254" s="192"/>
      <c r="AW254" s="192"/>
      <c r="AX254" s="72">
        <v>8</v>
      </c>
      <c r="AY254" s="72">
        <v>0</v>
      </c>
      <c r="AZ254" s="80">
        <f t="shared" si="20"/>
        <v>8</v>
      </c>
      <c r="BA254" s="72">
        <v>5</v>
      </c>
      <c r="BB254" s="72">
        <f>0</f>
        <v>0</v>
      </c>
      <c r="BC254" s="72">
        <f t="shared" si="21"/>
        <v>5</v>
      </c>
      <c r="BD254" s="72">
        <f>0</f>
        <v>0</v>
      </c>
      <c r="BE254" s="72">
        <f t="shared" si="22"/>
        <v>5</v>
      </c>
      <c r="BF254" s="72">
        <v>0</v>
      </c>
      <c r="BG254" s="72">
        <v>0</v>
      </c>
      <c r="BH254" s="72"/>
      <c r="BI254" s="72"/>
      <c r="BJ254" s="142"/>
      <c r="BK254" s="139"/>
    </row>
    <row r="255" spans="1:71" ht="40.5" customHeight="1">
      <c r="A255" s="205" t="s">
        <v>4555</v>
      </c>
      <c r="B255" s="232" t="s">
        <v>4667</v>
      </c>
      <c r="C255" s="205" t="s">
        <v>2082</v>
      </c>
      <c r="D255" s="236" t="s">
        <v>7779</v>
      </c>
      <c r="E255" s="238" t="str">
        <f>INDEX([3]项目信息统计表!$E:$E,MATCH(B255,[3]项目信息统计表!$B:$B,0))</f>
        <v>基础研究</v>
      </c>
      <c r="F255" s="238" t="s">
        <v>1539</v>
      </c>
      <c r="G255" s="72" t="str">
        <f>INDEX(辅助数据!$F$3:$F$98,MATCH(项目信息统计表!F255,辅助数据!$E$3:$E$98,0))</f>
        <v>E48</v>
      </c>
      <c r="H255" s="238" t="s">
        <v>122</v>
      </c>
      <c r="I255" s="72">
        <f>INDEX(辅助数据!$B$3:$B$64,MATCH(项目信息统计表!H255,辅助数据!$A$3:$A$64,0))</f>
        <v>580</v>
      </c>
      <c r="J255" s="141" t="str">
        <f t="shared" si="19"/>
        <v>2021-01</v>
      </c>
      <c r="K255" s="237">
        <v>44896</v>
      </c>
      <c r="L255" s="72" t="str">
        <f t="shared" si="24"/>
        <v>2021</v>
      </c>
      <c r="M255" s="193"/>
      <c r="N255" s="201" t="s">
        <v>6275</v>
      </c>
      <c r="O255" s="201" t="s">
        <v>7768</v>
      </c>
      <c r="P255" s="231" t="s">
        <v>7188</v>
      </c>
      <c r="Q255" s="215" t="s">
        <v>4095</v>
      </c>
      <c r="R255" s="206" t="s">
        <v>5101</v>
      </c>
      <c r="S255" s="72" t="s">
        <v>5231</v>
      </c>
      <c r="T255" s="141" t="s">
        <v>3796</v>
      </c>
      <c r="U255" s="72" t="s">
        <v>70</v>
      </c>
      <c r="V255" s="72" t="s">
        <v>73</v>
      </c>
      <c r="W255" s="72" t="s">
        <v>90</v>
      </c>
      <c r="X255" s="180" t="s">
        <v>5233</v>
      </c>
      <c r="Y255" s="180" t="s">
        <v>160</v>
      </c>
      <c r="Z255" s="181" t="s">
        <v>161</v>
      </c>
      <c r="AA255" s="180" t="s">
        <v>4017</v>
      </c>
      <c r="AB255" s="190">
        <v>1976</v>
      </c>
      <c r="AC255" s="180" t="s">
        <v>76</v>
      </c>
      <c r="AD255" s="180" t="s">
        <v>79</v>
      </c>
      <c r="AE255" s="191"/>
      <c r="AF255" s="191"/>
      <c r="AG255" s="191"/>
      <c r="AH255" s="191"/>
      <c r="AI255" s="191"/>
      <c r="AJ255" s="191"/>
      <c r="AK255" s="191"/>
      <c r="AL255" s="191"/>
      <c r="AM255" s="191"/>
      <c r="AN255" s="191"/>
      <c r="AO255" s="192"/>
      <c r="AP255" s="192"/>
      <c r="AQ255" s="192"/>
      <c r="AR255" s="192"/>
      <c r="AS255" s="192"/>
      <c r="AT255" s="192"/>
      <c r="AU255" s="192"/>
      <c r="AV255" s="192"/>
      <c r="AW255" s="192"/>
      <c r="AX255" s="72">
        <v>8</v>
      </c>
      <c r="AY255" s="72">
        <v>0</v>
      </c>
      <c r="AZ255" s="80">
        <f t="shared" si="20"/>
        <v>8</v>
      </c>
      <c r="BA255" s="72">
        <v>5</v>
      </c>
      <c r="BB255" s="72">
        <f>0</f>
        <v>0</v>
      </c>
      <c r="BC255" s="72">
        <f t="shared" si="21"/>
        <v>5</v>
      </c>
      <c r="BD255" s="72">
        <f>0</f>
        <v>0</v>
      </c>
      <c r="BE255" s="72">
        <f t="shared" si="22"/>
        <v>5</v>
      </c>
      <c r="BF255" s="72">
        <v>0</v>
      </c>
      <c r="BG255" s="72">
        <v>0</v>
      </c>
      <c r="BH255" s="142"/>
      <c r="BI255" s="72"/>
      <c r="BJ255" s="142"/>
      <c r="BK255" s="139"/>
    </row>
    <row r="256" spans="1:71" ht="40.5" customHeight="1">
      <c r="A256" s="205" t="s">
        <v>4556</v>
      </c>
      <c r="B256" s="232" t="s">
        <v>4668</v>
      </c>
      <c r="C256" s="205" t="s">
        <v>2082</v>
      </c>
      <c r="D256" s="236" t="s">
        <v>7779</v>
      </c>
      <c r="E256" s="238" t="str">
        <f>INDEX([3]项目信息统计表!$E:$E,MATCH(B256,[3]项目信息统计表!$B:$B,0))</f>
        <v>基础研究</v>
      </c>
      <c r="F256" s="238" t="s">
        <v>1539</v>
      </c>
      <c r="G256" s="72" t="str">
        <f>INDEX(辅助数据!$F$3:$F$98,MATCH(项目信息统计表!F256,辅助数据!$E$3:$E$98,0))</f>
        <v>E48</v>
      </c>
      <c r="H256" s="238" t="s">
        <v>122</v>
      </c>
      <c r="I256" s="72">
        <f>INDEX(辅助数据!$B$3:$B$64,MATCH(项目信息统计表!H256,辅助数据!$A$3:$A$64,0))</f>
        <v>580</v>
      </c>
      <c r="J256" s="141" t="str">
        <f t="shared" si="19"/>
        <v>2021-01</v>
      </c>
      <c r="K256" s="237">
        <v>44896</v>
      </c>
      <c r="L256" s="72" t="str">
        <f t="shared" si="24"/>
        <v>2021</v>
      </c>
      <c r="M256" s="193"/>
      <c r="N256" s="201" t="s">
        <v>6275</v>
      </c>
      <c r="O256" s="201" t="s">
        <v>7768</v>
      </c>
      <c r="P256" s="231" t="s">
        <v>7189</v>
      </c>
      <c r="Q256" s="215" t="s">
        <v>4849</v>
      </c>
      <c r="R256" s="206" t="s">
        <v>5102</v>
      </c>
      <c r="S256" s="72" t="s">
        <v>65</v>
      </c>
      <c r="T256" s="141" t="s">
        <v>3782</v>
      </c>
      <c r="U256" s="72" t="s">
        <v>70</v>
      </c>
      <c r="V256" s="72" t="s">
        <v>73</v>
      </c>
      <c r="W256" s="72" t="s">
        <v>90</v>
      </c>
      <c r="X256" s="180" t="s">
        <v>5233</v>
      </c>
      <c r="Y256" s="180" t="s">
        <v>160</v>
      </c>
      <c r="Z256" s="181" t="s">
        <v>161</v>
      </c>
      <c r="AA256" s="180" t="s">
        <v>4961</v>
      </c>
      <c r="AB256" s="190" t="s">
        <v>4224</v>
      </c>
      <c r="AC256" s="180" t="s">
        <v>90</v>
      </c>
      <c r="AD256" s="180" t="s">
        <v>5233</v>
      </c>
      <c r="AE256" s="191"/>
      <c r="AF256" s="191"/>
      <c r="AG256" s="191"/>
      <c r="AH256" s="191"/>
      <c r="AI256" s="191"/>
      <c r="AJ256" s="191"/>
      <c r="AK256" s="191"/>
      <c r="AL256" s="191"/>
      <c r="AM256" s="191"/>
      <c r="AN256" s="191"/>
      <c r="AO256" s="192"/>
      <c r="AP256" s="192"/>
      <c r="AQ256" s="192"/>
      <c r="AR256" s="192"/>
      <c r="AS256" s="192"/>
      <c r="AT256" s="192"/>
      <c r="AU256" s="192"/>
      <c r="AV256" s="192"/>
      <c r="AW256" s="192"/>
      <c r="AX256" s="72">
        <v>8</v>
      </c>
      <c r="AY256" s="72">
        <v>0</v>
      </c>
      <c r="AZ256" s="80">
        <f t="shared" si="20"/>
        <v>8</v>
      </c>
      <c r="BA256" s="72">
        <v>5</v>
      </c>
      <c r="BB256" s="72">
        <f>0</f>
        <v>0</v>
      </c>
      <c r="BC256" s="72">
        <f t="shared" si="21"/>
        <v>5</v>
      </c>
      <c r="BD256" s="72">
        <f>0</f>
        <v>0</v>
      </c>
      <c r="BE256" s="72">
        <f t="shared" si="22"/>
        <v>5</v>
      </c>
      <c r="BF256" s="72">
        <v>0</v>
      </c>
      <c r="BG256" s="72">
        <v>0</v>
      </c>
      <c r="BH256" s="142"/>
      <c r="BI256" s="72"/>
      <c r="BJ256" s="142"/>
      <c r="BK256" s="139"/>
    </row>
    <row r="257" spans="1:63" ht="40.5" customHeight="1">
      <c r="A257" s="205" t="s">
        <v>5712</v>
      </c>
      <c r="B257" s="232" t="s">
        <v>4738</v>
      </c>
      <c r="C257" s="205" t="s">
        <v>2082</v>
      </c>
      <c r="D257" s="236" t="s">
        <v>7779</v>
      </c>
      <c r="E257" s="238" t="str">
        <f>INDEX([3]项目信息统计表!$E:$E,MATCH(B257,[3]项目信息统计表!$B:$B,0))</f>
        <v>基础研究</v>
      </c>
      <c r="F257" s="238" t="s">
        <v>1539</v>
      </c>
      <c r="G257" s="72" t="str">
        <f>INDEX(辅助数据!$F$3:$F$98,MATCH(项目信息统计表!F257,辅助数据!$E$3:$E$98,0))</f>
        <v>E48</v>
      </c>
      <c r="H257" s="238" t="s">
        <v>228</v>
      </c>
      <c r="I257" s="72">
        <f>INDEX(辅助数据!$B$3:$B$64,MATCH(项目信息统计表!H257,辅助数据!$A$3:$A$64,0))</f>
        <v>560</v>
      </c>
      <c r="J257" s="141" t="str">
        <f t="shared" si="19"/>
        <v>2021-01</v>
      </c>
      <c r="K257" s="237">
        <v>45261</v>
      </c>
      <c r="L257" s="72" t="str">
        <f t="shared" si="24"/>
        <v>2021</v>
      </c>
      <c r="M257" s="238" t="s">
        <v>54</v>
      </c>
      <c r="N257" s="197" t="s">
        <v>6259</v>
      </c>
      <c r="O257" s="201" t="s">
        <v>7768</v>
      </c>
      <c r="P257" s="231" t="s">
        <v>7258</v>
      </c>
      <c r="Q257" s="215" t="s">
        <v>4912</v>
      </c>
      <c r="R257" s="206" t="s">
        <v>5168</v>
      </c>
      <c r="S257" s="72" t="s">
        <v>5231</v>
      </c>
      <c r="T257" s="141" t="s">
        <v>2160</v>
      </c>
      <c r="U257" s="72" t="s">
        <v>70</v>
      </c>
      <c r="V257" s="72" t="s">
        <v>73</v>
      </c>
      <c r="W257" s="72" t="s">
        <v>4497</v>
      </c>
      <c r="X257" s="180" t="s">
        <v>5233</v>
      </c>
      <c r="Y257" s="180" t="s">
        <v>116</v>
      </c>
      <c r="Z257" s="181" t="s">
        <v>175</v>
      </c>
      <c r="AA257" s="180" t="s">
        <v>5013</v>
      </c>
      <c r="AB257" s="190" t="s">
        <v>4208</v>
      </c>
      <c r="AC257" s="180" t="s">
        <v>76</v>
      </c>
      <c r="AD257" s="180" t="s">
        <v>5233</v>
      </c>
      <c r="AE257" s="191"/>
      <c r="AF257" s="191"/>
      <c r="AG257" s="191"/>
      <c r="AH257" s="191"/>
      <c r="AI257" s="191"/>
      <c r="AJ257" s="191"/>
      <c r="AK257" s="191"/>
      <c r="AL257" s="191"/>
      <c r="AM257" s="191"/>
      <c r="AN257" s="191"/>
      <c r="AO257" s="192"/>
      <c r="AP257" s="192"/>
      <c r="AQ257" s="192"/>
      <c r="AR257" s="192"/>
      <c r="AS257" s="192"/>
      <c r="AT257" s="192"/>
      <c r="AU257" s="192"/>
      <c r="AV257" s="192"/>
      <c r="AW257" s="192"/>
      <c r="AX257" s="72">
        <v>15</v>
      </c>
      <c r="AY257" s="72">
        <v>0</v>
      </c>
      <c r="AZ257" s="80">
        <f t="shared" si="20"/>
        <v>15</v>
      </c>
      <c r="BA257" s="72">
        <v>5</v>
      </c>
      <c r="BB257" s="72">
        <f>0</f>
        <v>0</v>
      </c>
      <c r="BC257" s="72">
        <f t="shared" si="21"/>
        <v>5</v>
      </c>
      <c r="BD257" s="72">
        <f>0</f>
        <v>0</v>
      </c>
      <c r="BE257" s="72">
        <f t="shared" si="22"/>
        <v>5</v>
      </c>
      <c r="BF257" s="72">
        <v>0</v>
      </c>
      <c r="BG257" s="72">
        <v>0</v>
      </c>
      <c r="BH257" s="72"/>
      <c r="BI257" s="72"/>
      <c r="BJ257" s="142"/>
      <c r="BK257" s="139"/>
    </row>
    <row r="258" spans="1:63" ht="40.5" customHeight="1">
      <c r="A258" s="205" t="s">
        <v>5713</v>
      </c>
      <c r="B258" s="232" t="s">
        <v>4739</v>
      </c>
      <c r="C258" s="205" t="s">
        <v>2082</v>
      </c>
      <c r="D258" s="236" t="s">
        <v>7779</v>
      </c>
      <c r="E258" s="238" t="str">
        <f>INDEX([3]项目信息统计表!$E:$E,MATCH(B258,[3]项目信息统计表!$B:$B,0))</f>
        <v>应用研究</v>
      </c>
      <c r="F258" s="238" t="s">
        <v>1539</v>
      </c>
      <c r="G258" s="72" t="str">
        <f>INDEX(辅助数据!$F$3:$F$98,MATCH(项目信息统计表!F258,辅助数据!$E$3:$E$98,0))</f>
        <v>E48</v>
      </c>
      <c r="H258" s="238" t="s">
        <v>228</v>
      </c>
      <c r="I258" s="72">
        <f>INDEX(辅助数据!$B$3:$B$64,MATCH(项目信息统计表!H258,辅助数据!$A$3:$A$64,0))</f>
        <v>560</v>
      </c>
      <c r="J258" s="141" t="str">
        <f t="shared" si="19"/>
        <v>2021-01</v>
      </c>
      <c r="K258" s="237">
        <v>45261</v>
      </c>
      <c r="L258" s="72" t="str">
        <f t="shared" si="24"/>
        <v>2021</v>
      </c>
      <c r="M258" s="238" t="s">
        <v>54</v>
      </c>
      <c r="N258" s="197" t="s">
        <v>6259</v>
      </c>
      <c r="O258" s="201" t="s">
        <v>7768</v>
      </c>
      <c r="P258" s="231" t="s">
        <v>7259</v>
      </c>
      <c r="Q258" s="215" t="s">
        <v>4913</v>
      </c>
      <c r="R258" s="206" t="s">
        <v>4431</v>
      </c>
      <c r="S258" s="72" t="s">
        <v>65</v>
      </c>
      <c r="T258" s="141" t="s">
        <v>2127</v>
      </c>
      <c r="U258" s="72" t="s">
        <v>70</v>
      </c>
      <c r="V258" s="72" t="s">
        <v>73</v>
      </c>
      <c r="W258" s="72" t="s">
        <v>90</v>
      </c>
      <c r="X258" s="180" t="s">
        <v>5233</v>
      </c>
      <c r="Y258" s="180" t="s">
        <v>116</v>
      </c>
      <c r="Z258" s="181" t="s">
        <v>4158</v>
      </c>
      <c r="AA258" s="180" t="s">
        <v>7702</v>
      </c>
      <c r="AB258" s="190" t="s">
        <v>4216</v>
      </c>
      <c r="AC258" s="180" t="s">
        <v>76</v>
      </c>
      <c r="AD258" s="180" t="s">
        <v>5233</v>
      </c>
      <c r="AE258" s="191"/>
      <c r="AF258" s="191"/>
      <c r="AG258" s="191"/>
      <c r="AH258" s="191"/>
      <c r="AI258" s="191"/>
      <c r="AJ258" s="191"/>
      <c r="AK258" s="191"/>
      <c r="AL258" s="191"/>
      <c r="AM258" s="191"/>
      <c r="AN258" s="191"/>
      <c r="AO258" s="192"/>
      <c r="AP258" s="192"/>
      <c r="AQ258" s="192"/>
      <c r="AR258" s="192"/>
      <c r="AS258" s="192"/>
      <c r="AT258" s="192"/>
      <c r="AU258" s="192"/>
      <c r="AV258" s="192"/>
      <c r="AW258" s="192"/>
      <c r="AX258" s="72">
        <v>15</v>
      </c>
      <c r="AY258" s="72">
        <v>0</v>
      </c>
      <c r="AZ258" s="80">
        <f t="shared" si="20"/>
        <v>15</v>
      </c>
      <c r="BA258" s="72">
        <v>5</v>
      </c>
      <c r="BB258" s="72">
        <f>0</f>
        <v>0</v>
      </c>
      <c r="BC258" s="72">
        <f t="shared" si="21"/>
        <v>5</v>
      </c>
      <c r="BD258" s="72">
        <f>0</f>
        <v>0</v>
      </c>
      <c r="BE258" s="72">
        <f t="shared" si="22"/>
        <v>5</v>
      </c>
      <c r="BF258" s="72">
        <v>0</v>
      </c>
      <c r="BG258" s="72">
        <v>0</v>
      </c>
      <c r="BH258" s="72"/>
      <c r="BI258" s="72"/>
      <c r="BJ258" s="142"/>
      <c r="BK258" s="139"/>
    </row>
    <row r="259" spans="1:63" ht="40.5" customHeight="1">
      <c r="A259" s="205" t="s">
        <v>5714</v>
      </c>
      <c r="B259" s="232" t="s">
        <v>4740</v>
      </c>
      <c r="C259" s="205" t="s">
        <v>2082</v>
      </c>
      <c r="D259" s="236" t="s">
        <v>7779</v>
      </c>
      <c r="E259" s="238" t="str">
        <f>INDEX([3]项目信息统计表!$E:$E,MATCH(B259,[3]项目信息统计表!$B:$B,0))</f>
        <v>应用研究</v>
      </c>
      <c r="F259" s="238" t="s">
        <v>1539</v>
      </c>
      <c r="G259" s="72" t="str">
        <f>INDEX(辅助数据!$F$3:$F$98,MATCH(项目信息统计表!F259,辅助数据!$E$3:$E$98,0))</f>
        <v>E48</v>
      </c>
      <c r="H259" s="238" t="s">
        <v>228</v>
      </c>
      <c r="I259" s="72">
        <f>INDEX(辅助数据!$B$3:$B$64,MATCH(项目信息统计表!H259,辅助数据!$A$3:$A$64,0))</f>
        <v>560</v>
      </c>
      <c r="J259" s="141" t="str">
        <f t="shared" ref="J259:J322" si="25">L259&amp;"-01"</f>
        <v>2021-01</v>
      </c>
      <c r="K259" s="237">
        <v>45261</v>
      </c>
      <c r="L259" s="72" t="str">
        <f t="shared" si="24"/>
        <v>2021</v>
      </c>
      <c r="M259" s="238" t="s">
        <v>54</v>
      </c>
      <c r="N259" s="197" t="s">
        <v>6259</v>
      </c>
      <c r="O259" s="201" t="s">
        <v>7768</v>
      </c>
      <c r="P259" s="231" t="s">
        <v>7260</v>
      </c>
      <c r="Q259" s="215" t="s">
        <v>4914</v>
      </c>
      <c r="R259" s="206" t="s">
        <v>5169</v>
      </c>
      <c r="S259" s="72" t="s">
        <v>65</v>
      </c>
      <c r="T259" s="141" t="s">
        <v>3747</v>
      </c>
      <c r="U259" s="72" t="s">
        <v>70</v>
      </c>
      <c r="V259" s="72" t="s">
        <v>73</v>
      </c>
      <c r="W259" s="72" t="s">
        <v>4497</v>
      </c>
      <c r="X259" s="180" t="s">
        <v>5233</v>
      </c>
      <c r="Y259" s="180" t="s">
        <v>160</v>
      </c>
      <c r="Z259" s="181" t="s">
        <v>161</v>
      </c>
      <c r="AA259" s="180" t="s">
        <v>7703</v>
      </c>
      <c r="AB259" s="190" t="s">
        <v>4231</v>
      </c>
      <c r="AC259" s="180" t="s">
        <v>4496</v>
      </c>
      <c r="AD259" s="180" t="s">
        <v>5233</v>
      </c>
      <c r="AE259" s="191"/>
      <c r="AF259" s="191"/>
      <c r="AG259" s="191"/>
      <c r="AH259" s="191"/>
      <c r="AI259" s="191"/>
      <c r="AJ259" s="191"/>
      <c r="AK259" s="191"/>
      <c r="AL259" s="191"/>
      <c r="AM259" s="191"/>
      <c r="AN259" s="191"/>
      <c r="AO259" s="192"/>
      <c r="AP259" s="192"/>
      <c r="AQ259" s="192"/>
      <c r="AR259" s="192"/>
      <c r="AS259" s="192"/>
      <c r="AT259" s="192"/>
      <c r="AU259" s="192"/>
      <c r="AV259" s="192"/>
      <c r="AW259" s="192"/>
      <c r="AX259" s="72">
        <v>15</v>
      </c>
      <c r="AY259" s="72">
        <v>0</v>
      </c>
      <c r="AZ259" s="80">
        <f t="shared" ref="AZ259:AZ322" si="26">SUM(AX259,AY259)</f>
        <v>15</v>
      </c>
      <c r="BA259" s="72">
        <v>5</v>
      </c>
      <c r="BB259" s="72">
        <f>0</f>
        <v>0</v>
      </c>
      <c r="BC259" s="72">
        <f t="shared" ref="BC259:BC322" si="27">SUM(BA259,BB259)</f>
        <v>5</v>
      </c>
      <c r="BD259" s="72">
        <f>0</f>
        <v>0</v>
      </c>
      <c r="BE259" s="72">
        <f t="shared" ref="BE259:BE322" si="28">SUM(BC259,BD259)</f>
        <v>5</v>
      </c>
      <c r="BF259" s="72">
        <v>0</v>
      </c>
      <c r="BG259" s="72">
        <v>0</v>
      </c>
      <c r="BH259" s="142"/>
      <c r="BI259" s="72"/>
      <c r="BJ259" s="142"/>
      <c r="BK259" s="139"/>
    </row>
    <row r="260" spans="1:63" s="184" customFormat="1" ht="40.5" customHeight="1">
      <c r="A260" s="196" t="s">
        <v>5715</v>
      </c>
      <c r="B260" s="216" t="s">
        <v>4741</v>
      </c>
      <c r="C260" s="196" t="s">
        <v>2082</v>
      </c>
      <c r="D260" s="236" t="s">
        <v>7779</v>
      </c>
      <c r="E260" s="245" t="str">
        <f>INDEX([3]项目信息统计表!$E:$E,MATCH(B260,[3]项目信息统计表!$B:$B,0))</f>
        <v>应用研究</v>
      </c>
      <c r="F260" s="245" t="s">
        <v>1539</v>
      </c>
      <c r="G260" s="72" t="str">
        <f>INDEX(辅助数据!$F$3:$F$98,MATCH(项目信息统计表!F260,辅助数据!$E$3:$E$98,0))</f>
        <v>E48</v>
      </c>
      <c r="H260" s="245" t="s">
        <v>122</v>
      </c>
      <c r="I260" s="72">
        <f>INDEX(辅助数据!$B$3:$B$64,MATCH(项目信息统计表!H260,辅助数据!$A$3:$A$64,0))</f>
        <v>580</v>
      </c>
      <c r="J260" s="246" t="str">
        <f t="shared" si="25"/>
        <v>2021-01</v>
      </c>
      <c r="K260" s="247">
        <v>45261</v>
      </c>
      <c r="L260" s="182" t="str">
        <f t="shared" si="24"/>
        <v>2021</v>
      </c>
      <c r="M260" s="245" t="s">
        <v>54</v>
      </c>
      <c r="N260" s="197" t="s">
        <v>6259</v>
      </c>
      <c r="O260" s="248" t="s">
        <v>7768</v>
      </c>
      <c r="P260" s="249" t="s">
        <v>7261</v>
      </c>
      <c r="Q260" s="223" t="s">
        <v>4915</v>
      </c>
      <c r="R260" s="216" t="s">
        <v>5170</v>
      </c>
      <c r="S260" s="182" t="s">
        <v>5231</v>
      </c>
      <c r="T260" s="246" t="s">
        <v>3736</v>
      </c>
      <c r="U260" s="182" t="s">
        <v>70</v>
      </c>
      <c r="V260" s="182" t="s">
        <v>73</v>
      </c>
      <c r="W260" s="182" t="s">
        <v>4497</v>
      </c>
      <c r="X260" s="250" t="s">
        <v>5234</v>
      </c>
      <c r="Y260" s="250" t="s">
        <v>116</v>
      </c>
      <c r="Z260" s="251" t="s">
        <v>175</v>
      </c>
      <c r="AA260" s="250" t="s">
        <v>7704</v>
      </c>
      <c r="AB260" s="252" t="s">
        <v>4231</v>
      </c>
      <c r="AC260" s="250" t="s">
        <v>4496</v>
      </c>
      <c r="AD260" s="250" t="s">
        <v>5233</v>
      </c>
      <c r="AE260" s="253"/>
      <c r="AF260" s="253"/>
      <c r="AG260" s="253"/>
      <c r="AH260" s="253"/>
      <c r="AI260" s="253"/>
      <c r="AJ260" s="253"/>
      <c r="AK260" s="253"/>
      <c r="AL260" s="253"/>
      <c r="AM260" s="253"/>
      <c r="AN260" s="253"/>
      <c r="AO260" s="254"/>
      <c r="AP260" s="254"/>
      <c r="AQ260" s="254"/>
      <c r="AR260" s="254"/>
      <c r="AS260" s="254"/>
      <c r="AT260" s="254"/>
      <c r="AU260" s="254"/>
      <c r="AV260" s="254"/>
      <c r="AW260" s="254"/>
      <c r="AX260" s="182">
        <v>15</v>
      </c>
      <c r="AY260" s="182">
        <v>0</v>
      </c>
      <c r="AZ260" s="255">
        <f t="shared" si="26"/>
        <v>15</v>
      </c>
      <c r="BA260" s="182">
        <v>5</v>
      </c>
      <c r="BB260" s="182">
        <f>0</f>
        <v>0</v>
      </c>
      <c r="BC260" s="182">
        <f t="shared" si="27"/>
        <v>5</v>
      </c>
      <c r="BD260" s="182">
        <f>0</f>
        <v>0</v>
      </c>
      <c r="BE260" s="182">
        <f t="shared" si="28"/>
        <v>5</v>
      </c>
      <c r="BF260" s="182">
        <v>0</v>
      </c>
      <c r="BG260" s="182">
        <v>0</v>
      </c>
      <c r="BH260" s="183"/>
      <c r="BI260" s="182"/>
      <c r="BJ260" s="183"/>
      <c r="BK260" s="256"/>
    </row>
    <row r="261" spans="1:63" ht="40.5" customHeight="1">
      <c r="A261" s="205" t="s">
        <v>4588</v>
      </c>
      <c r="B261" s="232" t="s">
        <v>4742</v>
      </c>
      <c r="C261" s="205" t="s">
        <v>2082</v>
      </c>
      <c r="D261" s="236" t="s">
        <v>7779</v>
      </c>
      <c r="E261" s="238" t="str">
        <f>INDEX([3]项目信息统计表!$E:$E,MATCH(B261,[3]项目信息统计表!$B:$B,0))</f>
        <v>基础研究</v>
      </c>
      <c r="F261" s="238" t="s">
        <v>1539</v>
      </c>
      <c r="G261" s="72" t="str">
        <f>INDEX(辅助数据!$F$3:$F$98,MATCH(项目信息统计表!F261,辅助数据!$E$3:$E$98,0))</f>
        <v>E48</v>
      </c>
      <c r="H261" s="238" t="s">
        <v>212</v>
      </c>
      <c r="I261" s="72">
        <f>INDEX(辅助数据!$B$3:$B$64,MATCH(项目信息统计表!H261,辅助数据!$A$3:$A$64,0))</f>
        <v>170</v>
      </c>
      <c r="J261" s="141" t="str">
        <f t="shared" si="25"/>
        <v>2021-01</v>
      </c>
      <c r="K261" s="237">
        <v>45261</v>
      </c>
      <c r="L261" s="72" t="str">
        <f t="shared" si="24"/>
        <v>2021</v>
      </c>
      <c r="M261" s="238" t="s">
        <v>54</v>
      </c>
      <c r="N261" s="201" t="s">
        <v>6259</v>
      </c>
      <c r="O261" s="201" t="s">
        <v>7768</v>
      </c>
      <c r="P261" s="231" t="s">
        <v>7262</v>
      </c>
      <c r="Q261" s="215" t="s">
        <v>1947</v>
      </c>
      <c r="R261" s="218" t="s">
        <v>4432</v>
      </c>
      <c r="S261" s="72" t="s">
        <v>65</v>
      </c>
      <c r="T261" s="141" t="s">
        <v>2172</v>
      </c>
      <c r="U261" s="72" t="s">
        <v>70</v>
      </c>
      <c r="V261" s="72" t="s">
        <v>73</v>
      </c>
      <c r="W261" s="72" t="s">
        <v>4497</v>
      </c>
      <c r="X261" s="180" t="s">
        <v>5233</v>
      </c>
      <c r="Y261" s="180" t="s">
        <v>116</v>
      </c>
      <c r="Z261" s="181" t="s">
        <v>175</v>
      </c>
      <c r="AA261" s="180" t="s">
        <v>4961</v>
      </c>
      <c r="AB261" s="190" t="s">
        <v>4224</v>
      </c>
      <c r="AC261" s="180" t="s">
        <v>90</v>
      </c>
      <c r="AD261" s="180" t="s">
        <v>5233</v>
      </c>
      <c r="AE261" s="191"/>
      <c r="AF261" s="191"/>
      <c r="AG261" s="191"/>
      <c r="AH261" s="191"/>
      <c r="AI261" s="191"/>
      <c r="AJ261" s="191"/>
      <c r="AK261" s="191"/>
      <c r="AL261" s="191"/>
      <c r="AM261" s="191"/>
      <c r="AN261" s="191"/>
      <c r="AO261" s="192"/>
      <c r="AP261" s="192"/>
      <c r="AQ261" s="192"/>
      <c r="AR261" s="192"/>
      <c r="AS261" s="192"/>
      <c r="AT261" s="192"/>
      <c r="AU261" s="192"/>
      <c r="AV261" s="192"/>
      <c r="AW261" s="192"/>
      <c r="AX261" s="72">
        <v>15</v>
      </c>
      <c r="AY261" s="72">
        <v>0</v>
      </c>
      <c r="AZ261" s="80">
        <f t="shared" si="26"/>
        <v>15</v>
      </c>
      <c r="BA261" s="72">
        <v>5</v>
      </c>
      <c r="BB261" s="72">
        <f>0</f>
        <v>0</v>
      </c>
      <c r="BC261" s="72">
        <f t="shared" si="27"/>
        <v>5</v>
      </c>
      <c r="BD261" s="72">
        <f>0</f>
        <v>0</v>
      </c>
      <c r="BE261" s="72">
        <f t="shared" si="28"/>
        <v>5</v>
      </c>
      <c r="BF261" s="72">
        <v>0</v>
      </c>
      <c r="BG261" s="72">
        <v>0</v>
      </c>
      <c r="BH261" s="72"/>
      <c r="BI261" s="72"/>
      <c r="BJ261" s="142"/>
      <c r="BK261" s="139"/>
    </row>
    <row r="262" spans="1:63" ht="40.5" customHeight="1">
      <c r="A262" s="205" t="s">
        <v>4262</v>
      </c>
      <c r="B262" s="232" t="s">
        <v>4314</v>
      </c>
      <c r="C262" s="205" t="s">
        <v>2082</v>
      </c>
      <c r="D262" s="236" t="s">
        <v>7779</v>
      </c>
      <c r="E262" s="238" t="str">
        <f>INDEX([3]项目信息统计表!$E:$E,MATCH(B262,[3]项目信息统计表!$B:$B,0))</f>
        <v>基础研究</v>
      </c>
      <c r="F262" s="238" t="s">
        <v>1545</v>
      </c>
      <c r="G262" s="72" t="str">
        <f>INDEX(辅助数据!$F$3:$F$98,MATCH(项目信息统计表!F262,辅助数据!$E$3:$E$98,0))</f>
        <v>G54</v>
      </c>
      <c r="H262" s="238" t="s">
        <v>122</v>
      </c>
      <c r="I262" s="72">
        <f>INDEX(辅助数据!$B$3:$B$64,MATCH(项目信息统计表!H262,辅助数据!$A$3:$A$64,0))</f>
        <v>580</v>
      </c>
      <c r="J262" s="141" t="str">
        <f t="shared" si="25"/>
        <v>2020-01</v>
      </c>
      <c r="K262" s="237">
        <v>44896</v>
      </c>
      <c r="L262" s="72" t="str">
        <f t="shared" si="24"/>
        <v>2020</v>
      </c>
      <c r="M262" s="193"/>
      <c r="N262" s="201" t="s">
        <v>6259</v>
      </c>
      <c r="O262" s="201" t="s">
        <v>7768</v>
      </c>
      <c r="P262" s="231" t="s">
        <v>7303</v>
      </c>
      <c r="Q262" s="215" t="s">
        <v>4980</v>
      </c>
      <c r="R262" s="206" t="s">
        <v>4383</v>
      </c>
      <c r="S262" s="72" t="s">
        <v>65</v>
      </c>
      <c r="T262" s="141" t="s">
        <v>2170</v>
      </c>
      <c r="U262" s="72" t="s">
        <v>70</v>
      </c>
      <c r="V262" s="72" t="s">
        <v>73</v>
      </c>
      <c r="W262" s="72" t="s">
        <v>4497</v>
      </c>
      <c r="X262" s="180" t="s">
        <v>5233</v>
      </c>
      <c r="Y262" s="180" t="s">
        <v>160</v>
      </c>
      <c r="Z262" s="181" t="s">
        <v>161</v>
      </c>
      <c r="AA262" s="180" t="s">
        <v>7717</v>
      </c>
      <c r="AB262" s="190" t="s">
        <v>4208</v>
      </c>
      <c r="AC262" s="180" t="s">
        <v>76</v>
      </c>
      <c r="AD262" s="180" t="s">
        <v>5233</v>
      </c>
      <c r="AE262" s="191"/>
      <c r="AF262" s="191"/>
      <c r="AG262" s="191"/>
      <c r="AH262" s="191"/>
      <c r="AI262" s="191"/>
      <c r="AJ262" s="191"/>
      <c r="AK262" s="191"/>
      <c r="AL262" s="191"/>
      <c r="AM262" s="191"/>
      <c r="AN262" s="191"/>
      <c r="AO262" s="192"/>
      <c r="AP262" s="192"/>
      <c r="AQ262" s="192"/>
      <c r="AR262" s="192"/>
      <c r="AS262" s="192"/>
      <c r="AT262" s="192"/>
      <c r="AU262" s="192"/>
      <c r="AV262" s="192"/>
      <c r="AW262" s="192"/>
      <c r="AX262" s="72">
        <v>15</v>
      </c>
      <c r="AY262" s="72">
        <v>0</v>
      </c>
      <c r="AZ262" s="80">
        <f t="shared" si="26"/>
        <v>15</v>
      </c>
      <c r="BA262" s="72">
        <v>5.8</v>
      </c>
      <c r="BB262" s="72">
        <f>0</f>
        <v>0</v>
      </c>
      <c r="BC262" s="72">
        <f t="shared" si="27"/>
        <v>5.8</v>
      </c>
      <c r="BD262" s="72">
        <f>0</f>
        <v>0</v>
      </c>
      <c r="BE262" s="72">
        <f t="shared" si="28"/>
        <v>5.8</v>
      </c>
      <c r="BF262" s="72">
        <v>0</v>
      </c>
      <c r="BG262" s="72">
        <v>0</v>
      </c>
      <c r="BH262" s="72"/>
      <c r="BI262" s="72"/>
      <c r="BJ262" s="142"/>
      <c r="BK262" s="139"/>
    </row>
    <row r="263" spans="1:63" ht="40.5" customHeight="1">
      <c r="A263" s="205" t="s">
        <v>4263</v>
      </c>
      <c r="B263" s="232" t="s">
        <v>4315</v>
      </c>
      <c r="C263" s="205" t="s">
        <v>2082</v>
      </c>
      <c r="D263" s="236" t="s">
        <v>7779</v>
      </c>
      <c r="E263" s="238" t="str">
        <f>INDEX([3]项目信息统计表!$E:$E,MATCH(B263,[3]项目信息统计表!$B:$B,0))</f>
        <v>应用研究</v>
      </c>
      <c r="F263" s="238" t="s">
        <v>1539</v>
      </c>
      <c r="G263" s="72" t="str">
        <f>INDEX(辅助数据!$F$3:$F$98,MATCH(项目信息统计表!F263,辅助数据!$E$3:$E$98,0))</f>
        <v>E48</v>
      </c>
      <c r="H263" s="238" t="s">
        <v>228</v>
      </c>
      <c r="I263" s="72">
        <f>INDEX(辅助数据!$B$3:$B$64,MATCH(项目信息统计表!H263,辅助数据!$A$3:$A$64,0))</f>
        <v>560</v>
      </c>
      <c r="J263" s="141" t="str">
        <f t="shared" si="25"/>
        <v>2020-01</v>
      </c>
      <c r="K263" s="237">
        <v>44896</v>
      </c>
      <c r="L263" s="72" t="str">
        <f t="shared" si="24"/>
        <v>2020</v>
      </c>
      <c r="M263" s="193"/>
      <c r="N263" s="201" t="s">
        <v>6259</v>
      </c>
      <c r="O263" s="201" t="s">
        <v>7768</v>
      </c>
      <c r="P263" s="231" t="s">
        <v>7304</v>
      </c>
      <c r="Q263" s="215" t="s">
        <v>4981</v>
      </c>
      <c r="R263" s="206" t="s">
        <v>4384</v>
      </c>
      <c r="S263" s="72" t="s">
        <v>65</v>
      </c>
      <c r="T263" s="141" t="s">
        <v>2273</v>
      </c>
      <c r="U263" s="72" t="s">
        <v>70</v>
      </c>
      <c r="V263" s="72" t="s">
        <v>73</v>
      </c>
      <c r="W263" s="72" t="s">
        <v>4497</v>
      </c>
      <c r="X263" s="180" t="s">
        <v>5233</v>
      </c>
      <c r="Y263" s="180" t="s">
        <v>160</v>
      </c>
      <c r="Z263" s="181" t="s">
        <v>161</v>
      </c>
      <c r="AA263" s="180" t="s">
        <v>7718</v>
      </c>
      <c r="AB263" s="190" t="s">
        <v>4212</v>
      </c>
      <c r="AC263" s="180" t="s">
        <v>4497</v>
      </c>
      <c r="AD263" s="180" t="s">
        <v>5233</v>
      </c>
      <c r="AE263" s="191"/>
      <c r="AF263" s="191"/>
      <c r="AG263" s="191"/>
      <c r="AH263" s="191"/>
      <c r="AI263" s="191"/>
      <c r="AJ263" s="191"/>
      <c r="AK263" s="191"/>
      <c r="AL263" s="191"/>
      <c r="AM263" s="191"/>
      <c r="AN263" s="191"/>
      <c r="AO263" s="192"/>
      <c r="AP263" s="192"/>
      <c r="AQ263" s="192"/>
      <c r="AR263" s="192"/>
      <c r="AS263" s="192"/>
      <c r="AT263" s="192"/>
      <c r="AU263" s="192"/>
      <c r="AV263" s="192"/>
      <c r="AW263" s="192"/>
      <c r="AX263" s="72">
        <v>15</v>
      </c>
      <c r="AY263" s="72">
        <v>0</v>
      </c>
      <c r="AZ263" s="80">
        <f t="shared" si="26"/>
        <v>15</v>
      </c>
      <c r="BA263" s="72">
        <v>5.8</v>
      </c>
      <c r="BB263" s="72">
        <f>0</f>
        <v>0</v>
      </c>
      <c r="BC263" s="72">
        <f t="shared" si="27"/>
        <v>5.8</v>
      </c>
      <c r="BD263" s="72">
        <f>0</f>
        <v>0</v>
      </c>
      <c r="BE263" s="72">
        <f t="shared" si="28"/>
        <v>5.8</v>
      </c>
      <c r="BF263" s="72">
        <v>0</v>
      </c>
      <c r="BG263" s="72">
        <v>0</v>
      </c>
      <c r="BH263" s="72"/>
      <c r="BI263" s="72"/>
      <c r="BJ263" s="142"/>
      <c r="BK263" s="139"/>
    </row>
    <row r="264" spans="1:63" ht="40.5" customHeight="1">
      <c r="A264" s="205" t="s">
        <v>4264</v>
      </c>
      <c r="B264" s="232" t="s">
        <v>4316</v>
      </c>
      <c r="C264" s="205" t="s">
        <v>2082</v>
      </c>
      <c r="D264" s="236" t="s">
        <v>7779</v>
      </c>
      <c r="E264" s="238" t="str">
        <f>INDEX([3]项目信息统计表!$E:$E,MATCH(B264,[3]项目信息统计表!$B:$B,0))</f>
        <v>基础研究</v>
      </c>
      <c r="F264" s="238" t="s">
        <v>1539</v>
      </c>
      <c r="G264" s="72" t="str">
        <f>INDEX(辅助数据!$F$3:$F$98,MATCH(项目信息统计表!F264,辅助数据!$E$3:$E$98,0))</f>
        <v>E48</v>
      </c>
      <c r="H264" s="238" t="s">
        <v>122</v>
      </c>
      <c r="I264" s="72">
        <f>INDEX(辅助数据!$B$3:$B$64,MATCH(项目信息统计表!H264,辅助数据!$A$3:$A$64,0))</f>
        <v>580</v>
      </c>
      <c r="J264" s="141" t="str">
        <f t="shared" si="25"/>
        <v>2020-01</v>
      </c>
      <c r="K264" s="237">
        <v>44896</v>
      </c>
      <c r="L264" s="72" t="str">
        <f t="shared" si="24"/>
        <v>2020</v>
      </c>
      <c r="M264" s="193"/>
      <c r="N264" s="201" t="s">
        <v>6259</v>
      </c>
      <c r="O264" s="201" t="s">
        <v>7768</v>
      </c>
      <c r="P264" s="231" t="s">
        <v>7305</v>
      </c>
      <c r="Q264" s="215" t="s">
        <v>1967</v>
      </c>
      <c r="R264" s="206" t="s">
        <v>4385</v>
      </c>
      <c r="S264" s="72" t="s">
        <v>65</v>
      </c>
      <c r="T264" s="141" t="s">
        <v>2129</v>
      </c>
      <c r="U264" s="72" t="s">
        <v>70</v>
      </c>
      <c r="V264" s="72" t="s">
        <v>73</v>
      </c>
      <c r="W264" s="72" t="s">
        <v>4497</v>
      </c>
      <c r="X264" s="180" t="s">
        <v>5233</v>
      </c>
      <c r="Y264" s="180" t="s">
        <v>116</v>
      </c>
      <c r="Z264" s="181" t="s">
        <v>175</v>
      </c>
      <c r="AA264" s="180" t="s">
        <v>2943</v>
      </c>
      <c r="AB264" s="190" t="s">
        <v>4222</v>
      </c>
      <c r="AC264" s="180" t="s">
        <v>4497</v>
      </c>
      <c r="AD264" s="180" t="s">
        <v>5233</v>
      </c>
      <c r="AE264" s="191"/>
      <c r="AF264" s="191"/>
      <c r="AG264" s="191"/>
      <c r="AH264" s="191"/>
      <c r="AI264" s="191"/>
      <c r="AJ264" s="191"/>
      <c r="AK264" s="191"/>
      <c r="AL264" s="191"/>
      <c r="AM264" s="191"/>
      <c r="AN264" s="191"/>
      <c r="AO264" s="192"/>
      <c r="AP264" s="192"/>
      <c r="AQ264" s="192"/>
      <c r="AR264" s="192"/>
      <c r="AS264" s="192"/>
      <c r="AT264" s="192"/>
      <c r="AU264" s="192"/>
      <c r="AV264" s="192"/>
      <c r="AW264" s="192"/>
      <c r="AX264" s="72">
        <v>15</v>
      </c>
      <c r="AY264" s="72">
        <v>0</v>
      </c>
      <c r="AZ264" s="80">
        <f t="shared" si="26"/>
        <v>15</v>
      </c>
      <c r="BA264" s="72">
        <v>5.8</v>
      </c>
      <c r="BB264" s="72">
        <f>0</f>
        <v>0</v>
      </c>
      <c r="BC264" s="72">
        <f t="shared" si="27"/>
        <v>5.8</v>
      </c>
      <c r="BD264" s="72">
        <f>0</f>
        <v>0</v>
      </c>
      <c r="BE264" s="72">
        <f t="shared" si="28"/>
        <v>5.8</v>
      </c>
      <c r="BF264" s="72">
        <v>0</v>
      </c>
      <c r="BG264" s="72">
        <v>0</v>
      </c>
      <c r="BH264" s="142"/>
      <c r="BI264" s="72"/>
      <c r="BJ264" s="142"/>
      <c r="BK264" s="139"/>
    </row>
    <row r="265" spans="1:63" ht="40.5" customHeight="1">
      <c r="A265" s="205" t="s">
        <v>4265</v>
      </c>
      <c r="B265" s="232" t="s">
        <v>4317</v>
      </c>
      <c r="C265" s="205" t="s">
        <v>2082</v>
      </c>
      <c r="D265" s="236" t="s">
        <v>7779</v>
      </c>
      <c r="E265" s="238" t="str">
        <f>INDEX([3]项目信息统计表!$E:$E,MATCH(B265,[3]项目信息统计表!$B:$B,0))</f>
        <v>基础研究</v>
      </c>
      <c r="F265" s="238" t="s">
        <v>1564</v>
      </c>
      <c r="G265" s="72" t="str">
        <f>INDEX(辅助数据!$F$3:$F$98,MATCH(项目信息统计表!F265,辅助数据!$E$3:$E$98,0))</f>
        <v>M73</v>
      </c>
      <c r="H265" s="238" t="s">
        <v>212</v>
      </c>
      <c r="I265" s="72">
        <f>INDEX(辅助数据!$B$3:$B$64,MATCH(项目信息统计表!H265,辅助数据!$A$3:$A$64,0))</f>
        <v>170</v>
      </c>
      <c r="J265" s="141" t="str">
        <f t="shared" si="25"/>
        <v>2020-01</v>
      </c>
      <c r="K265" s="237">
        <v>44896</v>
      </c>
      <c r="L265" s="72" t="str">
        <f t="shared" si="24"/>
        <v>2020</v>
      </c>
      <c r="M265" s="193"/>
      <c r="N265" s="201" t="s">
        <v>6259</v>
      </c>
      <c r="O265" s="201" t="s">
        <v>7768</v>
      </c>
      <c r="P265" s="231" t="s">
        <v>7306</v>
      </c>
      <c r="Q265" s="215" t="s">
        <v>1961</v>
      </c>
      <c r="R265" s="206" t="s">
        <v>4386</v>
      </c>
      <c r="S265" s="72" t="s">
        <v>5231</v>
      </c>
      <c r="T265" s="141" t="s">
        <v>2160</v>
      </c>
      <c r="U265" s="72" t="s">
        <v>70</v>
      </c>
      <c r="V265" s="72" t="s">
        <v>73</v>
      </c>
      <c r="W265" s="72" t="s">
        <v>4497</v>
      </c>
      <c r="X265" s="180" t="s">
        <v>5233</v>
      </c>
      <c r="Y265" s="180" t="s">
        <v>160</v>
      </c>
      <c r="Z265" s="181" t="s">
        <v>161</v>
      </c>
      <c r="AA265" s="180" t="s">
        <v>1957</v>
      </c>
      <c r="AB265" s="190" t="s">
        <v>4223</v>
      </c>
      <c r="AC265" s="180" t="s">
        <v>4497</v>
      </c>
      <c r="AD265" s="180" t="s">
        <v>5233</v>
      </c>
      <c r="AE265" s="191"/>
      <c r="AF265" s="191"/>
      <c r="AG265" s="191"/>
      <c r="AH265" s="191"/>
      <c r="AI265" s="191"/>
      <c r="AJ265" s="191"/>
      <c r="AK265" s="191"/>
      <c r="AL265" s="191"/>
      <c r="AM265" s="191"/>
      <c r="AN265" s="191"/>
      <c r="AO265" s="192"/>
      <c r="AP265" s="192"/>
      <c r="AQ265" s="192"/>
      <c r="AR265" s="192"/>
      <c r="AS265" s="192"/>
      <c r="AT265" s="192"/>
      <c r="AU265" s="192"/>
      <c r="AV265" s="192"/>
      <c r="AW265" s="192"/>
      <c r="AX265" s="72">
        <v>15</v>
      </c>
      <c r="AY265" s="72">
        <v>0</v>
      </c>
      <c r="AZ265" s="80">
        <f t="shared" si="26"/>
        <v>15</v>
      </c>
      <c r="BA265" s="72">
        <v>5.8</v>
      </c>
      <c r="BB265" s="72">
        <f>0</f>
        <v>0</v>
      </c>
      <c r="BC265" s="72">
        <f t="shared" si="27"/>
        <v>5.8</v>
      </c>
      <c r="BD265" s="72">
        <f>0</f>
        <v>0</v>
      </c>
      <c r="BE265" s="72">
        <f t="shared" si="28"/>
        <v>5.8</v>
      </c>
      <c r="BF265" s="72">
        <v>0</v>
      </c>
      <c r="BG265" s="72">
        <v>0</v>
      </c>
      <c r="BH265" s="72"/>
      <c r="BI265" s="72"/>
      <c r="BJ265" s="142"/>
      <c r="BK265" s="139"/>
    </row>
    <row r="266" spans="1:63" ht="40.5" customHeight="1">
      <c r="A266" s="205" t="s">
        <v>4266</v>
      </c>
      <c r="B266" s="232" t="s">
        <v>4318</v>
      </c>
      <c r="C266" s="205" t="s">
        <v>2082</v>
      </c>
      <c r="D266" s="236" t="s">
        <v>7779</v>
      </c>
      <c r="E266" s="238" t="str">
        <f>INDEX([3]项目信息统计表!$E:$E,MATCH(B266,[3]项目信息统计表!$B:$B,0))</f>
        <v>基础研究</v>
      </c>
      <c r="F266" s="238" t="s">
        <v>1539</v>
      </c>
      <c r="G266" s="72" t="str">
        <f>INDEX(辅助数据!$F$3:$F$98,MATCH(项目信息统计表!F266,辅助数据!$E$3:$E$98,0))</f>
        <v>E48</v>
      </c>
      <c r="H266" s="238" t="s">
        <v>122</v>
      </c>
      <c r="I266" s="72">
        <f>INDEX(辅助数据!$B$3:$B$64,MATCH(项目信息统计表!H266,辅助数据!$A$3:$A$64,0))</f>
        <v>580</v>
      </c>
      <c r="J266" s="141" t="str">
        <f t="shared" si="25"/>
        <v>2020-01</v>
      </c>
      <c r="K266" s="237">
        <v>44896</v>
      </c>
      <c r="L266" s="72" t="str">
        <f t="shared" si="24"/>
        <v>2020</v>
      </c>
      <c r="M266" s="193"/>
      <c r="N266" s="201" t="s">
        <v>6259</v>
      </c>
      <c r="O266" s="201" t="s">
        <v>7768</v>
      </c>
      <c r="P266" s="231" t="s">
        <v>7307</v>
      </c>
      <c r="Q266" s="215" t="s">
        <v>1953</v>
      </c>
      <c r="R266" s="206" t="s">
        <v>4387</v>
      </c>
      <c r="S266" s="72" t="s">
        <v>65</v>
      </c>
      <c r="T266" s="141" t="s">
        <v>2202</v>
      </c>
      <c r="U266" s="72" t="s">
        <v>70</v>
      </c>
      <c r="V266" s="72" t="s">
        <v>73</v>
      </c>
      <c r="W266" s="72" t="s">
        <v>4497</v>
      </c>
      <c r="X266" s="180" t="s">
        <v>5233</v>
      </c>
      <c r="Y266" s="180" t="s">
        <v>160</v>
      </c>
      <c r="Z266" s="181" t="s">
        <v>161</v>
      </c>
      <c r="AA266" s="180" t="s">
        <v>7717</v>
      </c>
      <c r="AB266" s="190" t="s">
        <v>4208</v>
      </c>
      <c r="AC266" s="180" t="s">
        <v>76</v>
      </c>
      <c r="AD266" s="180" t="s">
        <v>5233</v>
      </c>
      <c r="AE266" s="191"/>
      <c r="AF266" s="191"/>
      <c r="AG266" s="191"/>
      <c r="AH266" s="191"/>
      <c r="AI266" s="191"/>
      <c r="AJ266" s="191"/>
      <c r="AK266" s="191"/>
      <c r="AL266" s="191"/>
      <c r="AM266" s="191"/>
      <c r="AN266" s="191"/>
      <c r="AO266" s="192"/>
      <c r="AP266" s="192"/>
      <c r="AQ266" s="192"/>
      <c r="AR266" s="192"/>
      <c r="AS266" s="192"/>
      <c r="AT266" s="192"/>
      <c r="AU266" s="192"/>
      <c r="AV266" s="192"/>
      <c r="AW266" s="192"/>
      <c r="AX266" s="72">
        <v>15</v>
      </c>
      <c r="AY266" s="72">
        <v>0</v>
      </c>
      <c r="AZ266" s="80">
        <f t="shared" si="26"/>
        <v>15</v>
      </c>
      <c r="BA266" s="72">
        <v>4</v>
      </c>
      <c r="BB266" s="72">
        <f>0</f>
        <v>0</v>
      </c>
      <c r="BC266" s="72">
        <f t="shared" si="27"/>
        <v>4</v>
      </c>
      <c r="BD266" s="72">
        <f>0</f>
        <v>0</v>
      </c>
      <c r="BE266" s="72">
        <f t="shared" si="28"/>
        <v>4</v>
      </c>
      <c r="BF266" s="72">
        <v>0</v>
      </c>
      <c r="BG266" s="72">
        <v>0</v>
      </c>
      <c r="BH266" s="72"/>
      <c r="BI266" s="72"/>
      <c r="BJ266" s="142"/>
      <c r="BK266" s="139"/>
    </row>
    <row r="267" spans="1:63" ht="40.5" customHeight="1">
      <c r="A267" s="205" t="s">
        <v>4267</v>
      </c>
      <c r="B267" s="232" t="s">
        <v>4319</v>
      </c>
      <c r="C267" s="205" t="s">
        <v>2082</v>
      </c>
      <c r="D267" s="236" t="s">
        <v>7779</v>
      </c>
      <c r="E267" s="238" t="str">
        <f>INDEX([3]项目信息统计表!$E:$E,MATCH(B267,[3]项目信息统计表!$B:$B,0))</f>
        <v>基础研究</v>
      </c>
      <c r="F267" s="238" t="s">
        <v>1539</v>
      </c>
      <c r="G267" s="72" t="str">
        <f>INDEX(辅助数据!$F$3:$F$98,MATCH(项目信息统计表!F267,辅助数据!$E$3:$E$98,0))</f>
        <v>E48</v>
      </c>
      <c r="H267" s="238" t="s">
        <v>228</v>
      </c>
      <c r="I267" s="72">
        <f>INDEX(辅助数据!$B$3:$B$64,MATCH(项目信息统计表!H267,辅助数据!$A$3:$A$64,0))</f>
        <v>560</v>
      </c>
      <c r="J267" s="141" t="str">
        <f t="shared" si="25"/>
        <v>2020-01</v>
      </c>
      <c r="K267" s="237">
        <v>44896</v>
      </c>
      <c r="L267" s="72" t="str">
        <f t="shared" si="24"/>
        <v>2020</v>
      </c>
      <c r="M267" s="193"/>
      <c r="N267" s="201" t="s">
        <v>6259</v>
      </c>
      <c r="O267" s="201" t="s">
        <v>7768</v>
      </c>
      <c r="P267" s="231" t="s">
        <v>7308</v>
      </c>
      <c r="Q267" s="215" t="s">
        <v>1956</v>
      </c>
      <c r="R267" s="206" t="s">
        <v>4388</v>
      </c>
      <c r="S267" s="72" t="s">
        <v>65</v>
      </c>
      <c r="T267" s="141" t="s">
        <v>2178</v>
      </c>
      <c r="U267" s="72" t="s">
        <v>70</v>
      </c>
      <c r="V267" s="72" t="s">
        <v>73</v>
      </c>
      <c r="W267" s="72" t="s">
        <v>4497</v>
      </c>
      <c r="X267" s="180" t="s">
        <v>5233</v>
      </c>
      <c r="Y267" s="180" t="s">
        <v>5233</v>
      </c>
      <c r="Z267" s="181" t="s">
        <v>5233</v>
      </c>
      <c r="AA267" s="180" t="s">
        <v>7719</v>
      </c>
      <c r="AB267" s="190" t="s">
        <v>4214</v>
      </c>
      <c r="AC267" s="180" t="s">
        <v>76</v>
      </c>
      <c r="AD267" s="180" t="s">
        <v>5233</v>
      </c>
      <c r="AE267" s="191"/>
      <c r="AF267" s="191"/>
      <c r="AG267" s="191"/>
      <c r="AH267" s="191"/>
      <c r="AI267" s="191"/>
      <c r="AJ267" s="191"/>
      <c r="AK267" s="191"/>
      <c r="AL267" s="191"/>
      <c r="AM267" s="191"/>
      <c r="AN267" s="191"/>
      <c r="AO267" s="192"/>
      <c r="AP267" s="192"/>
      <c r="AQ267" s="192"/>
      <c r="AR267" s="192"/>
      <c r="AS267" s="192"/>
      <c r="AT267" s="192"/>
      <c r="AU267" s="192"/>
      <c r="AV267" s="192"/>
      <c r="AW267" s="192"/>
      <c r="AX267" s="72">
        <v>15</v>
      </c>
      <c r="AY267" s="72">
        <v>0</v>
      </c>
      <c r="AZ267" s="80">
        <f t="shared" si="26"/>
        <v>15</v>
      </c>
      <c r="BA267" s="72">
        <v>5.8</v>
      </c>
      <c r="BB267" s="72">
        <f>0</f>
        <v>0</v>
      </c>
      <c r="BC267" s="72">
        <f t="shared" si="27"/>
        <v>5.8</v>
      </c>
      <c r="BD267" s="72">
        <f>0</f>
        <v>0</v>
      </c>
      <c r="BE267" s="72">
        <f t="shared" si="28"/>
        <v>5.8</v>
      </c>
      <c r="BF267" s="72">
        <v>0</v>
      </c>
      <c r="BG267" s="72">
        <v>0</v>
      </c>
      <c r="BH267" s="72"/>
      <c r="BI267" s="72"/>
      <c r="BJ267" s="142"/>
      <c r="BK267" s="139"/>
    </row>
    <row r="268" spans="1:63" ht="40.5" customHeight="1">
      <c r="A268" s="205" t="s">
        <v>4268</v>
      </c>
      <c r="B268" s="232" t="s">
        <v>4320</v>
      </c>
      <c r="C268" s="205" t="s">
        <v>2082</v>
      </c>
      <c r="D268" s="236" t="s">
        <v>7779</v>
      </c>
      <c r="E268" s="238" t="str">
        <f>INDEX([3]项目信息统计表!$E:$E,MATCH(B268,[3]项目信息统计表!$B:$B,0))</f>
        <v>应用研究</v>
      </c>
      <c r="F268" s="238" t="s">
        <v>1545</v>
      </c>
      <c r="G268" s="72" t="str">
        <f>INDEX(辅助数据!$F$3:$F$98,MATCH(项目信息统计表!F268,辅助数据!$E$3:$E$98,0))</f>
        <v>G54</v>
      </c>
      <c r="H268" s="238" t="s">
        <v>122</v>
      </c>
      <c r="I268" s="72">
        <f>INDEX(辅助数据!$B$3:$B$64,MATCH(项目信息统计表!H268,辅助数据!$A$3:$A$64,0))</f>
        <v>580</v>
      </c>
      <c r="J268" s="141" t="str">
        <f t="shared" si="25"/>
        <v>2020-01</v>
      </c>
      <c r="K268" s="237">
        <v>44896</v>
      </c>
      <c r="L268" s="72" t="str">
        <f t="shared" si="24"/>
        <v>2020</v>
      </c>
      <c r="M268" s="193"/>
      <c r="N268" s="201" t="s">
        <v>6259</v>
      </c>
      <c r="O268" s="201" t="s">
        <v>7768</v>
      </c>
      <c r="P268" s="231" t="s">
        <v>7309</v>
      </c>
      <c r="Q268" s="215" t="s">
        <v>1941</v>
      </c>
      <c r="R268" s="206" t="s">
        <v>4389</v>
      </c>
      <c r="S268" s="72" t="s">
        <v>65</v>
      </c>
      <c r="T268" s="141" t="s">
        <v>2159</v>
      </c>
      <c r="U268" s="72" t="s">
        <v>70</v>
      </c>
      <c r="V268" s="72" t="s">
        <v>73</v>
      </c>
      <c r="W268" s="72" t="s">
        <v>4497</v>
      </c>
      <c r="X268" s="180" t="s">
        <v>5233</v>
      </c>
      <c r="Y268" s="180" t="s">
        <v>160</v>
      </c>
      <c r="Z268" s="181" t="s">
        <v>161</v>
      </c>
      <c r="AA268" s="180" t="s">
        <v>2939</v>
      </c>
      <c r="AB268" s="190" t="s">
        <v>4221</v>
      </c>
      <c r="AC268" s="180" t="s">
        <v>4497</v>
      </c>
      <c r="AD268" s="180" t="s">
        <v>5233</v>
      </c>
      <c r="AE268" s="191"/>
      <c r="AF268" s="191"/>
      <c r="AG268" s="191"/>
      <c r="AH268" s="191"/>
      <c r="AI268" s="191"/>
      <c r="AJ268" s="191"/>
      <c r="AK268" s="191"/>
      <c r="AL268" s="191"/>
      <c r="AM268" s="191"/>
      <c r="AN268" s="191"/>
      <c r="AO268" s="192"/>
      <c r="AP268" s="192"/>
      <c r="AQ268" s="192"/>
      <c r="AR268" s="192"/>
      <c r="AS268" s="192"/>
      <c r="AT268" s="192"/>
      <c r="AU268" s="192"/>
      <c r="AV268" s="192"/>
      <c r="AW268" s="192"/>
      <c r="AX268" s="72">
        <v>15</v>
      </c>
      <c r="AY268" s="72">
        <v>0</v>
      </c>
      <c r="AZ268" s="80">
        <f t="shared" si="26"/>
        <v>15</v>
      </c>
      <c r="BA268" s="72">
        <v>5.8</v>
      </c>
      <c r="BB268" s="72">
        <f>0</f>
        <v>0</v>
      </c>
      <c r="BC268" s="72">
        <f t="shared" si="27"/>
        <v>5.8</v>
      </c>
      <c r="BD268" s="72">
        <f>0</f>
        <v>0</v>
      </c>
      <c r="BE268" s="72">
        <f t="shared" si="28"/>
        <v>5.8</v>
      </c>
      <c r="BF268" s="72">
        <v>0</v>
      </c>
      <c r="BG268" s="72">
        <v>0</v>
      </c>
      <c r="BH268" s="72"/>
      <c r="BI268" s="72"/>
      <c r="BJ268" s="142"/>
      <c r="BK268" s="139"/>
    </row>
    <row r="269" spans="1:63" ht="40.5" customHeight="1">
      <c r="A269" s="205" t="s">
        <v>4269</v>
      </c>
      <c r="B269" s="232" t="s">
        <v>4321</v>
      </c>
      <c r="C269" s="205" t="s">
        <v>2082</v>
      </c>
      <c r="D269" s="236" t="s">
        <v>7779</v>
      </c>
      <c r="E269" s="238" t="str">
        <f>INDEX([3]项目信息统计表!$E:$E,MATCH(B269,[3]项目信息统计表!$B:$B,0))</f>
        <v>应用研究</v>
      </c>
      <c r="F269" s="238" t="s">
        <v>1564</v>
      </c>
      <c r="G269" s="72" t="str">
        <f>INDEX(辅助数据!$F$3:$F$98,MATCH(项目信息统计表!F269,辅助数据!$E$3:$E$98,0))</f>
        <v>M73</v>
      </c>
      <c r="H269" s="238" t="s">
        <v>212</v>
      </c>
      <c r="I269" s="72">
        <f>INDEX(辅助数据!$B$3:$B$64,MATCH(项目信息统计表!H269,辅助数据!$A$3:$A$64,0))</f>
        <v>170</v>
      </c>
      <c r="J269" s="141" t="str">
        <f t="shared" si="25"/>
        <v>2020-01</v>
      </c>
      <c r="K269" s="237">
        <v>44896</v>
      </c>
      <c r="L269" s="72" t="str">
        <f t="shared" si="24"/>
        <v>2020</v>
      </c>
      <c r="M269" s="193"/>
      <c r="N269" s="201" t="s">
        <v>6259</v>
      </c>
      <c r="O269" s="201" t="s">
        <v>7768</v>
      </c>
      <c r="P269" s="231" t="s">
        <v>7310</v>
      </c>
      <c r="Q269" s="215" t="s">
        <v>1957</v>
      </c>
      <c r="R269" s="206" t="s">
        <v>4390</v>
      </c>
      <c r="S269" s="72" t="s">
        <v>65</v>
      </c>
      <c r="T269" s="141" t="s">
        <v>3756</v>
      </c>
      <c r="U269" s="72" t="s">
        <v>70</v>
      </c>
      <c r="V269" s="72" t="s">
        <v>73</v>
      </c>
      <c r="W269" s="72" t="s">
        <v>4497</v>
      </c>
      <c r="X269" s="180" t="s">
        <v>5233</v>
      </c>
      <c r="Y269" s="180" t="s">
        <v>160</v>
      </c>
      <c r="Z269" s="181" t="s">
        <v>161</v>
      </c>
      <c r="AA269" s="180" t="s">
        <v>1961</v>
      </c>
      <c r="AB269" s="190" t="s">
        <v>4220</v>
      </c>
      <c r="AC269" s="180" t="s">
        <v>4497</v>
      </c>
      <c r="AD269" s="180" t="s">
        <v>5233</v>
      </c>
      <c r="AE269" s="191"/>
      <c r="AF269" s="191"/>
      <c r="AG269" s="191"/>
      <c r="AH269" s="191"/>
      <c r="AI269" s="191"/>
      <c r="AJ269" s="191"/>
      <c r="AK269" s="191"/>
      <c r="AL269" s="191"/>
      <c r="AM269" s="191"/>
      <c r="AN269" s="191"/>
      <c r="AO269" s="192"/>
      <c r="AP269" s="192"/>
      <c r="AQ269" s="192"/>
      <c r="AR269" s="192"/>
      <c r="AS269" s="192"/>
      <c r="AT269" s="192"/>
      <c r="AU269" s="192"/>
      <c r="AV269" s="192"/>
      <c r="AW269" s="192"/>
      <c r="AX269" s="72">
        <v>15</v>
      </c>
      <c r="AY269" s="72">
        <v>0</v>
      </c>
      <c r="AZ269" s="80">
        <f t="shared" si="26"/>
        <v>15</v>
      </c>
      <c r="BA269" s="72">
        <v>5.8</v>
      </c>
      <c r="BB269" s="72">
        <f>0</f>
        <v>0</v>
      </c>
      <c r="BC269" s="72">
        <f t="shared" si="27"/>
        <v>5.8</v>
      </c>
      <c r="BD269" s="72">
        <f>0</f>
        <v>0</v>
      </c>
      <c r="BE269" s="72">
        <f t="shared" si="28"/>
        <v>5.8</v>
      </c>
      <c r="BF269" s="72">
        <v>0</v>
      </c>
      <c r="BG269" s="72">
        <v>0</v>
      </c>
      <c r="BH269" s="72"/>
      <c r="BI269" s="72"/>
      <c r="BJ269" s="142"/>
      <c r="BK269" s="139"/>
    </row>
    <row r="270" spans="1:63" ht="40.5" customHeight="1">
      <c r="A270" s="205" t="s">
        <v>4270</v>
      </c>
      <c r="B270" s="232" t="s">
        <v>4322</v>
      </c>
      <c r="C270" s="205" t="s">
        <v>2082</v>
      </c>
      <c r="D270" s="236" t="s">
        <v>7779</v>
      </c>
      <c r="E270" s="238" t="str">
        <f>INDEX([3]项目信息统计表!$E:$E,MATCH(B270,[3]项目信息统计表!$B:$B,0))</f>
        <v>应用研究</v>
      </c>
      <c r="F270" s="238" t="s">
        <v>1539</v>
      </c>
      <c r="G270" s="72" t="str">
        <f>INDEX(辅助数据!$F$3:$F$98,MATCH(项目信息统计表!F270,辅助数据!$E$3:$E$98,0))</f>
        <v>E48</v>
      </c>
      <c r="H270" s="238" t="s">
        <v>122</v>
      </c>
      <c r="I270" s="72">
        <f>INDEX(辅助数据!$B$3:$B$64,MATCH(项目信息统计表!H270,辅助数据!$A$3:$A$64,0))</f>
        <v>580</v>
      </c>
      <c r="J270" s="141" t="str">
        <f t="shared" si="25"/>
        <v>2020-01</v>
      </c>
      <c r="K270" s="237">
        <v>44896</v>
      </c>
      <c r="L270" s="72" t="str">
        <f t="shared" si="24"/>
        <v>2020</v>
      </c>
      <c r="M270" s="193"/>
      <c r="N270" s="201" t="s">
        <v>6259</v>
      </c>
      <c r="O270" s="201" t="s">
        <v>7768</v>
      </c>
      <c r="P270" s="231" t="s">
        <v>7311</v>
      </c>
      <c r="Q270" s="215" t="s">
        <v>4967</v>
      </c>
      <c r="R270" s="206" t="s">
        <v>4391</v>
      </c>
      <c r="S270" s="72" t="s">
        <v>65</v>
      </c>
      <c r="T270" s="141" t="s">
        <v>2197</v>
      </c>
      <c r="U270" s="72" t="s">
        <v>70</v>
      </c>
      <c r="V270" s="72" t="s">
        <v>73</v>
      </c>
      <c r="W270" s="72" t="s">
        <v>4497</v>
      </c>
      <c r="X270" s="180" t="s">
        <v>5234</v>
      </c>
      <c r="Y270" s="180" t="s">
        <v>116</v>
      </c>
      <c r="Z270" s="181" t="s">
        <v>175</v>
      </c>
      <c r="AA270" s="180" t="s">
        <v>7720</v>
      </c>
      <c r="AB270" s="190" t="s">
        <v>4232</v>
      </c>
      <c r="AC270" s="180" t="s">
        <v>4496</v>
      </c>
      <c r="AD270" s="180" t="s">
        <v>5233</v>
      </c>
      <c r="AE270" s="191"/>
      <c r="AF270" s="191"/>
      <c r="AG270" s="191"/>
      <c r="AH270" s="191"/>
      <c r="AI270" s="191"/>
      <c r="AJ270" s="191"/>
      <c r="AK270" s="191"/>
      <c r="AL270" s="191"/>
      <c r="AM270" s="191"/>
      <c r="AN270" s="191"/>
      <c r="AO270" s="192"/>
      <c r="AP270" s="192"/>
      <c r="AQ270" s="192"/>
      <c r="AR270" s="192"/>
      <c r="AS270" s="192"/>
      <c r="AT270" s="192"/>
      <c r="AU270" s="192"/>
      <c r="AV270" s="192"/>
      <c r="AW270" s="192"/>
      <c r="AX270" s="72">
        <v>15</v>
      </c>
      <c r="AY270" s="72">
        <v>0</v>
      </c>
      <c r="AZ270" s="80">
        <f t="shared" si="26"/>
        <v>15</v>
      </c>
      <c r="BA270" s="72">
        <v>5.8</v>
      </c>
      <c r="BB270" s="72">
        <f>0</f>
        <v>0</v>
      </c>
      <c r="BC270" s="72">
        <f t="shared" si="27"/>
        <v>5.8</v>
      </c>
      <c r="BD270" s="72">
        <f>0</f>
        <v>0</v>
      </c>
      <c r="BE270" s="72">
        <f t="shared" si="28"/>
        <v>5.8</v>
      </c>
      <c r="BF270" s="72">
        <v>0</v>
      </c>
      <c r="BG270" s="72">
        <v>0</v>
      </c>
      <c r="BH270" s="142"/>
      <c r="BI270" s="72"/>
      <c r="BJ270" s="142"/>
      <c r="BK270" s="139"/>
    </row>
    <row r="271" spans="1:63" ht="40.5" customHeight="1">
      <c r="A271" s="205" t="s">
        <v>4148</v>
      </c>
      <c r="B271" s="232" t="s">
        <v>4173</v>
      </c>
      <c r="C271" s="205" t="s">
        <v>2082</v>
      </c>
      <c r="D271" s="236" t="s">
        <v>7779</v>
      </c>
      <c r="E271" s="238" t="str">
        <f>INDEX([3]项目信息统计表!$E:$E,MATCH(B271,[3]项目信息统计表!$B:$B,0))</f>
        <v>应用研究</v>
      </c>
      <c r="F271" s="238" t="s">
        <v>1529</v>
      </c>
      <c r="G271" s="72" t="str">
        <f>INDEX(辅助数据!$F$3:$F$98,MATCH(项目信息统计表!F271,辅助数据!$E$3:$E$98,0))</f>
        <v>C37</v>
      </c>
      <c r="H271" s="238" t="s">
        <v>122</v>
      </c>
      <c r="I271" s="72">
        <f>INDEX(辅助数据!$B$3:$B$64,MATCH(项目信息统计表!H271,辅助数据!$A$3:$A$64,0))</f>
        <v>580</v>
      </c>
      <c r="J271" s="141" t="str">
        <f t="shared" si="25"/>
        <v>2019-01</v>
      </c>
      <c r="K271" s="237">
        <v>44896</v>
      </c>
      <c r="L271" s="72" t="str">
        <f>"201"&amp;MID(B271,9,1)</f>
        <v>2019</v>
      </c>
      <c r="M271" s="193"/>
      <c r="N271" s="201" t="s">
        <v>4825</v>
      </c>
      <c r="O271" s="201" t="s">
        <v>7768</v>
      </c>
      <c r="P271" s="231" t="s">
        <v>7357</v>
      </c>
      <c r="Q271" s="215" t="s">
        <v>5012</v>
      </c>
      <c r="R271" s="218" t="s">
        <v>4484</v>
      </c>
      <c r="S271" s="72" t="s">
        <v>65</v>
      </c>
      <c r="T271" s="141" t="s">
        <v>3438</v>
      </c>
      <c r="U271" s="72" t="s">
        <v>70</v>
      </c>
      <c r="V271" s="72" t="s">
        <v>73</v>
      </c>
      <c r="W271" s="72" t="s">
        <v>76</v>
      </c>
      <c r="X271" s="180" t="s">
        <v>5234</v>
      </c>
      <c r="Y271" s="180" t="s">
        <v>160</v>
      </c>
      <c r="Z271" s="181" t="s">
        <v>161</v>
      </c>
      <c r="AA271" s="180" t="s">
        <v>7733</v>
      </c>
      <c r="AB271" s="190" t="s">
        <v>4220</v>
      </c>
      <c r="AC271" s="180" t="s">
        <v>4497</v>
      </c>
      <c r="AD271" s="180" t="s">
        <v>5233</v>
      </c>
      <c r="AE271" s="191"/>
      <c r="AF271" s="191"/>
      <c r="AG271" s="191"/>
      <c r="AH271" s="191"/>
      <c r="AI271" s="191"/>
      <c r="AJ271" s="191"/>
      <c r="AK271" s="191"/>
      <c r="AL271" s="191"/>
      <c r="AM271" s="191"/>
      <c r="AN271" s="191"/>
      <c r="AO271" s="192"/>
      <c r="AP271" s="192"/>
      <c r="AQ271" s="192"/>
      <c r="AR271" s="192"/>
      <c r="AS271" s="192"/>
      <c r="AT271" s="192"/>
      <c r="AU271" s="192"/>
      <c r="AV271" s="192"/>
      <c r="AW271" s="192"/>
      <c r="AX271" s="72">
        <v>300</v>
      </c>
      <c r="AY271" s="72">
        <v>0</v>
      </c>
      <c r="AZ271" s="80">
        <f t="shared" si="26"/>
        <v>300</v>
      </c>
      <c r="BA271" s="72">
        <v>20</v>
      </c>
      <c r="BB271" s="72">
        <f>0</f>
        <v>0</v>
      </c>
      <c r="BC271" s="72">
        <f t="shared" si="27"/>
        <v>20</v>
      </c>
      <c r="BD271" s="72">
        <f>0</f>
        <v>0</v>
      </c>
      <c r="BE271" s="72">
        <f t="shared" si="28"/>
        <v>20</v>
      </c>
      <c r="BF271" s="72">
        <v>0</v>
      </c>
      <c r="BG271" s="72">
        <v>0</v>
      </c>
      <c r="BH271" s="72"/>
      <c r="BI271" s="72"/>
      <c r="BJ271" s="142"/>
      <c r="BK271" s="139"/>
    </row>
    <row r="272" spans="1:63" ht="40.5" customHeight="1">
      <c r="A272" s="205" t="s">
        <v>4236</v>
      </c>
      <c r="B272" s="232" t="s">
        <v>4174</v>
      </c>
      <c r="C272" s="205" t="s">
        <v>2082</v>
      </c>
      <c r="D272" s="236" t="s">
        <v>7779</v>
      </c>
      <c r="E272" s="238" t="str">
        <f>INDEX([3]项目信息统计表!$E:$E,MATCH(B272,[3]项目信息统计表!$B:$B,0))</f>
        <v>应用研究</v>
      </c>
      <c r="F272" s="238" t="s">
        <v>1545</v>
      </c>
      <c r="G272" s="72" t="str">
        <f>INDEX(辅助数据!$F$3:$F$98,MATCH(项目信息统计表!F272,辅助数据!$E$3:$E$98,0))</f>
        <v>G54</v>
      </c>
      <c r="H272" s="238" t="s">
        <v>122</v>
      </c>
      <c r="I272" s="72">
        <f>INDEX(辅助数据!$B$3:$B$64,MATCH(项目信息统计表!H272,辅助数据!$A$3:$A$64,0))</f>
        <v>580</v>
      </c>
      <c r="J272" s="141" t="str">
        <f t="shared" si="25"/>
        <v>2019-01</v>
      </c>
      <c r="K272" s="237">
        <v>44896</v>
      </c>
      <c r="L272" s="72" t="str">
        <f>"201"&amp;MID(B272,9,1)</f>
        <v>2019</v>
      </c>
      <c r="M272" s="193"/>
      <c r="N272" s="201" t="s">
        <v>4825</v>
      </c>
      <c r="O272" s="201" t="s">
        <v>7768</v>
      </c>
      <c r="P272" s="231" t="s">
        <v>7358</v>
      </c>
      <c r="Q272" s="215" t="s">
        <v>4017</v>
      </c>
      <c r="R272" s="206" t="s">
        <v>4485</v>
      </c>
      <c r="S272" s="72" t="s">
        <v>65</v>
      </c>
      <c r="T272" s="141" t="s">
        <v>2161</v>
      </c>
      <c r="U272" s="72" t="s">
        <v>70</v>
      </c>
      <c r="V272" s="72" t="s">
        <v>73</v>
      </c>
      <c r="W272" s="72" t="s">
        <v>76</v>
      </c>
      <c r="X272" s="180" t="s">
        <v>79</v>
      </c>
      <c r="Y272" s="180" t="s">
        <v>81</v>
      </c>
      <c r="Z272" s="181" t="s">
        <v>206</v>
      </c>
      <c r="AA272" s="180" t="s">
        <v>4095</v>
      </c>
      <c r="AB272" s="190" t="s">
        <v>4227</v>
      </c>
      <c r="AC272" s="180" t="s">
        <v>90</v>
      </c>
      <c r="AD272" s="180" t="s">
        <v>5233</v>
      </c>
      <c r="AE272" s="191"/>
      <c r="AF272" s="191"/>
      <c r="AG272" s="191"/>
      <c r="AH272" s="191"/>
      <c r="AI272" s="191"/>
      <c r="AJ272" s="191"/>
      <c r="AK272" s="191"/>
      <c r="AL272" s="191"/>
      <c r="AM272" s="191"/>
      <c r="AN272" s="191"/>
      <c r="AO272" s="192"/>
      <c r="AP272" s="192"/>
      <c r="AQ272" s="192"/>
      <c r="AR272" s="192"/>
      <c r="AS272" s="192"/>
      <c r="AT272" s="192"/>
      <c r="AU272" s="192"/>
      <c r="AV272" s="192"/>
      <c r="AW272" s="192"/>
      <c r="AX272" s="72">
        <v>300</v>
      </c>
      <c r="AY272" s="72">
        <v>0</v>
      </c>
      <c r="AZ272" s="80">
        <f t="shared" si="26"/>
        <v>300</v>
      </c>
      <c r="BA272" s="72">
        <v>20</v>
      </c>
      <c r="BB272" s="72">
        <f>0</f>
        <v>0</v>
      </c>
      <c r="BC272" s="72">
        <f t="shared" si="27"/>
        <v>20</v>
      </c>
      <c r="BD272" s="72">
        <f>0</f>
        <v>0</v>
      </c>
      <c r="BE272" s="72">
        <f t="shared" si="28"/>
        <v>20</v>
      </c>
      <c r="BF272" s="72">
        <v>0</v>
      </c>
      <c r="BG272" s="72">
        <v>0</v>
      </c>
      <c r="BH272" s="72"/>
      <c r="BI272" s="72"/>
      <c r="BJ272" s="142"/>
      <c r="BK272" s="139"/>
    </row>
    <row r="273" spans="1:63" ht="40.5" customHeight="1">
      <c r="A273" s="205" t="s">
        <v>4237</v>
      </c>
      <c r="B273" s="232" t="s">
        <v>4175</v>
      </c>
      <c r="C273" s="205" t="s">
        <v>2082</v>
      </c>
      <c r="D273" s="236" t="s">
        <v>7779</v>
      </c>
      <c r="E273" s="238" t="str">
        <f>INDEX([3]项目信息统计表!$E:$E,MATCH(B273,[3]项目信息统计表!$B:$B,0))</f>
        <v>基础研究</v>
      </c>
      <c r="F273" s="238" t="s">
        <v>1539</v>
      </c>
      <c r="G273" s="72" t="str">
        <f>INDEX(辅助数据!$F$3:$F$98,MATCH(项目信息统计表!F273,辅助数据!$E$3:$E$98,0))</f>
        <v>E48</v>
      </c>
      <c r="H273" s="238" t="s">
        <v>228</v>
      </c>
      <c r="I273" s="72">
        <f>INDEX(辅助数据!$B$3:$B$64,MATCH(项目信息统计表!H273,辅助数据!$A$3:$A$64,0))</f>
        <v>560</v>
      </c>
      <c r="J273" s="141" t="str">
        <f t="shared" si="25"/>
        <v>2019-01</v>
      </c>
      <c r="K273" s="237">
        <v>44896</v>
      </c>
      <c r="L273" s="72" t="str">
        <f>"201"&amp;MID(B273,9,1)</f>
        <v>2019</v>
      </c>
      <c r="M273" s="193"/>
      <c r="N273" s="201" t="s">
        <v>4825</v>
      </c>
      <c r="O273" s="201" t="s">
        <v>7768</v>
      </c>
      <c r="P273" s="231" t="s">
        <v>7359</v>
      </c>
      <c r="Q273" s="215" t="s">
        <v>5013</v>
      </c>
      <c r="R273" s="206" t="s">
        <v>4486</v>
      </c>
      <c r="S273" s="72" t="s">
        <v>65</v>
      </c>
      <c r="T273" s="141" t="s">
        <v>3676</v>
      </c>
      <c r="U273" s="72" t="s">
        <v>70</v>
      </c>
      <c r="V273" s="72" t="s">
        <v>73</v>
      </c>
      <c r="W273" s="72" t="s">
        <v>76</v>
      </c>
      <c r="X273" s="180" t="s">
        <v>5233</v>
      </c>
      <c r="Y273" s="180" t="s">
        <v>81</v>
      </c>
      <c r="Z273" s="181" t="s">
        <v>171</v>
      </c>
      <c r="AA273" s="180" t="s">
        <v>4912</v>
      </c>
      <c r="AB273" s="190" t="s">
        <v>4220</v>
      </c>
      <c r="AC273" s="180" t="s">
        <v>4497</v>
      </c>
      <c r="AD273" s="180" t="s">
        <v>5233</v>
      </c>
      <c r="AE273" s="191"/>
      <c r="AF273" s="191"/>
      <c r="AG273" s="191"/>
      <c r="AH273" s="191"/>
      <c r="AI273" s="191"/>
      <c r="AJ273" s="191"/>
      <c r="AK273" s="191"/>
      <c r="AL273" s="191"/>
      <c r="AM273" s="191"/>
      <c r="AN273" s="191"/>
      <c r="AO273" s="192"/>
      <c r="AP273" s="192"/>
      <c r="AQ273" s="192"/>
      <c r="AR273" s="192"/>
      <c r="AS273" s="192"/>
      <c r="AT273" s="192"/>
      <c r="AU273" s="192"/>
      <c r="AV273" s="192"/>
      <c r="AW273" s="192"/>
      <c r="AX273" s="72">
        <v>300</v>
      </c>
      <c r="AY273" s="72">
        <v>0</v>
      </c>
      <c r="AZ273" s="212">
        <f t="shared" si="26"/>
        <v>300</v>
      </c>
      <c r="BA273" s="72">
        <v>70</v>
      </c>
      <c r="BB273" s="72">
        <f>0</f>
        <v>0</v>
      </c>
      <c r="BC273" s="72">
        <f t="shared" si="27"/>
        <v>70</v>
      </c>
      <c r="BD273" s="72">
        <f>0</f>
        <v>0</v>
      </c>
      <c r="BE273" s="72">
        <f t="shared" si="28"/>
        <v>70</v>
      </c>
      <c r="BF273" s="72">
        <v>0</v>
      </c>
      <c r="BG273" s="72">
        <v>0</v>
      </c>
      <c r="BH273" s="142"/>
      <c r="BI273" s="72"/>
      <c r="BJ273" s="142"/>
      <c r="BK273" s="139"/>
    </row>
    <row r="274" spans="1:63" ht="40.5" customHeight="1">
      <c r="A274" s="205" t="s">
        <v>4609</v>
      </c>
      <c r="B274" s="232" t="s">
        <v>4789</v>
      </c>
      <c r="C274" s="205" t="s">
        <v>2082</v>
      </c>
      <c r="D274" s="236" t="s">
        <v>7779</v>
      </c>
      <c r="E274" s="238" t="str">
        <f>INDEX([3]项目信息统计表!$E:$E,MATCH(B274,[3]项目信息统计表!$B:$B,0))</f>
        <v>应用研究</v>
      </c>
      <c r="F274" s="238" t="s">
        <v>1539</v>
      </c>
      <c r="G274" s="72" t="str">
        <f>INDEX(辅助数据!$F$3:$F$98,MATCH(项目信息统计表!F274,辅助数据!$E$3:$E$98,0))</f>
        <v>E48</v>
      </c>
      <c r="H274" s="238" t="s">
        <v>122</v>
      </c>
      <c r="I274" s="72">
        <f>INDEX(辅助数据!$B$3:$B$64,MATCH(项目信息统计表!H274,辅助数据!$A$3:$A$64,0))</f>
        <v>580</v>
      </c>
      <c r="J274" s="141" t="str">
        <f t="shared" si="25"/>
        <v>2021-01</v>
      </c>
      <c r="K274" s="237">
        <v>45992</v>
      </c>
      <c r="L274" s="72" t="str">
        <f>"202"&amp;MID(B274,9,1)</f>
        <v>2021</v>
      </c>
      <c r="M274" s="238" t="s">
        <v>54</v>
      </c>
      <c r="N274" s="135" t="s">
        <v>4825</v>
      </c>
      <c r="O274" s="201" t="s">
        <v>7768</v>
      </c>
      <c r="P274" s="231" t="s">
        <v>7360</v>
      </c>
      <c r="Q274" s="215" t="s">
        <v>4939</v>
      </c>
      <c r="R274" s="206" t="s">
        <v>5196</v>
      </c>
      <c r="S274" s="72" t="s">
        <v>65</v>
      </c>
      <c r="T274" s="141" t="s">
        <v>3781</v>
      </c>
      <c r="U274" s="72" t="s">
        <v>70</v>
      </c>
      <c r="V274" s="72" t="s">
        <v>73</v>
      </c>
      <c r="W274" s="72" t="s">
        <v>90</v>
      </c>
      <c r="X274" s="180" t="s">
        <v>5233</v>
      </c>
      <c r="Y274" s="180" t="s">
        <v>160</v>
      </c>
      <c r="Z274" s="181" t="s">
        <v>161</v>
      </c>
      <c r="AA274" s="180" t="s">
        <v>7523</v>
      </c>
      <c r="AB274" s="190">
        <v>1971</v>
      </c>
      <c r="AC274" s="180" t="s">
        <v>76</v>
      </c>
      <c r="AD274" s="180" t="s">
        <v>5234</v>
      </c>
      <c r="AE274" s="191"/>
      <c r="AF274" s="191"/>
      <c r="AG274" s="191"/>
      <c r="AH274" s="191"/>
      <c r="AI274" s="191"/>
      <c r="AJ274" s="191"/>
      <c r="AK274" s="191"/>
      <c r="AL274" s="191"/>
      <c r="AM274" s="191"/>
      <c r="AN274" s="191"/>
      <c r="AO274" s="192"/>
      <c r="AP274" s="192"/>
      <c r="AQ274" s="192"/>
      <c r="AR274" s="192"/>
      <c r="AS274" s="192"/>
      <c r="AT274" s="192"/>
      <c r="AU274" s="192"/>
      <c r="AV274" s="192"/>
      <c r="AW274" s="192"/>
      <c r="AX274" s="72">
        <v>300</v>
      </c>
      <c r="AY274" s="72">
        <v>0</v>
      </c>
      <c r="AZ274" s="80">
        <f t="shared" si="26"/>
        <v>300</v>
      </c>
      <c r="BA274" s="72">
        <v>20</v>
      </c>
      <c r="BB274" s="72">
        <f>0</f>
        <v>0</v>
      </c>
      <c r="BC274" s="72">
        <f t="shared" si="27"/>
        <v>20</v>
      </c>
      <c r="BD274" s="72">
        <f>0</f>
        <v>0</v>
      </c>
      <c r="BE274" s="72">
        <f t="shared" si="28"/>
        <v>20</v>
      </c>
      <c r="BF274" s="72">
        <v>0</v>
      </c>
      <c r="BG274" s="72">
        <v>0</v>
      </c>
      <c r="BH274" s="142"/>
      <c r="BI274" s="72"/>
      <c r="BJ274" s="142"/>
      <c r="BK274" s="139"/>
    </row>
    <row r="275" spans="1:63" ht="40.5" customHeight="1">
      <c r="A275" s="205" t="s">
        <v>4617</v>
      </c>
      <c r="B275" s="232" t="s">
        <v>4325</v>
      </c>
      <c r="C275" s="205" t="s">
        <v>2082</v>
      </c>
      <c r="D275" s="236" t="s">
        <v>7779</v>
      </c>
      <c r="E275" s="238" t="str">
        <f>INDEX([3]项目信息统计表!$E:$E,MATCH(B275,[3]项目信息统计表!$B:$B,0))</f>
        <v>基础研究</v>
      </c>
      <c r="F275" s="238" t="s">
        <v>1539</v>
      </c>
      <c r="G275" s="72" t="str">
        <f>INDEX(辅助数据!$F$3:$F$98,MATCH(项目信息统计表!F275,辅助数据!$E$3:$E$98,0))</f>
        <v>E48</v>
      </c>
      <c r="H275" s="238" t="s">
        <v>122</v>
      </c>
      <c r="I275" s="72">
        <f>INDEX(辅助数据!$B$3:$B$64,MATCH(项目信息统计表!H275,辅助数据!$A$3:$A$64,0))</f>
        <v>580</v>
      </c>
      <c r="J275" s="141" t="str">
        <f t="shared" si="25"/>
        <v>2020-01</v>
      </c>
      <c r="K275" s="237">
        <v>44896</v>
      </c>
      <c r="L275" s="72" t="str">
        <f>"202"&amp;MID(B275,9,1)</f>
        <v>2020</v>
      </c>
      <c r="M275" s="193"/>
      <c r="N275" s="201" t="s">
        <v>4825</v>
      </c>
      <c r="O275" s="201" t="s">
        <v>7768</v>
      </c>
      <c r="P275" s="231" t="s">
        <v>7363</v>
      </c>
      <c r="Q275" s="215" t="s">
        <v>5011</v>
      </c>
      <c r="R275" s="206" t="s">
        <v>5201</v>
      </c>
      <c r="S275" s="72" t="s">
        <v>65</v>
      </c>
      <c r="T275" s="141" t="s">
        <v>2151</v>
      </c>
      <c r="U275" s="72" t="s">
        <v>70</v>
      </c>
      <c r="V275" s="72" t="s">
        <v>73</v>
      </c>
      <c r="W275" s="72" t="s">
        <v>76</v>
      </c>
      <c r="X275" s="180" t="s">
        <v>5233</v>
      </c>
      <c r="Y275" s="180" t="s">
        <v>116</v>
      </c>
      <c r="Z275" s="181" t="s">
        <v>175</v>
      </c>
      <c r="AA275" s="180" t="s">
        <v>7539</v>
      </c>
      <c r="AB275" s="190" t="s">
        <v>4221</v>
      </c>
      <c r="AC275" s="180" t="s">
        <v>4497</v>
      </c>
      <c r="AD275" s="180" t="s">
        <v>5233</v>
      </c>
      <c r="AE275" s="191"/>
      <c r="AF275" s="191"/>
      <c r="AG275" s="191"/>
      <c r="AH275" s="191"/>
      <c r="AI275" s="191"/>
      <c r="AJ275" s="191"/>
      <c r="AK275" s="191"/>
      <c r="AL275" s="191"/>
      <c r="AM275" s="191"/>
      <c r="AN275" s="191"/>
      <c r="AO275" s="192"/>
      <c r="AP275" s="192"/>
      <c r="AQ275" s="192"/>
      <c r="AR275" s="192"/>
      <c r="AS275" s="192"/>
      <c r="AT275" s="192"/>
      <c r="AU275" s="192"/>
      <c r="AV275" s="192"/>
      <c r="AW275" s="192"/>
      <c r="AX275" s="72">
        <v>200</v>
      </c>
      <c r="AY275" s="72">
        <v>0</v>
      </c>
      <c r="AZ275" s="80">
        <f t="shared" si="26"/>
        <v>200</v>
      </c>
      <c r="BA275" s="72">
        <v>20</v>
      </c>
      <c r="BB275" s="72">
        <f>0</f>
        <v>0</v>
      </c>
      <c r="BC275" s="72">
        <f t="shared" si="27"/>
        <v>20</v>
      </c>
      <c r="BD275" s="72">
        <f>0</f>
        <v>0</v>
      </c>
      <c r="BE275" s="72">
        <f t="shared" si="28"/>
        <v>20</v>
      </c>
      <c r="BF275" s="72">
        <v>0</v>
      </c>
      <c r="BG275" s="72">
        <v>0</v>
      </c>
      <c r="BH275" s="142"/>
      <c r="BI275" s="72"/>
      <c r="BJ275" s="142"/>
      <c r="BK275" s="139"/>
    </row>
    <row r="276" spans="1:63" ht="40.5" customHeight="1">
      <c r="A276" s="205" t="s">
        <v>4616</v>
      </c>
      <c r="B276" s="232" t="s">
        <v>4324</v>
      </c>
      <c r="C276" s="205" t="s">
        <v>2082</v>
      </c>
      <c r="D276" s="236" t="s">
        <v>7779</v>
      </c>
      <c r="E276" s="238" t="str">
        <f>INDEX([3]项目信息统计表!$E:$E,MATCH(B276,[3]项目信息统计表!$B:$B,0))</f>
        <v>应用研究</v>
      </c>
      <c r="F276" s="238" t="s">
        <v>1539</v>
      </c>
      <c r="G276" s="72" t="str">
        <f>INDEX(辅助数据!$F$3:$F$98,MATCH(项目信息统计表!F276,辅助数据!$E$3:$E$98,0))</f>
        <v>E48</v>
      </c>
      <c r="H276" s="238" t="s">
        <v>122</v>
      </c>
      <c r="I276" s="72">
        <f>INDEX(辅助数据!$B$3:$B$64,MATCH(项目信息统计表!H276,辅助数据!$A$3:$A$64,0))</f>
        <v>580</v>
      </c>
      <c r="J276" s="141" t="str">
        <f t="shared" si="25"/>
        <v>2020-01</v>
      </c>
      <c r="K276" s="237">
        <v>44896</v>
      </c>
      <c r="L276" s="72" t="str">
        <f>"202"&amp;MID(B276,9,1)</f>
        <v>2020</v>
      </c>
      <c r="M276" s="193"/>
      <c r="N276" s="201" t="s">
        <v>4825</v>
      </c>
      <c r="O276" s="201" t="s">
        <v>7768</v>
      </c>
      <c r="P276" s="231" t="s">
        <v>7365</v>
      </c>
      <c r="Q276" s="215" t="s">
        <v>5010</v>
      </c>
      <c r="R276" s="206" t="s">
        <v>5200</v>
      </c>
      <c r="S276" s="72" t="s">
        <v>65</v>
      </c>
      <c r="T276" s="141" t="s">
        <v>2214</v>
      </c>
      <c r="U276" s="72" t="s">
        <v>70</v>
      </c>
      <c r="V276" s="72" t="s">
        <v>73</v>
      </c>
      <c r="W276" s="72" t="s">
        <v>76</v>
      </c>
      <c r="X276" s="180" t="s">
        <v>5233</v>
      </c>
      <c r="Y276" s="180" t="s">
        <v>160</v>
      </c>
      <c r="Z276" s="181" t="s">
        <v>161</v>
      </c>
      <c r="AA276" s="180" t="s">
        <v>7734</v>
      </c>
      <c r="AB276" s="190" t="s">
        <v>4221</v>
      </c>
      <c r="AC276" s="180" t="s">
        <v>90</v>
      </c>
      <c r="AD276" s="180" t="s">
        <v>5233</v>
      </c>
      <c r="AE276" s="191"/>
      <c r="AF276" s="191"/>
      <c r="AG276" s="191"/>
      <c r="AH276" s="191"/>
      <c r="AI276" s="191"/>
      <c r="AJ276" s="191"/>
      <c r="AK276" s="191"/>
      <c r="AL276" s="191"/>
      <c r="AM276" s="191"/>
      <c r="AN276" s="191"/>
      <c r="AO276" s="192"/>
      <c r="AP276" s="192"/>
      <c r="AQ276" s="192"/>
      <c r="AR276" s="192"/>
      <c r="AS276" s="192"/>
      <c r="AT276" s="192"/>
      <c r="AU276" s="192"/>
      <c r="AV276" s="192"/>
      <c r="AW276" s="192"/>
      <c r="AX276" s="72">
        <v>200</v>
      </c>
      <c r="AY276" s="72">
        <v>0</v>
      </c>
      <c r="AZ276" s="80">
        <f t="shared" si="26"/>
        <v>200</v>
      </c>
      <c r="BA276" s="72">
        <v>20</v>
      </c>
      <c r="BB276" s="72">
        <f>0</f>
        <v>0</v>
      </c>
      <c r="BC276" s="72">
        <f t="shared" si="27"/>
        <v>20</v>
      </c>
      <c r="BD276" s="72">
        <f>0</f>
        <v>0</v>
      </c>
      <c r="BE276" s="72">
        <f t="shared" si="28"/>
        <v>20</v>
      </c>
      <c r="BF276" s="72">
        <v>0</v>
      </c>
      <c r="BG276" s="72">
        <v>0</v>
      </c>
      <c r="BH276" s="142"/>
      <c r="BI276" s="72"/>
      <c r="BJ276" s="142"/>
      <c r="BK276" s="139"/>
    </row>
    <row r="277" spans="1:63" ht="40.5" customHeight="1">
      <c r="A277" s="205" t="s">
        <v>4238</v>
      </c>
      <c r="B277" s="232" t="s">
        <v>4176</v>
      </c>
      <c r="C277" s="205" t="s">
        <v>2082</v>
      </c>
      <c r="D277" s="236" t="s">
        <v>7779</v>
      </c>
      <c r="E277" s="238" t="str">
        <f>INDEX([3]项目信息统计表!$E:$E,MATCH(B277,[3]项目信息统计表!$B:$B,0))</f>
        <v>应用研究</v>
      </c>
      <c r="F277" s="238" t="s">
        <v>1539</v>
      </c>
      <c r="G277" s="72" t="str">
        <f>INDEX(辅助数据!$F$3:$F$98,MATCH(项目信息统计表!F277,辅助数据!$E$3:$E$98,0))</f>
        <v>E48</v>
      </c>
      <c r="H277" s="238" t="s">
        <v>228</v>
      </c>
      <c r="I277" s="72">
        <f>INDEX(辅助数据!$B$3:$B$64,MATCH(项目信息统计表!H277,辅助数据!$A$3:$A$64,0))</f>
        <v>560</v>
      </c>
      <c r="J277" s="141" t="str">
        <f t="shared" si="25"/>
        <v>2019-01</v>
      </c>
      <c r="K277" s="237">
        <v>44896</v>
      </c>
      <c r="L277" s="72" t="str">
        <f>"201"&amp;MID(B277,9,1)</f>
        <v>2019</v>
      </c>
      <c r="M277" s="193"/>
      <c r="N277" s="201" t="s">
        <v>4825</v>
      </c>
      <c r="O277" s="201" t="s">
        <v>7768</v>
      </c>
      <c r="P277" s="231" t="s">
        <v>7366</v>
      </c>
      <c r="Q277" s="215" t="s">
        <v>4023</v>
      </c>
      <c r="R277" s="206" t="s">
        <v>4487</v>
      </c>
      <c r="S277" s="72" t="s">
        <v>65</v>
      </c>
      <c r="T277" s="141" t="s">
        <v>3609</v>
      </c>
      <c r="U277" s="72" t="s">
        <v>70</v>
      </c>
      <c r="V277" s="72" t="s">
        <v>73</v>
      </c>
      <c r="W277" s="72" t="s">
        <v>76</v>
      </c>
      <c r="X277" s="180" t="s">
        <v>5233</v>
      </c>
      <c r="Y277" s="180" t="s">
        <v>160</v>
      </c>
      <c r="Z277" s="181" t="s">
        <v>174</v>
      </c>
      <c r="AA277" s="180" t="s">
        <v>2489</v>
      </c>
      <c r="AB277" s="190" t="s">
        <v>4225</v>
      </c>
      <c r="AC277" s="180" t="s">
        <v>90</v>
      </c>
      <c r="AD277" s="180" t="s">
        <v>5233</v>
      </c>
      <c r="AE277" s="191"/>
      <c r="AF277" s="191"/>
      <c r="AG277" s="191"/>
      <c r="AH277" s="191"/>
      <c r="AI277" s="191"/>
      <c r="AJ277" s="191"/>
      <c r="AK277" s="191"/>
      <c r="AL277" s="191"/>
      <c r="AM277" s="191"/>
      <c r="AN277" s="191"/>
      <c r="AO277" s="192"/>
      <c r="AP277" s="192"/>
      <c r="AQ277" s="192"/>
      <c r="AR277" s="192"/>
      <c r="AS277" s="192"/>
      <c r="AT277" s="192"/>
      <c r="AU277" s="192"/>
      <c r="AV277" s="192"/>
      <c r="AW277" s="192"/>
      <c r="AX277" s="72">
        <v>200</v>
      </c>
      <c r="AY277" s="72">
        <v>0</v>
      </c>
      <c r="AZ277" s="80">
        <f t="shared" si="26"/>
        <v>200</v>
      </c>
      <c r="BA277" s="72">
        <v>20</v>
      </c>
      <c r="BB277" s="72">
        <f>0</f>
        <v>0</v>
      </c>
      <c r="BC277" s="72">
        <f t="shared" si="27"/>
        <v>20</v>
      </c>
      <c r="BD277" s="72">
        <f>0</f>
        <v>0</v>
      </c>
      <c r="BE277" s="72">
        <f t="shared" si="28"/>
        <v>20</v>
      </c>
      <c r="BF277" s="72">
        <v>0</v>
      </c>
      <c r="BG277" s="72">
        <v>0</v>
      </c>
      <c r="BH277" s="72"/>
      <c r="BI277" s="72"/>
      <c r="BJ277" s="142"/>
      <c r="BK277" s="139"/>
    </row>
    <row r="278" spans="1:63" ht="40.5" customHeight="1">
      <c r="A278" s="205" t="s">
        <v>5747</v>
      </c>
      <c r="B278" s="232" t="s">
        <v>4780</v>
      </c>
      <c r="C278" s="205" t="s">
        <v>2082</v>
      </c>
      <c r="D278" s="236" t="s">
        <v>7779</v>
      </c>
      <c r="E278" s="238" t="str">
        <f>INDEX([3]项目信息统计表!$E:$E,MATCH(B278,[3]项目信息统计表!$B:$B,0))</f>
        <v>基础研究</v>
      </c>
      <c r="F278" s="238" t="s">
        <v>1539</v>
      </c>
      <c r="G278" s="72" t="str">
        <f>INDEX(辅助数据!$F$3:$F$98,MATCH(项目信息统计表!F278,辅助数据!$E$3:$E$98,0))</f>
        <v>E48</v>
      </c>
      <c r="H278" s="238" t="s">
        <v>122</v>
      </c>
      <c r="I278" s="72">
        <f>INDEX(辅助数据!$B$3:$B$64,MATCH(项目信息统计表!H278,辅助数据!$A$3:$A$64,0))</f>
        <v>580</v>
      </c>
      <c r="J278" s="141" t="str">
        <f t="shared" si="25"/>
        <v>2021-01</v>
      </c>
      <c r="K278" s="237">
        <v>44896</v>
      </c>
      <c r="L278" s="72" t="str">
        <f>"202"&amp;MID(B278,9,1)</f>
        <v>2021</v>
      </c>
      <c r="M278" s="193"/>
      <c r="N278" s="201" t="s">
        <v>4825</v>
      </c>
      <c r="O278" s="201" t="s">
        <v>7768</v>
      </c>
      <c r="P278" s="231" t="s">
        <v>7370</v>
      </c>
      <c r="Q278" s="215" t="s">
        <v>4934</v>
      </c>
      <c r="R278" s="206" t="s">
        <v>5189</v>
      </c>
      <c r="S278" s="72" t="s">
        <v>65</v>
      </c>
      <c r="T278" s="141" t="s">
        <v>2191</v>
      </c>
      <c r="U278" s="72" t="s">
        <v>70</v>
      </c>
      <c r="V278" s="72" t="s">
        <v>73</v>
      </c>
      <c r="W278" s="72" t="s">
        <v>76</v>
      </c>
      <c r="X278" s="180" t="s">
        <v>5233</v>
      </c>
      <c r="Y278" s="180" t="s">
        <v>160</v>
      </c>
      <c r="Z278" s="181" t="s">
        <v>161</v>
      </c>
      <c r="AA278" s="180" t="s">
        <v>1941</v>
      </c>
      <c r="AB278" s="190" t="s">
        <v>4222</v>
      </c>
      <c r="AC278" s="180" t="s">
        <v>4497</v>
      </c>
      <c r="AD278" s="180" t="s">
        <v>5233</v>
      </c>
      <c r="AE278" s="191"/>
      <c r="AF278" s="191"/>
      <c r="AG278" s="191"/>
      <c r="AH278" s="191"/>
      <c r="AI278" s="191"/>
      <c r="AJ278" s="191"/>
      <c r="AK278" s="191"/>
      <c r="AL278" s="191"/>
      <c r="AM278" s="191"/>
      <c r="AN278" s="191"/>
      <c r="AO278" s="192"/>
      <c r="AP278" s="192"/>
      <c r="AQ278" s="192"/>
      <c r="AR278" s="192"/>
      <c r="AS278" s="192"/>
      <c r="AT278" s="192"/>
      <c r="AU278" s="192"/>
      <c r="AV278" s="192"/>
      <c r="AW278" s="192"/>
      <c r="AX278" s="72">
        <v>25</v>
      </c>
      <c r="AY278" s="72">
        <v>0</v>
      </c>
      <c r="AZ278" s="80">
        <f t="shared" si="26"/>
        <v>25</v>
      </c>
      <c r="BA278" s="72">
        <v>20</v>
      </c>
      <c r="BB278" s="72">
        <f>0</f>
        <v>0</v>
      </c>
      <c r="BC278" s="72">
        <f t="shared" si="27"/>
        <v>20</v>
      </c>
      <c r="BD278" s="72">
        <f>0</f>
        <v>0</v>
      </c>
      <c r="BE278" s="72">
        <f t="shared" si="28"/>
        <v>20</v>
      </c>
      <c r="BF278" s="72">
        <v>0</v>
      </c>
      <c r="BG278" s="72">
        <v>0</v>
      </c>
      <c r="BH278" s="72"/>
      <c r="BI278" s="72"/>
      <c r="BJ278" s="142"/>
      <c r="BK278" s="139"/>
    </row>
    <row r="279" spans="1:63" ht="40.5" customHeight="1">
      <c r="A279" s="205" t="s">
        <v>4600</v>
      </c>
      <c r="B279" s="232" t="s">
        <v>4776</v>
      </c>
      <c r="C279" s="205" t="s">
        <v>2082</v>
      </c>
      <c r="D279" s="236" t="s">
        <v>7779</v>
      </c>
      <c r="E279" s="238" t="str">
        <f>INDEX([3]项目信息统计表!$E:$E,MATCH(B279,[3]项目信息统计表!$B:$B,0))</f>
        <v>基础研究</v>
      </c>
      <c r="F279" s="238" t="s">
        <v>1545</v>
      </c>
      <c r="G279" s="72" t="str">
        <f>INDEX(辅助数据!$F$3:$F$98,MATCH(项目信息统计表!F279,辅助数据!$E$3:$E$98,0))</f>
        <v>G54</v>
      </c>
      <c r="H279" s="238" t="s">
        <v>122</v>
      </c>
      <c r="I279" s="72">
        <f>INDEX(辅助数据!$B$3:$B$64,MATCH(项目信息统计表!H279,辅助数据!$A$3:$A$64,0))</f>
        <v>580</v>
      </c>
      <c r="J279" s="141" t="str">
        <f t="shared" si="25"/>
        <v>2021-01</v>
      </c>
      <c r="K279" s="237">
        <v>44531</v>
      </c>
      <c r="L279" s="72" t="str">
        <f>"202"&amp;MID(B279,9,1)</f>
        <v>2021</v>
      </c>
      <c r="M279" s="193"/>
      <c r="N279" s="201" t="s">
        <v>4825</v>
      </c>
      <c r="O279" s="201" t="s">
        <v>7768</v>
      </c>
      <c r="P279" s="231" t="s">
        <v>7375</v>
      </c>
      <c r="Q279" s="215" t="s">
        <v>4931</v>
      </c>
      <c r="R279" s="206" t="s">
        <v>4480</v>
      </c>
      <c r="S279" s="72" t="s">
        <v>65</v>
      </c>
      <c r="T279" s="141" t="s">
        <v>2115</v>
      </c>
      <c r="U279" s="72" t="s">
        <v>70</v>
      </c>
      <c r="V279" s="72" t="s">
        <v>73</v>
      </c>
      <c r="W279" s="72" t="s">
        <v>76</v>
      </c>
      <c r="X279" s="180" t="s">
        <v>5234</v>
      </c>
      <c r="Y279" s="180" t="s">
        <v>160</v>
      </c>
      <c r="Z279" s="181" t="s">
        <v>161</v>
      </c>
      <c r="AA279" s="180" t="s">
        <v>7735</v>
      </c>
      <c r="AB279" s="190" t="s">
        <v>4230</v>
      </c>
      <c r="AC279" s="180" t="s">
        <v>4496</v>
      </c>
      <c r="AD279" s="180" t="s">
        <v>5233</v>
      </c>
      <c r="AE279" s="191"/>
      <c r="AF279" s="191"/>
      <c r="AG279" s="191"/>
      <c r="AH279" s="191"/>
      <c r="AI279" s="191"/>
      <c r="AJ279" s="191"/>
      <c r="AK279" s="191"/>
      <c r="AL279" s="191"/>
      <c r="AM279" s="191"/>
      <c r="AN279" s="191"/>
      <c r="AO279" s="192"/>
      <c r="AP279" s="192"/>
      <c r="AQ279" s="192"/>
      <c r="AR279" s="192"/>
      <c r="AS279" s="192"/>
      <c r="AT279" s="192"/>
      <c r="AU279" s="192"/>
      <c r="AV279" s="192"/>
      <c r="AW279" s="192"/>
      <c r="AX279" s="72">
        <v>17.5</v>
      </c>
      <c r="AY279" s="72">
        <v>0</v>
      </c>
      <c r="AZ279" s="80">
        <f t="shared" si="26"/>
        <v>17.5</v>
      </c>
      <c r="BA279" s="72">
        <v>10</v>
      </c>
      <c r="BB279" s="72">
        <f>0</f>
        <v>0</v>
      </c>
      <c r="BC279" s="72">
        <f t="shared" si="27"/>
        <v>10</v>
      </c>
      <c r="BD279" s="72">
        <f>0</f>
        <v>0</v>
      </c>
      <c r="BE279" s="72">
        <f t="shared" si="28"/>
        <v>10</v>
      </c>
      <c r="BF279" s="72">
        <v>0</v>
      </c>
      <c r="BG279" s="72">
        <v>0</v>
      </c>
      <c r="BH279" s="72"/>
      <c r="BI279" s="72"/>
      <c r="BJ279" s="142"/>
      <c r="BK279" s="139"/>
    </row>
    <row r="280" spans="1:63" ht="40.5" customHeight="1">
      <c r="A280" s="205" t="s">
        <v>4240</v>
      </c>
      <c r="B280" s="232" t="s">
        <v>4178</v>
      </c>
      <c r="C280" s="205" t="s">
        <v>2082</v>
      </c>
      <c r="D280" s="236" t="s">
        <v>7779</v>
      </c>
      <c r="E280" s="238" t="str">
        <f>INDEX([3]项目信息统计表!$E:$E,MATCH(B280,[3]项目信息统计表!$B:$B,0))</f>
        <v>应用研究</v>
      </c>
      <c r="F280" s="238" t="s">
        <v>1545</v>
      </c>
      <c r="G280" s="72" t="str">
        <f>INDEX(辅助数据!$F$3:$F$98,MATCH(项目信息统计表!F280,辅助数据!$E$3:$E$98,0))</f>
        <v>G54</v>
      </c>
      <c r="H280" s="238" t="s">
        <v>122</v>
      </c>
      <c r="I280" s="72">
        <f>INDEX(辅助数据!$B$3:$B$64,MATCH(项目信息统计表!H280,辅助数据!$A$3:$A$64,0))</f>
        <v>580</v>
      </c>
      <c r="J280" s="141" t="str">
        <f t="shared" si="25"/>
        <v>2019-01</v>
      </c>
      <c r="K280" s="237">
        <v>44896</v>
      </c>
      <c r="L280" s="72" t="str">
        <f>"201"&amp;MID(B280,9,1)</f>
        <v>2019</v>
      </c>
      <c r="M280" s="193"/>
      <c r="N280" s="201" t="s">
        <v>4828</v>
      </c>
      <c r="O280" s="201" t="s">
        <v>7768</v>
      </c>
      <c r="P280" s="231" t="s">
        <v>7377</v>
      </c>
      <c r="Q280" s="215" t="s">
        <v>2714</v>
      </c>
      <c r="R280" s="206" t="s">
        <v>4394</v>
      </c>
      <c r="S280" s="72" t="s">
        <v>65</v>
      </c>
      <c r="T280" s="141" t="s">
        <v>2168</v>
      </c>
      <c r="U280" s="72" t="s">
        <v>70</v>
      </c>
      <c r="V280" s="72" t="s">
        <v>73</v>
      </c>
      <c r="W280" s="72" t="s">
        <v>76</v>
      </c>
      <c r="X280" s="180" t="s">
        <v>7455</v>
      </c>
      <c r="Y280" s="180" t="s">
        <v>160</v>
      </c>
      <c r="Z280" s="181" t="s">
        <v>161</v>
      </c>
      <c r="AA280" s="180" t="s">
        <v>273</v>
      </c>
      <c r="AB280" s="190" t="s">
        <v>4217</v>
      </c>
      <c r="AC280" s="180" t="s">
        <v>4497</v>
      </c>
      <c r="AD280" s="180" t="s">
        <v>5233</v>
      </c>
      <c r="AE280" s="191"/>
      <c r="AF280" s="191"/>
      <c r="AG280" s="191"/>
      <c r="AH280" s="191"/>
      <c r="AI280" s="191"/>
      <c r="AJ280" s="191"/>
      <c r="AK280" s="191"/>
      <c r="AL280" s="191"/>
      <c r="AM280" s="191"/>
      <c r="AN280" s="191"/>
      <c r="AO280" s="192"/>
      <c r="AP280" s="192"/>
      <c r="AQ280" s="192"/>
      <c r="AR280" s="192"/>
      <c r="AS280" s="192"/>
      <c r="AT280" s="192"/>
      <c r="AU280" s="192"/>
      <c r="AV280" s="192"/>
      <c r="AW280" s="192"/>
      <c r="AX280" s="72">
        <v>50</v>
      </c>
      <c r="AY280" s="72">
        <v>0</v>
      </c>
      <c r="AZ280" s="80">
        <f t="shared" si="26"/>
        <v>50</v>
      </c>
      <c r="BA280" s="72">
        <v>10</v>
      </c>
      <c r="BB280" s="72">
        <f>0</f>
        <v>0</v>
      </c>
      <c r="BC280" s="72">
        <f t="shared" si="27"/>
        <v>10</v>
      </c>
      <c r="BD280" s="72">
        <f>0</f>
        <v>0</v>
      </c>
      <c r="BE280" s="72">
        <f t="shared" si="28"/>
        <v>10</v>
      </c>
      <c r="BF280" s="72">
        <v>0</v>
      </c>
      <c r="BG280" s="72">
        <v>0</v>
      </c>
      <c r="BH280" s="142"/>
      <c r="BI280" s="72"/>
      <c r="BJ280" s="142"/>
      <c r="BK280" s="139"/>
    </row>
    <row r="281" spans="1:63" ht="40.5" customHeight="1">
      <c r="A281" s="205" t="s">
        <v>4239</v>
      </c>
      <c r="B281" s="232" t="s">
        <v>4177</v>
      </c>
      <c r="C281" s="205" t="s">
        <v>2082</v>
      </c>
      <c r="D281" s="236" t="s">
        <v>7779</v>
      </c>
      <c r="E281" s="238" t="str">
        <f>INDEX([3]项目信息统计表!$E:$E,MATCH(B281,[3]项目信息统计表!$B:$B,0))</f>
        <v>应用研究</v>
      </c>
      <c r="F281" s="238" t="s">
        <v>1545</v>
      </c>
      <c r="G281" s="72" t="str">
        <f>INDEX(辅助数据!$F$3:$F$98,MATCH(项目信息统计表!F281,辅助数据!$E$3:$E$98,0))</f>
        <v>G54</v>
      </c>
      <c r="H281" s="238" t="s">
        <v>122</v>
      </c>
      <c r="I281" s="72">
        <f>INDEX(辅助数据!$B$3:$B$64,MATCH(项目信息统计表!H281,辅助数据!$A$3:$A$64,0))</f>
        <v>580</v>
      </c>
      <c r="J281" s="141" t="str">
        <f t="shared" si="25"/>
        <v>2019-01</v>
      </c>
      <c r="K281" s="237">
        <v>44896</v>
      </c>
      <c r="L281" s="72" t="str">
        <f>"201"&amp;MID(B281,9,1)</f>
        <v>2019</v>
      </c>
      <c r="M281" s="193"/>
      <c r="N281" s="201" t="s">
        <v>4828</v>
      </c>
      <c r="O281" s="201" t="s">
        <v>7768</v>
      </c>
      <c r="P281" s="231" t="s">
        <v>7386</v>
      </c>
      <c r="Q281" s="215" t="s">
        <v>261</v>
      </c>
      <c r="R281" s="206" t="s">
        <v>4492</v>
      </c>
      <c r="S281" s="72" t="s">
        <v>65</v>
      </c>
      <c r="T281" s="141" t="s">
        <v>2193</v>
      </c>
      <c r="U281" s="72" t="s">
        <v>70</v>
      </c>
      <c r="V281" s="72" t="s">
        <v>73</v>
      </c>
      <c r="W281" s="72" t="s">
        <v>76</v>
      </c>
      <c r="X281" s="180" t="s">
        <v>5233</v>
      </c>
      <c r="Y281" s="180" t="s">
        <v>160</v>
      </c>
      <c r="Z281" s="181" t="s">
        <v>161</v>
      </c>
      <c r="AA281" s="180" t="s">
        <v>7598</v>
      </c>
      <c r="AB281" s="190" t="s">
        <v>4228</v>
      </c>
      <c r="AC281" s="180" t="s">
        <v>90</v>
      </c>
      <c r="AD281" s="180" t="s">
        <v>5233</v>
      </c>
      <c r="AE281" s="191"/>
      <c r="AF281" s="191"/>
      <c r="AG281" s="191"/>
      <c r="AH281" s="191"/>
      <c r="AI281" s="191"/>
      <c r="AJ281" s="191"/>
      <c r="AK281" s="191"/>
      <c r="AL281" s="191"/>
      <c r="AM281" s="191"/>
      <c r="AN281" s="191"/>
      <c r="AO281" s="192"/>
      <c r="AP281" s="192"/>
      <c r="AQ281" s="192"/>
      <c r="AR281" s="192"/>
      <c r="AS281" s="192"/>
      <c r="AT281" s="192"/>
      <c r="AU281" s="192"/>
      <c r="AV281" s="192"/>
      <c r="AW281" s="192"/>
      <c r="AX281" s="72">
        <v>50</v>
      </c>
      <c r="AY281" s="72">
        <v>0</v>
      </c>
      <c r="AZ281" s="80">
        <f t="shared" si="26"/>
        <v>50</v>
      </c>
      <c r="BA281" s="72">
        <v>10</v>
      </c>
      <c r="BB281" s="72">
        <f>0</f>
        <v>0</v>
      </c>
      <c r="BC281" s="72">
        <f t="shared" si="27"/>
        <v>10</v>
      </c>
      <c r="BD281" s="72">
        <f>0</f>
        <v>0</v>
      </c>
      <c r="BE281" s="72">
        <f t="shared" si="28"/>
        <v>10</v>
      </c>
      <c r="BF281" s="72">
        <v>0</v>
      </c>
      <c r="BG281" s="72">
        <v>0</v>
      </c>
      <c r="BH281" s="142"/>
      <c r="BI281" s="72"/>
      <c r="BJ281" s="142"/>
      <c r="BK281" s="139"/>
    </row>
    <row r="282" spans="1:63" ht="40.5" customHeight="1">
      <c r="A282" s="205" t="s">
        <v>4615</v>
      </c>
      <c r="B282" s="232" t="s">
        <v>4323</v>
      </c>
      <c r="C282" s="205" t="s">
        <v>2082</v>
      </c>
      <c r="D282" s="236" t="s">
        <v>7779</v>
      </c>
      <c r="E282" s="238" t="str">
        <f>INDEX([3]项目信息统计表!$E:$E,MATCH(B282,[3]项目信息统计表!$B:$B,0))</f>
        <v>应用研究</v>
      </c>
      <c r="F282" s="238" t="s">
        <v>1545</v>
      </c>
      <c r="G282" s="72" t="str">
        <f>INDEX(辅助数据!$F$3:$F$98,MATCH(项目信息统计表!F282,辅助数据!$E$3:$E$98,0))</f>
        <v>G54</v>
      </c>
      <c r="H282" s="238" t="s">
        <v>122</v>
      </c>
      <c r="I282" s="72">
        <f>INDEX(辅助数据!$B$3:$B$64,MATCH(项目信息统计表!H282,辅助数据!$A$3:$A$64,0))</f>
        <v>580</v>
      </c>
      <c r="J282" s="141" t="str">
        <f t="shared" si="25"/>
        <v>2020-01</v>
      </c>
      <c r="K282" s="237">
        <v>45627</v>
      </c>
      <c r="L282" s="72" t="str">
        <f t="shared" ref="L282:L313" si="29">"202"&amp;MID(B282,9,1)</f>
        <v>2020</v>
      </c>
      <c r="M282" s="238" t="s">
        <v>54</v>
      </c>
      <c r="N282" s="201" t="s">
        <v>4825</v>
      </c>
      <c r="O282" s="201" t="s">
        <v>7768</v>
      </c>
      <c r="P282" s="231" t="s">
        <v>7387</v>
      </c>
      <c r="Q282" s="215" t="s">
        <v>5009</v>
      </c>
      <c r="R282" s="206" t="s">
        <v>5199</v>
      </c>
      <c r="S282" s="72" t="s">
        <v>65</v>
      </c>
      <c r="T282" s="141" t="s">
        <v>3661</v>
      </c>
      <c r="U282" s="72" t="s">
        <v>70</v>
      </c>
      <c r="V282" s="72" t="s">
        <v>73</v>
      </c>
      <c r="W282" s="72" t="s">
        <v>76</v>
      </c>
      <c r="X282" s="180" t="s">
        <v>5233</v>
      </c>
      <c r="Y282" s="180" t="s">
        <v>5233</v>
      </c>
      <c r="Z282" s="181" t="s">
        <v>5233</v>
      </c>
      <c r="AA282" s="180" t="s">
        <v>7737</v>
      </c>
      <c r="AB282" s="190" t="s">
        <v>4199</v>
      </c>
      <c r="AC282" s="180" t="s">
        <v>76</v>
      </c>
      <c r="AD282" s="180" t="s">
        <v>5233</v>
      </c>
      <c r="AE282" s="191"/>
      <c r="AF282" s="191"/>
      <c r="AG282" s="191"/>
      <c r="AH282" s="191"/>
      <c r="AI282" s="191"/>
      <c r="AJ282" s="191"/>
      <c r="AK282" s="191"/>
      <c r="AL282" s="191"/>
      <c r="AM282" s="191"/>
      <c r="AN282" s="191"/>
      <c r="AO282" s="192"/>
      <c r="AP282" s="192"/>
      <c r="AQ282" s="192"/>
      <c r="AR282" s="192"/>
      <c r="AS282" s="192"/>
      <c r="AT282" s="192"/>
      <c r="AU282" s="192"/>
      <c r="AV282" s="192"/>
      <c r="AW282" s="192"/>
      <c r="AX282" s="72">
        <v>500</v>
      </c>
      <c r="AY282" s="72">
        <v>0</v>
      </c>
      <c r="AZ282" s="80">
        <f t="shared" si="26"/>
        <v>500</v>
      </c>
      <c r="BA282" s="72">
        <v>10</v>
      </c>
      <c r="BB282" s="72">
        <f>0</f>
        <v>0</v>
      </c>
      <c r="BC282" s="72">
        <f t="shared" si="27"/>
        <v>10</v>
      </c>
      <c r="BD282" s="72">
        <f>0</f>
        <v>0</v>
      </c>
      <c r="BE282" s="72">
        <f t="shared" si="28"/>
        <v>10</v>
      </c>
      <c r="BF282" s="72">
        <v>0</v>
      </c>
      <c r="BG282" s="72">
        <v>0</v>
      </c>
      <c r="BH282" s="142"/>
      <c r="BI282" s="72"/>
      <c r="BJ282" s="142"/>
      <c r="BK282" s="139"/>
    </row>
    <row r="283" spans="1:63" ht="40.5" customHeight="1">
      <c r="A283" s="205" t="s">
        <v>5265</v>
      </c>
      <c r="B283" s="232" t="s">
        <v>5802</v>
      </c>
      <c r="C283" s="205" t="s">
        <v>2089</v>
      </c>
      <c r="D283" s="236" t="s">
        <v>7779</v>
      </c>
      <c r="E283" s="238" t="str">
        <f>INDEX([3]项目信息统计表!$E:$E,MATCH(B283,[3]项目信息统计表!$B:$B,0))</f>
        <v>基础研究</v>
      </c>
      <c r="F283" s="238" t="s">
        <v>1556</v>
      </c>
      <c r="G283" s="72" t="str">
        <f>INDEX(辅助数据!$F$3:$F$98,MATCH(项目信息统计表!F283,辅助数据!$E$3:$E$98,0))</f>
        <v>I65</v>
      </c>
      <c r="H283" s="238" t="s">
        <v>181</v>
      </c>
      <c r="I283" s="72">
        <f>INDEX(辅助数据!$B$3:$B$64,MATCH(项目信息统计表!H283,辅助数据!$A$3:$A$64,0))</f>
        <v>460</v>
      </c>
      <c r="J283" s="141" t="str">
        <f t="shared" si="25"/>
        <v>2022-01</v>
      </c>
      <c r="K283" s="237">
        <v>45627</v>
      </c>
      <c r="L283" s="72" t="str">
        <f t="shared" si="29"/>
        <v>2022</v>
      </c>
      <c r="M283" s="238" t="s">
        <v>54</v>
      </c>
      <c r="N283" s="197" t="s">
        <v>6259</v>
      </c>
      <c r="O283" s="201" t="s">
        <v>7768</v>
      </c>
      <c r="P283" s="231" t="s">
        <v>6497</v>
      </c>
      <c r="Q283" s="215" t="s">
        <v>4969</v>
      </c>
      <c r="R283" s="206" t="s">
        <v>4473</v>
      </c>
      <c r="S283" s="72" t="s">
        <v>5231</v>
      </c>
      <c r="T283" s="141" t="s">
        <v>2238</v>
      </c>
      <c r="U283" s="72" t="s">
        <v>70</v>
      </c>
      <c r="V283" s="72" t="s">
        <v>73</v>
      </c>
      <c r="W283" s="72" t="s">
        <v>90</v>
      </c>
      <c r="X283" s="180" t="s">
        <v>5233</v>
      </c>
      <c r="Y283" s="180" t="s">
        <v>160</v>
      </c>
      <c r="Z283" s="181" t="s">
        <v>201</v>
      </c>
      <c r="AA283" s="180" t="s">
        <v>7474</v>
      </c>
      <c r="AB283" s="190">
        <v>1983</v>
      </c>
      <c r="AC283" s="180" t="s">
        <v>4497</v>
      </c>
      <c r="AD283" s="180" t="s">
        <v>5233</v>
      </c>
      <c r="AE283" s="191"/>
      <c r="AF283" s="191"/>
      <c r="AG283" s="191"/>
      <c r="AH283" s="191"/>
      <c r="AI283" s="191"/>
      <c r="AJ283" s="191"/>
      <c r="AK283" s="191"/>
      <c r="AL283" s="191"/>
      <c r="AM283" s="191"/>
      <c r="AN283" s="191"/>
      <c r="AO283" s="192"/>
      <c r="AP283" s="192"/>
      <c r="AQ283" s="192"/>
      <c r="AR283" s="192"/>
      <c r="AS283" s="192"/>
      <c r="AT283" s="192"/>
      <c r="AU283" s="192"/>
      <c r="AV283" s="192"/>
      <c r="AW283" s="192"/>
      <c r="AX283" s="72">
        <v>15</v>
      </c>
      <c r="AY283" s="72">
        <v>0</v>
      </c>
      <c r="AZ283" s="80">
        <f t="shared" si="26"/>
        <v>15</v>
      </c>
      <c r="BA283" s="72">
        <v>5</v>
      </c>
      <c r="BB283" s="72">
        <f>0</f>
        <v>0</v>
      </c>
      <c r="BC283" s="72">
        <f t="shared" si="27"/>
        <v>5</v>
      </c>
      <c r="BD283" s="72">
        <f>0</f>
        <v>0</v>
      </c>
      <c r="BE283" s="72">
        <f t="shared" si="28"/>
        <v>5</v>
      </c>
      <c r="BF283" s="72">
        <v>0</v>
      </c>
      <c r="BG283" s="72">
        <v>0</v>
      </c>
      <c r="BH283" s="142"/>
      <c r="BI283" s="72"/>
      <c r="BJ283" s="142"/>
      <c r="BK283" s="139"/>
    </row>
    <row r="284" spans="1:63" ht="40.5" customHeight="1">
      <c r="A284" s="205" t="s">
        <v>5278</v>
      </c>
      <c r="B284" s="232" t="s">
        <v>5815</v>
      </c>
      <c r="C284" s="205" t="s">
        <v>2089</v>
      </c>
      <c r="D284" s="236" t="s">
        <v>7779</v>
      </c>
      <c r="E284" s="238" t="str">
        <f>INDEX([3]项目信息统计表!$E:$E,MATCH(B284,[3]项目信息统计表!$B:$B,0))</f>
        <v>基础研究</v>
      </c>
      <c r="F284" s="238" t="s">
        <v>1527</v>
      </c>
      <c r="G284" s="72" t="str">
        <f>INDEX(辅助数据!$F$3:$F$98,MATCH(项目信息统计表!F284,辅助数据!$E$3:$E$98,0))</f>
        <v>C35</v>
      </c>
      <c r="H284" s="238" t="s">
        <v>181</v>
      </c>
      <c r="I284" s="72">
        <f>INDEX(辅助数据!$B$3:$B$64,MATCH(项目信息统计表!H284,辅助数据!$A$3:$A$64,0))</f>
        <v>460</v>
      </c>
      <c r="J284" s="141" t="str">
        <f t="shared" si="25"/>
        <v>2022-01</v>
      </c>
      <c r="K284" s="237">
        <v>45627</v>
      </c>
      <c r="L284" s="72" t="str">
        <f t="shared" si="29"/>
        <v>2022</v>
      </c>
      <c r="M284" s="238" t="s">
        <v>54</v>
      </c>
      <c r="N284" s="201" t="s">
        <v>6259</v>
      </c>
      <c r="O284" s="201" t="s">
        <v>7768</v>
      </c>
      <c r="P284" s="231" t="s">
        <v>6513</v>
      </c>
      <c r="Q284" s="215" t="s">
        <v>4970</v>
      </c>
      <c r="R284" s="206" t="s">
        <v>4474</v>
      </c>
      <c r="S284" s="72" t="s">
        <v>65</v>
      </c>
      <c r="T284" s="141" t="s">
        <v>2140</v>
      </c>
      <c r="U284" s="72" t="s">
        <v>70</v>
      </c>
      <c r="V284" s="72" t="s">
        <v>73</v>
      </c>
      <c r="W284" s="72" t="s">
        <v>90</v>
      </c>
      <c r="X284" s="180" t="s">
        <v>5233</v>
      </c>
      <c r="Y284" s="180" t="s">
        <v>160</v>
      </c>
      <c r="Z284" s="181" t="s">
        <v>201</v>
      </c>
      <c r="AA284" s="180" t="s">
        <v>7479</v>
      </c>
      <c r="AB284" s="190">
        <v>1989</v>
      </c>
      <c r="AC284" s="180" t="s">
        <v>90</v>
      </c>
      <c r="AD284" s="180" t="s">
        <v>5233</v>
      </c>
      <c r="AE284" s="191"/>
      <c r="AF284" s="191"/>
      <c r="AG284" s="191"/>
      <c r="AH284" s="191"/>
      <c r="AI284" s="191"/>
      <c r="AJ284" s="191"/>
      <c r="AK284" s="191"/>
      <c r="AL284" s="191"/>
      <c r="AM284" s="191"/>
      <c r="AN284" s="191"/>
      <c r="AO284" s="192"/>
      <c r="AP284" s="192"/>
      <c r="AQ284" s="192"/>
      <c r="AR284" s="192"/>
      <c r="AS284" s="192"/>
      <c r="AT284" s="192"/>
      <c r="AU284" s="192"/>
      <c r="AV284" s="192"/>
      <c r="AW284" s="192"/>
      <c r="AX284" s="72">
        <v>15</v>
      </c>
      <c r="AY284" s="72">
        <v>0</v>
      </c>
      <c r="AZ284" s="80">
        <f t="shared" si="26"/>
        <v>15</v>
      </c>
      <c r="BA284" s="72">
        <v>5</v>
      </c>
      <c r="BB284" s="72">
        <f>0</f>
        <v>0</v>
      </c>
      <c r="BC284" s="72">
        <f t="shared" si="27"/>
        <v>5</v>
      </c>
      <c r="BD284" s="72">
        <f>0</f>
        <v>0</v>
      </c>
      <c r="BE284" s="72">
        <f t="shared" si="28"/>
        <v>5</v>
      </c>
      <c r="BF284" s="72">
        <v>0</v>
      </c>
      <c r="BG284" s="72">
        <v>0</v>
      </c>
      <c r="BH284" s="142"/>
      <c r="BI284" s="72"/>
      <c r="BJ284" s="142"/>
      <c r="BK284" s="139"/>
    </row>
    <row r="285" spans="1:63" ht="40.5" customHeight="1">
      <c r="A285" s="205" t="s">
        <v>5298</v>
      </c>
      <c r="B285" s="232" t="s">
        <v>5835</v>
      </c>
      <c r="C285" s="205" t="s">
        <v>2089</v>
      </c>
      <c r="D285" s="236" t="s">
        <v>7779</v>
      </c>
      <c r="E285" s="238" t="str">
        <f>INDEX([3]项目信息统计表!$E:$E,MATCH(B285,[3]项目信息统计表!$B:$B,0))</f>
        <v>基础研究</v>
      </c>
      <c r="F285" s="238" t="s">
        <v>1527</v>
      </c>
      <c r="G285" s="72" t="str">
        <f>INDEX(辅助数据!$F$3:$F$98,MATCH(项目信息统计表!F285,辅助数据!$E$3:$E$98,0))</f>
        <v>C35</v>
      </c>
      <c r="H285" s="238" t="s">
        <v>181</v>
      </c>
      <c r="I285" s="72">
        <f>INDEX(辅助数据!$B$3:$B$64,MATCH(项目信息统计表!H285,辅助数据!$A$3:$A$64,0))</f>
        <v>460</v>
      </c>
      <c r="J285" s="141" t="str">
        <f t="shared" si="25"/>
        <v>2022-01</v>
      </c>
      <c r="K285" s="237">
        <v>45261</v>
      </c>
      <c r="L285" s="72" t="str">
        <f t="shared" si="29"/>
        <v>2022</v>
      </c>
      <c r="M285" s="238" t="s">
        <v>54</v>
      </c>
      <c r="N285" s="201" t="s">
        <v>6260</v>
      </c>
      <c r="O285" s="201" t="s">
        <v>7768</v>
      </c>
      <c r="P285" s="231" t="s">
        <v>6541</v>
      </c>
      <c r="Q285" s="215" t="s">
        <v>6542</v>
      </c>
      <c r="R285" s="218" t="s">
        <v>6304</v>
      </c>
      <c r="S285" s="72" t="s">
        <v>5231</v>
      </c>
      <c r="T285" s="141" t="s">
        <v>2228</v>
      </c>
      <c r="U285" s="72" t="s">
        <v>70</v>
      </c>
      <c r="V285" s="72" t="s">
        <v>73</v>
      </c>
      <c r="W285" s="72" t="s">
        <v>4497</v>
      </c>
      <c r="X285" s="180" t="s">
        <v>5233</v>
      </c>
      <c r="Y285" s="180" t="s">
        <v>160</v>
      </c>
      <c r="Z285" s="181" t="s">
        <v>201</v>
      </c>
      <c r="AA285" s="180" t="s">
        <v>7487</v>
      </c>
      <c r="AB285" s="190">
        <v>1981</v>
      </c>
      <c r="AC285" s="180" t="s">
        <v>4497</v>
      </c>
      <c r="AD285" s="180" t="s">
        <v>5234</v>
      </c>
      <c r="AE285" s="191"/>
      <c r="AF285" s="191"/>
      <c r="AG285" s="191"/>
      <c r="AH285" s="191"/>
      <c r="AI285" s="191"/>
      <c r="AJ285" s="191"/>
      <c r="AK285" s="191"/>
      <c r="AL285" s="191"/>
      <c r="AM285" s="191"/>
      <c r="AN285" s="191"/>
      <c r="AO285" s="192"/>
      <c r="AP285" s="192"/>
      <c r="AQ285" s="192"/>
      <c r="AR285" s="192"/>
      <c r="AS285" s="192"/>
      <c r="AT285" s="192"/>
      <c r="AU285" s="192"/>
      <c r="AV285" s="192"/>
      <c r="AW285" s="192"/>
      <c r="AX285" s="72">
        <v>5</v>
      </c>
      <c r="AY285" s="72">
        <v>0</v>
      </c>
      <c r="AZ285" s="80">
        <f t="shared" si="26"/>
        <v>5</v>
      </c>
      <c r="BA285" s="72">
        <v>3</v>
      </c>
      <c r="BB285" s="72">
        <f>0</f>
        <v>0</v>
      </c>
      <c r="BC285" s="72">
        <f t="shared" si="27"/>
        <v>3</v>
      </c>
      <c r="BD285" s="72">
        <f>0</f>
        <v>0</v>
      </c>
      <c r="BE285" s="72">
        <f t="shared" si="28"/>
        <v>3</v>
      </c>
      <c r="BF285" s="72">
        <v>0</v>
      </c>
      <c r="BG285" s="72">
        <v>0</v>
      </c>
      <c r="BH285" s="72"/>
      <c r="BI285" s="72"/>
      <c r="BJ285" s="142"/>
      <c r="BK285" s="139"/>
    </row>
    <row r="286" spans="1:63" ht="40.5" customHeight="1">
      <c r="A286" s="205" t="s">
        <v>5301</v>
      </c>
      <c r="B286" s="232" t="s">
        <v>5838</v>
      </c>
      <c r="C286" s="205" t="s">
        <v>2089</v>
      </c>
      <c r="D286" s="236" t="s">
        <v>7779</v>
      </c>
      <c r="E286" s="238" t="str">
        <f>INDEX([3]项目信息统计表!$E:$E,MATCH(B286,[3]项目信息统计表!$B:$B,0))</f>
        <v>基础研究</v>
      </c>
      <c r="F286" s="238" t="s">
        <v>1529</v>
      </c>
      <c r="G286" s="72" t="str">
        <f>INDEX(辅助数据!$F$3:$F$98,MATCH(项目信息统计表!F286,辅助数据!$E$3:$E$98,0))</f>
        <v>C37</v>
      </c>
      <c r="H286" s="238" t="s">
        <v>1023</v>
      </c>
      <c r="I286" s="72">
        <f>INDEX(辅助数据!$B$3:$B$64,MATCH(项目信息统计表!H286,辅助数据!$A$3:$A$64,0))</f>
        <v>590</v>
      </c>
      <c r="J286" s="141" t="str">
        <f t="shared" si="25"/>
        <v>2022-01</v>
      </c>
      <c r="K286" s="237">
        <v>45261</v>
      </c>
      <c r="L286" s="72" t="str">
        <f t="shared" si="29"/>
        <v>2022</v>
      </c>
      <c r="M286" s="238" t="s">
        <v>54</v>
      </c>
      <c r="N286" s="201" t="s">
        <v>6260</v>
      </c>
      <c r="O286" s="201" t="s">
        <v>7768</v>
      </c>
      <c r="P286" s="231" t="s">
        <v>6546</v>
      </c>
      <c r="Q286" s="215" t="s">
        <v>6547</v>
      </c>
      <c r="R286" s="206" t="s">
        <v>6307</v>
      </c>
      <c r="S286" s="72" t="s">
        <v>65</v>
      </c>
      <c r="T286" s="141" t="s">
        <v>3783</v>
      </c>
      <c r="U286" s="72" t="s">
        <v>70</v>
      </c>
      <c r="V286" s="72" t="s">
        <v>73</v>
      </c>
      <c r="W286" s="72" t="s">
        <v>90</v>
      </c>
      <c r="X286" s="180" t="s">
        <v>5233</v>
      </c>
      <c r="Y286" s="180" t="s">
        <v>160</v>
      </c>
      <c r="Z286" s="181" t="s">
        <v>201</v>
      </c>
      <c r="AA286" s="180" t="s">
        <v>7489</v>
      </c>
      <c r="AB286" s="190">
        <v>1999</v>
      </c>
      <c r="AC286" s="180" t="s">
        <v>4496</v>
      </c>
      <c r="AD286" s="180" t="s">
        <v>5233</v>
      </c>
      <c r="AE286" s="191"/>
      <c r="AF286" s="191"/>
      <c r="AG286" s="191"/>
      <c r="AH286" s="191"/>
      <c r="AI286" s="191"/>
      <c r="AJ286" s="191"/>
      <c r="AK286" s="191"/>
      <c r="AL286" s="191"/>
      <c r="AM286" s="191"/>
      <c r="AN286" s="191"/>
      <c r="AO286" s="192"/>
      <c r="AP286" s="192"/>
      <c r="AQ286" s="192"/>
      <c r="AR286" s="192"/>
      <c r="AS286" s="192"/>
      <c r="AT286" s="192"/>
      <c r="AU286" s="192"/>
      <c r="AV286" s="192"/>
      <c r="AW286" s="192"/>
      <c r="AX286" s="72">
        <v>5</v>
      </c>
      <c r="AY286" s="72">
        <v>0</v>
      </c>
      <c r="AZ286" s="80">
        <f t="shared" si="26"/>
        <v>5</v>
      </c>
      <c r="BA286" s="72">
        <v>3</v>
      </c>
      <c r="BB286" s="72">
        <f>0</f>
        <v>0</v>
      </c>
      <c r="BC286" s="72">
        <f t="shared" si="27"/>
        <v>3</v>
      </c>
      <c r="BD286" s="72">
        <f>0</f>
        <v>0</v>
      </c>
      <c r="BE286" s="72">
        <f t="shared" si="28"/>
        <v>3</v>
      </c>
      <c r="BF286" s="72">
        <v>0</v>
      </c>
      <c r="BG286" s="72">
        <v>0</v>
      </c>
      <c r="BH286" s="142"/>
      <c r="BI286" s="72"/>
      <c r="BJ286" s="142"/>
      <c r="BK286" s="139"/>
    </row>
    <row r="287" spans="1:63" ht="40.5" customHeight="1">
      <c r="A287" s="205" t="s">
        <v>5309</v>
      </c>
      <c r="B287" s="232" t="s">
        <v>5846</v>
      </c>
      <c r="C287" s="205" t="s">
        <v>2089</v>
      </c>
      <c r="D287" s="236" t="s">
        <v>7779</v>
      </c>
      <c r="E287" s="238" t="str">
        <f>INDEX([3]项目信息统计表!$E:$E,MATCH(B287,[3]项目信息统计表!$B:$B,0))</f>
        <v>基础研究</v>
      </c>
      <c r="F287" s="238" t="s">
        <v>1527</v>
      </c>
      <c r="G287" s="72" t="str">
        <f>INDEX(辅助数据!$F$3:$F$98,MATCH(项目信息统计表!F287,辅助数据!$E$3:$E$98,0))</f>
        <v>C35</v>
      </c>
      <c r="H287" s="238" t="s">
        <v>181</v>
      </c>
      <c r="I287" s="72">
        <f>INDEX(辅助数据!$B$3:$B$64,MATCH(项目信息统计表!H287,辅助数据!$A$3:$A$64,0))</f>
        <v>460</v>
      </c>
      <c r="J287" s="141" t="str">
        <f t="shared" si="25"/>
        <v>2022-01</v>
      </c>
      <c r="K287" s="237">
        <v>45261</v>
      </c>
      <c r="L287" s="72" t="str">
        <f t="shared" si="29"/>
        <v>2022</v>
      </c>
      <c r="M287" s="238" t="s">
        <v>54</v>
      </c>
      <c r="N287" s="201" t="s">
        <v>6260</v>
      </c>
      <c r="O287" s="201" t="s">
        <v>7768</v>
      </c>
      <c r="P287" s="231" t="s">
        <v>6560</v>
      </c>
      <c r="Q287" s="215" t="s">
        <v>6561</v>
      </c>
      <c r="R287" s="206" t="s">
        <v>6313</v>
      </c>
      <c r="S287" s="72" t="s">
        <v>5231</v>
      </c>
      <c r="T287" s="141" t="s">
        <v>2268</v>
      </c>
      <c r="U287" s="72" t="s">
        <v>70</v>
      </c>
      <c r="V287" s="72" t="s">
        <v>73</v>
      </c>
      <c r="W287" s="72" t="s">
        <v>90</v>
      </c>
      <c r="X287" s="180" t="s">
        <v>5233</v>
      </c>
      <c r="Y287" s="180" t="s">
        <v>160</v>
      </c>
      <c r="Z287" s="181" t="s">
        <v>201</v>
      </c>
      <c r="AA287" s="180" t="s">
        <v>6561</v>
      </c>
      <c r="AB287" s="190">
        <v>1987</v>
      </c>
      <c r="AC287" s="180" t="s">
        <v>90</v>
      </c>
      <c r="AD287" s="180" t="s">
        <v>5233</v>
      </c>
      <c r="AE287" s="191"/>
      <c r="AF287" s="191"/>
      <c r="AG287" s="191"/>
      <c r="AH287" s="191"/>
      <c r="AI287" s="191"/>
      <c r="AJ287" s="191"/>
      <c r="AK287" s="191"/>
      <c r="AL287" s="191"/>
      <c r="AM287" s="191"/>
      <c r="AN287" s="191"/>
      <c r="AO287" s="192"/>
      <c r="AP287" s="192"/>
      <c r="AQ287" s="192"/>
      <c r="AR287" s="192"/>
      <c r="AS287" s="192"/>
      <c r="AT287" s="192"/>
      <c r="AU287" s="192"/>
      <c r="AV287" s="192"/>
      <c r="AW287" s="192"/>
      <c r="AX287" s="72">
        <v>8</v>
      </c>
      <c r="AY287" s="72">
        <v>0</v>
      </c>
      <c r="AZ287" s="80">
        <f t="shared" si="26"/>
        <v>8</v>
      </c>
      <c r="BA287" s="72">
        <v>3</v>
      </c>
      <c r="BB287" s="72">
        <f>0</f>
        <v>0</v>
      </c>
      <c r="BC287" s="72">
        <f t="shared" si="27"/>
        <v>3</v>
      </c>
      <c r="BD287" s="72">
        <f>0</f>
        <v>0</v>
      </c>
      <c r="BE287" s="72">
        <f t="shared" si="28"/>
        <v>3</v>
      </c>
      <c r="BF287" s="72">
        <v>0</v>
      </c>
      <c r="BG287" s="72">
        <v>0</v>
      </c>
      <c r="BH287" s="142"/>
      <c r="BI287" s="72"/>
      <c r="BJ287" s="142"/>
      <c r="BK287" s="139"/>
    </row>
    <row r="288" spans="1:63" ht="40.5" customHeight="1">
      <c r="A288" s="205" t="s">
        <v>5337</v>
      </c>
      <c r="B288" s="232" t="s">
        <v>5874</v>
      </c>
      <c r="C288" s="205" t="s">
        <v>2089</v>
      </c>
      <c r="D288" s="236" t="s">
        <v>7779</v>
      </c>
      <c r="E288" s="238" t="str">
        <f>INDEX([3]项目信息统计表!$E:$E,MATCH(B288,[3]项目信息统计表!$B:$B,0))</f>
        <v>基础研究</v>
      </c>
      <c r="F288" s="238" t="s">
        <v>1527</v>
      </c>
      <c r="G288" s="72" t="str">
        <f>INDEX(辅助数据!$F$3:$F$98,MATCH(项目信息统计表!F288,辅助数据!$E$3:$E$98,0))</f>
        <v>C35</v>
      </c>
      <c r="H288" s="238" t="s">
        <v>181</v>
      </c>
      <c r="I288" s="72">
        <f>INDEX(辅助数据!$B$3:$B$64,MATCH(项目信息统计表!H288,辅助数据!$A$3:$A$64,0))</f>
        <v>460</v>
      </c>
      <c r="J288" s="141" t="str">
        <f t="shared" si="25"/>
        <v>2022-01</v>
      </c>
      <c r="K288" s="237">
        <v>45261</v>
      </c>
      <c r="L288" s="72" t="str">
        <f t="shared" si="29"/>
        <v>2022</v>
      </c>
      <c r="M288" s="238" t="s">
        <v>54</v>
      </c>
      <c r="N288" s="135" t="s">
        <v>6260</v>
      </c>
      <c r="O288" s="201" t="s">
        <v>7768</v>
      </c>
      <c r="P288" s="231" t="s">
        <v>6611</v>
      </c>
      <c r="Q288" s="215" t="s">
        <v>5004</v>
      </c>
      <c r="R288" s="206" t="s">
        <v>4457</v>
      </c>
      <c r="S288" s="72" t="s">
        <v>5231</v>
      </c>
      <c r="T288" s="141" t="s">
        <v>2114</v>
      </c>
      <c r="U288" s="72" t="s">
        <v>70</v>
      </c>
      <c r="V288" s="72" t="s">
        <v>73</v>
      </c>
      <c r="W288" s="72" t="s">
        <v>4497</v>
      </c>
      <c r="X288" s="180" t="s">
        <v>5233</v>
      </c>
      <c r="Y288" s="180" t="s">
        <v>81</v>
      </c>
      <c r="Z288" s="181" t="s">
        <v>206</v>
      </c>
      <c r="AA288" s="180" t="s">
        <v>7498</v>
      </c>
      <c r="AB288" s="190">
        <v>1981</v>
      </c>
      <c r="AC288" s="180" t="s">
        <v>76</v>
      </c>
      <c r="AD288" s="180" t="s">
        <v>5234</v>
      </c>
      <c r="AE288" s="191"/>
      <c r="AF288" s="191"/>
      <c r="AG288" s="191"/>
      <c r="AH288" s="191"/>
      <c r="AI288" s="191"/>
      <c r="AJ288" s="191"/>
      <c r="AK288" s="191"/>
      <c r="AL288" s="191"/>
      <c r="AM288" s="191"/>
      <c r="AN288" s="191"/>
      <c r="AO288" s="192"/>
      <c r="AP288" s="192"/>
      <c r="AQ288" s="192"/>
      <c r="AR288" s="192"/>
      <c r="AS288" s="192"/>
      <c r="AT288" s="192"/>
      <c r="AU288" s="192"/>
      <c r="AV288" s="192"/>
      <c r="AW288" s="192"/>
      <c r="AX288" s="72">
        <v>5</v>
      </c>
      <c r="AY288" s="72">
        <v>0</v>
      </c>
      <c r="AZ288" s="80">
        <f t="shared" si="26"/>
        <v>5</v>
      </c>
      <c r="BA288" s="72">
        <v>3</v>
      </c>
      <c r="BB288" s="72">
        <f>0</f>
        <v>0</v>
      </c>
      <c r="BC288" s="72">
        <f t="shared" si="27"/>
        <v>3</v>
      </c>
      <c r="BD288" s="72">
        <f>0</f>
        <v>0</v>
      </c>
      <c r="BE288" s="72">
        <f t="shared" si="28"/>
        <v>3</v>
      </c>
      <c r="BF288" s="72">
        <v>0</v>
      </c>
      <c r="BG288" s="72">
        <v>0</v>
      </c>
      <c r="BH288" s="72"/>
      <c r="BI288" s="72"/>
      <c r="BJ288" s="142"/>
      <c r="BK288" s="139"/>
    </row>
    <row r="289" spans="1:63" ht="40.5" customHeight="1">
      <c r="A289" s="205" t="s">
        <v>5343</v>
      </c>
      <c r="B289" s="232" t="s">
        <v>5880</v>
      </c>
      <c r="C289" s="205" t="s">
        <v>2089</v>
      </c>
      <c r="D289" s="236" t="s">
        <v>7779</v>
      </c>
      <c r="E289" s="238" t="str">
        <f>INDEX([3]项目信息统计表!$E:$E,MATCH(B289,[3]项目信息统计表!$B:$B,0))</f>
        <v>基础研究</v>
      </c>
      <c r="F289" s="238" t="s">
        <v>1526</v>
      </c>
      <c r="G289" s="72" t="str">
        <f>INDEX(辅助数据!$F$3:$F$98,MATCH(项目信息统计表!F289,辅助数据!$E$3:$E$98,0))</f>
        <v>C34</v>
      </c>
      <c r="H289" s="238" t="s">
        <v>181</v>
      </c>
      <c r="I289" s="72">
        <f>INDEX(辅助数据!$B$3:$B$64,MATCH(项目信息统计表!H289,辅助数据!$A$3:$A$64,0))</f>
        <v>460</v>
      </c>
      <c r="J289" s="141" t="str">
        <f t="shared" si="25"/>
        <v>2022-01</v>
      </c>
      <c r="K289" s="237">
        <v>45261</v>
      </c>
      <c r="L289" s="72" t="str">
        <f t="shared" si="29"/>
        <v>2022</v>
      </c>
      <c r="M289" s="238" t="s">
        <v>54</v>
      </c>
      <c r="N289" s="197" t="s">
        <v>6260</v>
      </c>
      <c r="O289" s="201" t="s">
        <v>7768</v>
      </c>
      <c r="P289" s="231" t="s">
        <v>6619</v>
      </c>
      <c r="Q289" s="215" t="s">
        <v>6620</v>
      </c>
      <c r="R289" s="206" t="s">
        <v>6340</v>
      </c>
      <c r="S289" s="72" t="s">
        <v>65</v>
      </c>
      <c r="T289" s="141" t="s">
        <v>2237</v>
      </c>
      <c r="U289" s="72" t="s">
        <v>70</v>
      </c>
      <c r="V289" s="72" t="s">
        <v>73</v>
      </c>
      <c r="W289" s="72" t="s">
        <v>90</v>
      </c>
      <c r="X289" s="180" t="s">
        <v>5233</v>
      </c>
      <c r="Y289" s="180" t="s">
        <v>160</v>
      </c>
      <c r="Z289" s="181" t="s">
        <v>2101</v>
      </c>
      <c r="AA289" s="180" t="s">
        <v>7501</v>
      </c>
      <c r="AB289" s="190">
        <v>1988</v>
      </c>
      <c r="AC289" s="180" t="s">
        <v>90</v>
      </c>
      <c r="AD289" s="180" t="s">
        <v>5233</v>
      </c>
      <c r="AE289" s="191"/>
      <c r="AF289" s="191"/>
      <c r="AG289" s="191"/>
      <c r="AH289" s="191"/>
      <c r="AI289" s="191"/>
      <c r="AJ289" s="191"/>
      <c r="AK289" s="191"/>
      <c r="AL289" s="191"/>
      <c r="AM289" s="191"/>
      <c r="AN289" s="191"/>
      <c r="AO289" s="192"/>
      <c r="AP289" s="192"/>
      <c r="AQ289" s="192"/>
      <c r="AR289" s="192"/>
      <c r="AS289" s="192"/>
      <c r="AT289" s="192"/>
      <c r="AU289" s="192"/>
      <c r="AV289" s="192"/>
      <c r="AW289" s="192"/>
      <c r="AX289" s="72">
        <v>5</v>
      </c>
      <c r="AY289" s="72">
        <v>0</v>
      </c>
      <c r="AZ289" s="80">
        <f t="shared" si="26"/>
        <v>5</v>
      </c>
      <c r="BA289" s="72">
        <v>3</v>
      </c>
      <c r="BB289" s="72">
        <f>0</f>
        <v>0</v>
      </c>
      <c r="BC289" s="72">
        <f t="shared" si="27"/>
        <v>3</v>
      </c>
      <c r="BD289" s="72">
        <f>0</f>
        <v>0</v>
      </c>
      <c r="BE289" s="72">
        <f t="shared" si="28"/>
        <v>3</v>
      </c>
      <c r="BF289" s="72">
        <v>0</v>
      </c>
      <c r="BG289" s="72">
        <v>0</v>
      </c>
      <c r="BH289" s="72"/>
      <c r="BI289" s="72"/>
      <c r="BJ289" s="142"/>
      <c r="BK289" s="139"/>
    </row>
    <row r="290" spans="1:63" ht="40.5" customHeight="1">
      <c r="A290" s="205" t="s">
        <v>5355</v>
      </c>
      <c r="B290" s="232" t="s">
        <v>5892</v>
      </c>
      <c r="C290" s="205" t="s">
        <v>2089</v>
      </c>
      <c r="D290" s="236" t="s">
        <v>7779</v>
      </c>
      <c r="E290" s="238" t="str">
        <f>INDEX([3]项目信息统计表!$E:$E,MATCH(B290,[3]项目信息统计表!$B:$B,0))</f>
        <v>基础研究</v>
      </c>
      <c r="F290" s="238" t="s">
        <v>1527</v>
      </c>
      <c r="G290" s="72" t="str">
        <f>INDEX(辅助数据!$F$3:$F$98,MATCH(项目信息统计表!F290,辅助数据!$E$3:$E$98,0))</f>
        <v>C35</v>
      </c>
      <c r="H290" s="238" t="s">
        <v>181</v>
      </c>
      <c r="I290" s="72">
        <f>INDEX(辅助数据!$B$3:$B$64,MATCH(项目信息统计表!H290,辅助数据!$A$3:$A$64,0))</f>
        <v>460</v>
      </c>
      <c r="J290" s="141" t="str">
        <f t="shared" si="25"/>
        <v>2022-01</v>
      </c>
      <c r="K290" s="237">
        <v>45261</v>
      </c>
      <c r="L290" s="72" t="str">
        <f t="shared" si="29"/>
        <v>2022</v>
      </c>
      <c r="M290" s="238" t="s">
        <v>54</v>
      </c>
      <c r="N290" s="201" t="s">
        <v>6260</v>
      </c>
      <c r="O290" s="201" t="s">
        <v>7768</v>
      </c>
      <c r="P290" s="231" t="s">
        <v>6641</v>
      </c>
      <c r="Q290" s="215" t="s">
        <v>6642</v>
      </c>
      <c r="R290" s="218" t="s">
        <v>6352</v>
      </c>
      <c r="S290" s="72" t="s">
        <v>65</v>
      </c>
      <c r="T290" s="141" t="s">
        <v>3746</v>
      </c>
      <c r="U290" s="72" t="s">
        <v>70</v>
      </c>
      <c r="V290" s="72" t="s">
        <v>73</v>
      </c>
      <c r="W290" s="72" t="s">
        <v>90</v>
      </c>
      <c r="X290" s="180" t="s">
        <v>5233</v>
      </c>
      <c r="Y290" s="180" t="s">
        <v>160</v>
      </c>
      <c r="Z290" s="181" t="s">
        <v>201</v>
      </c>
      <c r="AA290" s="180" t="s">
        <v>7506</v>
      </c>
      <c r="AB290" s="190">
        <v>1982</v>
      </c>
      <c r="AC290" s="180" t="s">
        <v>90</v>
      </c>
      <c r="AD290" s="180" t="s">
        <v>5233</v>
      </c>
      <c r="AE290" s="191"/>
      <c r="AF290" s="191"/>
      <c r="AG290" s="191"/>
      <c r="AH290" s="191"/>
      <c r="AI290" s="191"/>
      <c r="AJ290" s="191"/>
      <c r="AK290" s="191"/>
      <c r="AL290" s="191"/>
      <c r="AM290" s="191"/>
      <c r="AN290" s="191"/>
      <c r="AO290" s="192"/>
      <c r="AP290" s="192"/>
      <c r="AQ290" s="192"/>
      <c r="AR290" s="192"/>
      <c r="AS290" s="192"/>
      <c r="AT290" s="192"/>
      <c r="AU290" s="192"/>
      <c r="AV290" s="192"/>
      <c r="AW290" s="192"/>
      <c r="AX290" s="72">
        <v>5</v>
      </c>
      <c r="AY290" s="72">
        <v>0</v>
      </c>
      <c r="AZ290" s="80">
        <f t="shared" si="26"/>
        <v>5</v>
      </c>
      <c r="BA290" s="72">
        <v>3</v>
      </c>
      <c r="BB290" s="72">
        <f>0</f>
        <v>0</v>
      </c>
      <c r="BC290" s="72">
        <f t="shared" si="27"/>
        <v>3</v>
      </c>
      <c r="BD290" s="72">
        <f>0</f>
        <v>0</v>
      </c>
      <c r="BE290" s="72">
        <f t="shared" si="28"/>
        <v>3</v>
      </c>
      <c r="BF290" s="72">
        <v>0</v>
      </c>
      <c r="BG290" s="72">
        <v>0</v>
      </c>
      <c r="BH290" s="72"/>
      <c r="BI290" s="72"/>
      <c r="BJ290" s="142"/>
      <c r="BK290" s="139"/>
    </row>
    <row r="291" spans="1:63" ht="40.5" customHeight="1">
      <c r="A291" s="205" t="s">
        <v>5365</v>
      </c>
      <c r="B291" s="232" t="s">
        <v>5902</v>
      </c>
      <c r="C291" s="205" t="s">
        <v>2089</v>
      </c>
      <c r="D291" s="236" t="s">
        <v>7779</v>
      </c>
      <c r="E291" s="238" t="str">
        <f>INDEX([3]项目信息统计表!$E:$E,MATCH(B291,[3]项目信息统计表!$B:$B,0))</f>
        <v>应用研究</v>
      </c>
      <c r="F291" s="238" t="s">
        <v>1529</v>
      </c>
      <c r="G291" s="72" t="str">
        <f>INDEX(辅助数据!$F$3:$F$98,MATCH(项目信息统计表!F291,辅助数据!$E$3:$E$98,0))</f>
        <v>C37</v>
      </c>
      <c r="H291" s="238" t="s">
        <v>1023</v>
      </c>
      <c r="I291" s="72">
        <f>INDEX(辅助数据!$B$3:$B$64,MATCH(项目信息统计表!H291,辅助数据!$A$3:$A$64,0))</f>
        <v>590</v>
      </c>
      <c r="J291" s="141" t="str">
        <f t="shared" si="25"/>
        <v>2022-01</v>
      </c>
      <c r="K291" s="237">
        <v>45261</v>
      </c>
      <c r="L291" s="72" t="str">
        <f t="shared" si="29"/>
        <v>2022</v>
      </c>
      <c r="M291" s="238" t="s">
        <v>54</v>
      </c>
      <c r="N291" s="201" t="s">
        <v>6260</v>
      </c>
      <c r="O291" s="201" t="s">
        <v>7768</v>
      </c>
      <c r="P291" s="231" t="s">
        <v>6660</v>
      </c>
      <c r="Q291" s="215" t="s">
        <v>6661</v>
      </c>
      <c r="R291" s="206" t="s">
        <v>6362</v>
      </c>
      <c r="S291" s="72" t="s">
        <v>65</v>
      </c>
      <c r="T291" s="141" t="s">
        <v>3752</v>
      </c>
      <c r="U291" s="72" t="s">
        <v>70</v>
      </c>
      <c r="V291" s="72" t="s">
        <v>73</v>
      </c>
      <c r="W291" s="72" t="s">
        <v>90</v>
      </c>
      <c r="X291" s="180" t="s">
        <v>5233</v>
      </c>
      <c r="Y291" s="180" t="s">
        <v>5233</v>
      </c>
      <c r="Z291" s="181" t="s">
        <v>5233</v>
      </c>
      <c r="AA291" s="180" t="s">
        <v>6671</v>
      </c>
      <c r="AB291" s="190">
        <v>1988</v>
      </c>
      <c r="AC291" s="180" t="s">
        <v>90</v>
      </c>
      <c r="AD291" s="180" t="s">
        <v>5233</v>
      </c>
      <c r="AE291" s="191"/>
      <c r="AF291" s="191"/>
      <c r="AG291" s="191"/>
      <c r="AH291" s="191"/>
      <c r="AI291" s="191"/>
      <c r="AJ291" s="191"/>
      <c r="AK291" s="191"/>
      <c r="AL291" s="191"/>
      <c r="AM291" s="191"/>
      <c r="AN291" s="191"/>
      <c r="AO291" s="192"/>
      <c r="AP291" s="192"/>
      <c r="AQ291" s="192"/>
      <c r="AR291" s="192"/>
      <c r="AS291" s="192"/>
      <c r="AT291" s="192"/>
      <c r="AU291" s="192"/>
      <c r="AV291" s="192"/>
      <c r="AW291" s="192"/>
      <c r="AX291" s="72">
        <v>8</v>
      </c>
      <c r="AY291" s="72">
        <v>0</v>
      </c>
      <c r="AZ291" s="80">
        <f t="shared" si="26"/>
        <v>8</v>
      </c>
      <c r="BA291" s="72">
        <v>3</v>
      </c>
      <c r="BB291" s="72">
        <f>0</f>
        <v>0</v>
      </c>
      <c r="BC291" s="72">
        <f t="shared" si="27"/>
        <v>3</v>
      </c>
      <c r="BD291" s="72">
        <f>0</f>
        <v>0</v>
      </c>
      <c r="BE291" s="72">
        <f t="shared" si="28"/>
        <v>3</v>
      </c>
      <c r="BF291" s="72">
        <v>0</v>
      </c>
      <c r="BG291" s="72">
        <v>0</v>
      </c>
      <c r="BH291" s="142"/>
      <c r="BI291" s="72"/>
      <c r="BJ291" s="142"/>
      <c r="BK291" s="139"/>
    </row>
    <row r="292" spans="1:63" ht="40.5" customHeight="1">
      <c r="A292" s="205" t="s">
        <v>5371</v>
      </c>
      <c r="B292" s="232" t="s">
        <v>5908</v>
      </c>
      <c r="C292" s="205" t="s">
        <v>2089</v>
      </c>
      <c r="D292" s="236" t="s">
        <v>7779</v>
      </c>
      <c r="E292" s="238" t="str">
        <f>INDEX([3]项目信息统计表!$E:$E,MATCH(B292,[3]项目信息统计表!$B:$B,0))</f>
        <v>基础研究</v>
      </c>
      <c r="F292" s="238" t="s">
        <v>1526</v>
      </c>
      <c r="G292" s="72" t="str">
        <f>INDEX(辅助数据!$F$3:$F$98,MATCH(项目信息统计表!F292,辅助数据!$E$3:$E$98,0))</f>
        <v>C34</v>
      </c>
      <c r="H292" s="238" t="s">
        <v>181</v>
      </c>
      <c r="I292" s="72">
        <f>INDEX(辅助数据!$B$3:$B$64,MATCH(项目信息统计表!H292,辅助数据!$A$3:$A$64,0))</f>
        <v>460</v>
      </c>
      <c r="J292" s="141" t="str">
        <f t="shared" si="25"/>
        <v>2022-01</v>
      </c>
      <c r="K292" s="237">
        <v>45261</v>
      </c>
      <c r="L292" s="72" t="str">
        <f t="shared" si="29"/>
        <v>2022</v>
      </c>
      <c r="M292" s="238" t="s">
        <v>54</v>
      </c>
      <c r="N292" s="201" t="s">
        <v>6260</v>
      </c>
      <c r="O292" s="201" t="s">
        <v>7768</v>
      </c>
      <c r="P292" s="231" t="s">
        <v>6670</v>
      </c>
      <c r="Q292" s="215" t="s">
        <v>6671</v>
      </c>
      <c r="R292" s="206" t="s">
        <v>6366</v>
      </c>
      <c r="S292" s="72" t="s">
        <v>65</v>
      </c>
      <c r="T292" s="141" t="s">
        <v>2175</v>
      </c>
      <c r="U292" s="72" t="s">
        <v>70</v>
      </c>
      <c r="V292" s="72" t="s">
        <v>73</v>
      </c>
      <c r="W292" s="72" t="s">
        <v>90</v>
      </c>
      <c r="X292" s="180" t="s">
        <v>5233</v>
      </c>
      <c r="Y292" s="180" t="s">
        <v>160</v>
      </c>
      <c r="Z292" s="181" t="s">
        <v>201</v>
      </c>
      <c r="AA292" s="180" t="s">
        <v>6542</v>
      </c>
      <c r="AB292" s="190">
        <v>1983</v>
      </c>
      <c r="AC292" s="180" t="s">
        <v>4497</v>
      </c>
      <c r="AD292" s="180" t="s">
        <v>5233</v>
      </c>
      <c r="AE292" s="191"/>
      <c r="AF292" s="191"/>
      <c r="AG292" s="191"/>
      <c r="AH292" s="191"/>
      <c r="AI292" s="191"/>
      <c r="AJ292" s="191"/>
      <c r="AK292" s="191"/>
      <c r="AL292" s="191"/>
      <c r="AM292" s="191"/>
      <c r="AN292" s="191"/>
      <c r="AO292" s="192"/>
      <c r="AP292" s="192"/>
      <c r="AQ292" s="192"/>
      <c r="AR292" s="192"/>
      <c r="AS292" s="192"/>
      <c r="AT292" s="192"/>
      <c r="AU292" s="192"/>
      <c r="AV292" s="192"/>
      <c r="AW292" s="192"/>
      <c r="AX292" s="72">
        <v>5</v>
      </c>
      <c r="AY292" s="72">
        <v>0</v>
      </c>
      <c r="AZ292" s="80">
        <f t="shared" si="26"/>
        <v>5</v>
      </c>
      <c r="BA292" s="72">
        <v>3</v>
      </c>
      <c r="BB292" s="72">
        <f>0</f>
        <v>0</v>
      </c>
      <c r="BC292" s="72">
        <f t="shared" si="27"/>
        <v>3</v>
      </c>
      <c r="BD292" s="72">
        <f>0</f>
        <v>0</v>
      </c>
      <c r="BE292" s="72">
        <f t="shared" si="28"/>
        <v>3</v>
      </c>
      <c r="BF292" s="72">
        <v>0</v>
      </c>
      <c r="BG292" s="72">
        <v>0</v>
      </c>
      <c r="BH292" s="72"/>
      <c r="BI292" s="72"/>
      <c r="BJ292" s="142"/>
      <c r="BK292" s="139"/>
    </row>
    <row r="293" spans="1:63" ht="40.5" customHeight="1">
      <c r="A293" s="205" t="s">
        <v>5376</v>
      </c>
      <c r="B293" s="232" t="s">
        <v>5913</v>
      </c>
      <c r="C293" s="205" t="s">
        <v>2089</v>
      </c>
      <c r="D293" s="236" t="s">
        <v>7779</v>
      </c>
      <c r="E293" s="238" t="str">
        <f>INDEX([3]项目信息统计表!$E:$E,MATCH(B293,[3]项目信息统计表!$B:$B,0))</f>
        <v>基础研究</v>
      </c>
      <c r="F293" s="238" t="s">
        <v>1564</v>
      </c>
      <c r="G293" s="72" t="str">
        <f>INDEX(辅助数据!$F$3:$F$98,MATCH(项目信息统计表!F293,辅助数据!$E$3:$E$98,0))</f>
        <v>M73</v>
      </c>
      <c r="H293" s="238" t="s">
        <v>331</v>
      </c>
      <c r="I293" s="72">
        <f>INDEX(辅助数据!$B$3:$B$64,MATCH(项目信息统计表!H293,辅助数据!$A$3:$A$64,0))</f>
        <v>130</v>
      </c>
      <c r="J293" s="141" t="str">
        <f t="shared" si="25"/>
        <v>2022-01</v>
      </c>
      <c r="K293" s="237">
        <v>45261</v>
      </c>
      <c r="L293" s="72" t="str">
        <f t="shared" si="29"/>
        <v>2022</v>
      </c>
      <c r="M293" s="238" t="s">
        <v>54</v>
      </c>
      <c r="N293" s="201" t="s">
        <v>6260</v>
      </c>
      <c r="O293" s="201" t="s">
        <v>7768</v>
      </c>
      <c r="P293" s="231" t="s">
        <v>6679</v>
      </c>
      <c r="Q293" s="215" t="s">
        <v>6680</v>
      </c>
      <c r="R293" s="206" t="s">
        <v>6370</v>
      </c>
      <c r="S293" s="72" t="s">
        <v>65</v>
      </c>
      <c r="T293" s="141" t="s">
        <v>3765</v>
      </c>
      <c r="U293" s="72" t="s">
        <v>70</v>
      </c>
      <c r="V293" s="72" t="s">
        <v>73</v>
      </c>
      <c r="W293" s="72" t="s">
        <v>90</v>
      </c>
      <c r="X293" s="180" t="s">
        <v>5233</v>
      </c>
      <c r="Y293" s="180" t="s">
        <v>160</v>
      </c>
      <c r="Z293" s="181" t="s">
        <v>201</v>
      </c>
      <c r="AA293" s="180" t="s">
        <v>6693</v>
      </c>
      <c r="AB293" s="190">
        <v>1991</v>
      </c>
      <c r="AC293" s="180" t="s">
        <v>90</v>
      </c>
      <c r="AD293" s="180" t="s">
        <v>5233</v>
      </c>
      <c r="AE293" s="191"/>
      <c r="AF293" s="191"/>
      <c r="AG293" s="191"/>
      <c r="AH293" s="191"/>
      <c r="AI293" s="191"/>
      <c r="AJ293" s="191"/>
      <c r="AK293" s="191"/>
      <c r="AL293" s="191"/>
      <c r="AM293" s="191"/>
      <c r="AN293" s="191"/>
      <c r="AO293" s="192"/>
      <c r="AP293" s="192"/>
      <c r="AQ293" s="192"/>
      <c r="AR293" s="192"/>
      <c r="AS293" s="192"/>
      <c r="AT293" s="192"/>
      <c r="AU293" s="192"/>
      <c r="AV293" s="192"/>
      <c r="AW293" s="192"/>
      <c r="AX293" s="72">
        <v>5</v>
      </c>
      <c r="AY293" s="72">
        <v>0</v>
      </c>
      <c r="AZ293" s="80">
        <f t="shared" si="26"/>
        <v>5</v>
      </c>
      <c r="BA293" s="72">
        <v>3</v>
      </c>
      <c r="BB293" s="72">
        <f>0</f>
        <v>0</v>
      </c>
      <c r="BC293" s="72">
        <f t="shared" si="27"/>
        <v>3</v>
      </c>
      <c r="BD293" s="72">
        <f>0</f>
        <v>0</v>
      </c>
      <c r="BE293" s="72">
        <f t="shared" si="28"/>
        <v>3</v>
      </c>
      <c r="BF293" s="72">
        <v>0</v>
      </c>
      <c r="BG293" s="72">
        <v>0</v>
      </c>
      <c r="BH293" s="72"/>
      <c r="BI293" s="72"/>
      <c r="BJ293" s="142"/>
      <c r="BK293" s="139"/>
    </row>
    <row r="294" spans="1:63" ht="40.5" customHeight="1">
      <c r="A294" s="205" t="s">
        <v>5383</v>
      </c>
      <c r="B294" s="232" t="s">
        <v>5920</v>
      </c>
      <c r="C294" s="205" t="s">
        <v>2089</v>
      </c>
      <c r="D294" s="236" t="s">
        <v>7779</v>
      </c>
      <c r="E294" s="238" t="str">
        <f>INDEX([3]项目信息统计表!$E:$E,MATCH(B294,[3]项目信息统计表!$B:$B,0))</f>
        <v>基础研究</v>
      </c>
      <c r="F294" s="238" t="s">
        <v>1564</v>
      </c>
      <c r="G294" s="72" t="str">
        <f>INDEX(辅助数据!$F$3:$F$98,MATCH(项目信息统计表!F294,辅助数据!$E$3:$E$98,0))</f>
        <v>M73</v>
      </c>
      <c r="H294" s="238" t="s">
        <v>181</v>
      </c>
      <c r="I294" s="72">
        <f>INDEX(辅助数据!$B$3:$B$64,MATCH(项目信息统计表!H294,辅助数据!$A$3:$A$64,0))</f>
        <v>460</v>
      </c>
      <c r="J294" s="141" t="str">
        <f t="shared" si="25"/>
        <v>2022-01</v>
      </c>
      <c r="K294" s="237">
        <v>45261</v>
      </c>
      <c r="L294" s="72" t="str">
        <f t="shared" si="29"/>
        <v>2022</v>
      </c>
      <c r="M294" s="238" t="s">
        <v>54</v>
      </c>
      <c r="N294" s="201" t="s">
        <v>6260</v>
      </c>
      <c r="O294" s="201" t="s">
        <v>7768</v>
      </c>
      <c r="P294" s="231" t="s">
        <v>6692</v>
      </c>
      <c r="Q294" s="215" t="s">
        <v>6693</v>
      </c>
      <c r="R294" s="206" t="s">
        <v>6376</v>
      </c>
      <c r="S294" s="72" t="s">
        <v>65</v>
      </c>
      <c r="T294" s="141" t="s">
        <v>3783</v>
      </c>
      <c r="U294" s="72" t="s">
        <v>70</v>
      </c>
      <c r="V294" s="72" t="s">
        <v>73</v>
      </c>
      <c r="W294" s="72" t="s">
        <v>90</v>
      </c>
      <c r="X294" s="180" t="s">
        <v>5233</v>
      </c>
      <c r="Y294" s="180" t="s">
        <v>160</v>
      </c>
      <c r="Z294" s="181" t="s">
        <v>201</v>
      </c>
      <c r="AA294" s="180" t="s">
        <v>7519</v>
      </c>
      <c r="AB294" s="190">
        <v>1992</v>
      </c>
      <c r="AC294" s="180" t="s">
        <v>90</v>
      </c>
      <c r="AD294" s="180" t="s">
        <v>5233</v>
      </c>
      <c r="AE294" s="191"/>
      <c r="AF294" s="191"/>
      <c r="AG294" s="191"/>
      <c r="AH294" s="191"/>
      <c r="AI294" s="191"/>
      <c r="AJ294" s="191"/>
      <c r="AK294" s="191"/>
      <c r="AL294" s="191"/>
      <c r="AM294" s="191"/>
      <c r="AN294" s="191"/>
      <c r="AO294" s="192"/>
      <c r="AP294" s="192"/>
      <c r="AQ294" s="192"/>
      <c r="AR294" s="192"/>
      <c r="AS294" s="192"/>
      <c r="AT294" s="192"/>
      <c r="AU294" s="192"/>
      <c r="AV294" s="192"/>
      <c r="AW294" s="192"/>
      <c r="AX294" s="72">
        <v>8</v>
      </c>
      <c r="AY294" s="72">
        <v>0</v>
      </c>
      <c r="AZ294" s="80">
        <f t="shared" si="26"/>
        <v>8</v>
      </c>
      <c r="BA294" s="72">
        <v>3</v>
      </c>
      <c r="BB294" s="72">
        <f>0</f>
        <v>0</v>
      </c>
      <c r="BC294" s="72">
        <f t="shared" si="27"/>
        <v>3</v>
      </c>
      <c r="BD294" s="72">
        <f>0</f>
        <v>0</v>
      </c>
      <c r="BE294" s="72">
        <f t="shared" si="28"/>
        <v>3</v>
      </c>
      <c r="BF294" s="72">
        <v>0</v>
      </c>
      <c r="BG294" s="72">
        <v>0</v>
      </c>
      <c r="BH294" s="142"/>
      <c r="BI294" s="72"/>
      <c r="BJ294" s="187" t="s">
        <v>3958</v>
      </c>
      <c r="BK294" s="139"/>
    </row>
    <row r="295" spans="1:63" ht="40.5" customHeight="1">
      <c r="A295" s="205" t="s">
        <v>5388</v>
      </c>
      <c r="B295" s="232" t="s">
        <v>5925</v>
      </c>
      <c r="C295" s="205" t="s">
        <v>2089</v>
      </c>
      <c r="D295" s="236" t="s">
        <v>7779</v>
      </c>
      <c r="E295" s="238" t="str">
        <f>INDEX([3]项目信息统计表!$E:$E,MATCH(B295,[3]项目信息统计表!$B:$B,0))</f>
        <v>基础研究</v>
      </c>
      <c r="F295" s="238" t="s">
        <v>1526</v>
      </c>
      <c r="G295" s="72" t="str">
        <f>INDEX(辅助数据!$F$3:$F$98,MATCH(项目信息统计表!F295,辅助数据!$E$3:$E$98,0))</f>
        <v>C34</v>
      </c>
      <c r="H295" s="238" t="s">
        <v>181</v>
      </c>
      <c r="I295" s="72">
        <f>INDEX(辅助数据!$B$3:$B$64,MATCH(项目信息统计表!H295,辅助数据!$A$3:$A$64,0))</f>
        <v>460</v>
      </c>
      <c r="J295" s="141" t="str">
        <f t="shared" si="25"/>
        <v>2022-01</v>
      </c>
      <c r="K295" s="237">
        <v>45261</v>
      </c>
      <c r="L295" s="72" t="str">
        <f t="shared" si="29"/>
        <v>2022</v>
      </c>
      <c r="M295" s="238" t="s">
        <v>54</v>
      </c>
      <c r="N295" s="135" t="s">
        <v>6260</v>
      </c>
      <c r="O295" s="201" t="s">
        <v>7768</v>
      </c>
      <c r="P295" s="231" t="s">
        <v>6701</v>
      </c>
      <c r="Q295" s="215" t="s">
        <v>6702</v>
      </c>
      <c r="R295" s="206" t="s">
        <v>6381</v>
      </c>
      <c r="S295" s="72" t="s">
        <v>5231</v>
      </c>
      <c r="T295" s="141" t="s">
        <v>2139</v>
      </c>
      <c r="U295" s="72" t="s">
        <v>70</v>
      </c>
      <c r="V295" s="72" t="s">
        <v>73</v>
      </c>
      <c r="W295" s="72" t="s">
        <v>90</v>
      </c>
      <c r="X295" s="180" t="s">
        <v>5233</v>
      </c>
      <c r="Y295" s="180" t="s">
        <v>160</v>
      </c>
      <c r="Z295" s="181" t="s">
        <v>201</v>
      </c>
      <c r="AA295" s="180" t="s">
        <v>2275</v>
      </c>
      <c r="AB295" s="190">
        <v>1983</v>
      </c>
      <c r="AC295" s="180" t="s">
        <v>4497</v>
      </c>
      <c r="AD295" s="180" t="s">
        <v>5234</v>
      </c>
      <c r="AE295" s="191"/>
      <c r="AF295" s="191"/>
      <c r="AG295" s="191"/>
      <c r="AH295" s="191"/>
      <c r="AI295" s="191"/>
      <c r="AJ295" s="191"/>
      <c r="AK295" s="191"/>
      <c r="AL295" s="191"/>
      <c r="AM295" s="191"/>
      <c r="AN295" s="191"/>
      <c r="AO295" s="192"/>
      <c r="AP295" s="192"/>
      <c r="AQ295" s="192"/>
      <c r="AR295" s="192"/>
      <c r="AS295" s="192"/>
      <c r="AT295" s="192"/>
      <c r="AU295" s="192"/>
      <c r="AV295" s="192"/>
      <c r="AW295" s="192"/>
      <c r="AX295" s="72">
        <v>5</v>
      </c>
      <c r="AY295" s="72">
        <v>0</v>
      </c>
      <c r="AZ295" s="80">
        <f t="shared" si="26"/>
        <v>5</v>
      </c>
      <c r="BA295" s="72">
        <v>3</v>
      </c>
      <c r="BB295" s="72">
        <f>0</f>
        <v>0</v>
      </c>
      <c r="BC295" s="72">
        <f t="shared" si="27"/>
        <v>3</v>
      </c>
      <c r="BD295" s="72">
        <f>0</f>
        <v>0</v>
      </c>
      <c r="BE295" s="72">
        <f t="shared" si="28"/>
        <v>3</v>
      </c>
      <c r="BF295" s="72">
        <v>0</v>
      </c>
      <c r="BG295" s="72">
        <v>0</v>
      </c>
      <c r="BH295" s="142"/>
      <c r="BI295" s="72"/>
      <c r="BJ295" s="142"/>
      <c r="BK295" s="139"/>
    </row>
    <row r="296" spans="1:63" ht="40.5" customHeight="1">
      <c r="A296" s="205" t="s">
        <v>4557</v>
      </c>
      <c r="B296" s="232" t="s">
        <v>4669</v>
      </c>
      <c r="C296" s="205" t="s">
        <v>2089</v>
      </c>
      <c r="D296" s="236" t="s">
        <v>7779</v>
      </c>
      <c r="E296" s="238" t="str">
        <f>INDEX([3]项目信息统计表!$E:$E,MATCH(B296,[3]项目信息统计表!$B:$B,0))</f>
        <v>应用研究</v>
      </c>
      <c r="F296" s="238" t="s">
        <v>1529</v>
      </c>
      <c r="G296" s="72" t="str">
        <f>INDEX(辅助数据!$F$3:$F$98,MATCH(项目信息统计表!F296,辅助数据!$E$3:$E$98,0))</f>
        <v>C37</v>
      </c>
      <c r="H296" s="238" t="s">
        <v>181</v>
      </c>
      <c r="I296" s="72">
        <f>INDEX(辅助数据!$B$3:$B$64,MATCH(项目信息统计表!H296,辅助数据!$A$3:$A$64,0))</f>
        <v>460</v>
      </c>
      <c r="J296" s="141" t="str">
        <f t="shared" si="25"/>
        <v>2021-01</v>
      </c>
      <c r="K296" s="237">
        <v>44896</v>
      </c>
      <c r="L296" s="72" t="str">
        <f t="shared" si="29"/>
        <v>2021</v>
      </c>
      <c r="M296" s="193"/>
      <c r="N296" s="201" t="s">
        <v>6260</v>
      </c>
      <c r="O296" s="201" t="s">
        <v>7768</v>
      </c>
      <c r="P296" s="231" t="s">
        <v>7190</v>
      </c>
      <c r="Q296" s="215" t="s">
        <v>4850</v>
      </c>
      <c r="R296" s="206" t="s">
        <v>5103</v>
      </c>
      <c r="S296" s="72" t="s">
        <v>65</v>
      </c>
      <c r="T296" s="141" t="s">
        <v>3779</v>
      </c>
      <c r="U296" s="72" t="s">
        <v>70</v>
      </c>
      <c r="V296" s="72" t="s">
        <v>73</v>
      </c>
      <c r="W296" s="72" t="s">
        <v>90</v>
      </c>
      <c r="X296" s="180" t="s">
        <v>5233</v>
      </c>
      <c r="Y296" s="180" t="s">
        <v>81</v>
      </c>
      <c r="Z296" s="181" t="s">
        <v>206</v>
      </c>
      <c r="AA296" s="180" t="s">
        <v>7683</v>
      </c>
      <c r="AB296" s="190">
        <v>1997</v>
      </c>
      <c r="AC296" s="180" t="s">
        <v>4496</v>
      </c>
      <c r="AD296" s="180" t="s">
        <v>5233</v>
      </c>
      <c r="AE296" s="191"/>
      <c r="AF296" s="191"/>
      <c r="AG296" s="191"/>
      <c r="AH296" s="191"/>
      <c r="AI296" s="191"/>
      <c r="AJ296" s="191"/>
      <c r="AK296" s="191"/>
      <c r="AL296" s="191"/>
      <c r="AM296" s="191"/>
      <c r="AN296" s="191"/>
      <c r="AO296" s="192"/>
      <c r="AP296" s="192"/>
      <c r="AQ296" s="192"/>
      <c r="AR296" s="192"/>
      <c r="AS296" s="192"/>
      <c r="AT296" s="192"/>
      <c r="AU296" s="192"/>
      <c r="AV296" s="192"/>
      <c r="AW296" s="192"/>
      <c r="AX296" s="72">
        <v>5</v>
      </c>
      <c r="AY296" s="72">
        <v>0</v>
      </c>
      <c r="AZ296" s="80">
        <f t="shared" si="26"/>
        <v>5</v>
      </c>
      <c r="BA296" s="72">
        <v>2</v>
      </c>
      <c r="BB296" s="72">
        <f>0</f>
        <v>0</v>
      </c>
      <c r="BC296" s="72">
        <f t="shared" si="27"/>
        <v>2</v>
      </c>
      <c r="BD296" s="72">
        <f>0</f>
        <v>0</v>
      </c>
      <c r="BE296" s="72">
        <f t="shared" si="28"/>
        <v>2</v>
      </c>
      <c r="BF296" s="72">
        <v>0</v>
      </c>
      <c r="BG296" s="72">
        <v>0</v>
      </c>
      <c r="BH296" s="142"/>
      <c r="BI296" s="72"/>
      <c r="BJ296" s="142"/>
      <c r="BK296" s="139"/>
    </row>
    <row r="297" spans="1:63" ht="40.5" customHeight="1">
      <c r="A297" s="205" t="s">
        <v>4558</v>
      </c>
      <c r="B297" s="232" t="s">
        <v>4670</v>
      </c>
      <c r="C297" s="205" t="s">
        <v>2089</v>
      </c>
      <c r="D297" s="236" t="s">
        <v>7779</v>
      </c>
      <c r="E297" s="238" t="str">
        <f>INDEX([3]项目信息统计表!$E:$E,MATCH(B297,[3]项目信息统计表!$B:$B,0))</f>
        <v>应用研究</v>
      </c>
      <c r="F297" s="238" t="s">
        <v>1528</v>
      </c>
      <c r="G297" s="72" t="str">
        <f>INDEX(辅助数据!$F$3:$F$98,MATCH(项目信息统计表!F297,辅助数据!$E$3:$E$98,0))</f>
        <v>C36</v>
      </c>
      <c r="H297" s="238" t="s">
        <v>181</v>
      </c>
      <c r="I297" s="72">
        <f>INDEX(辅助数据!$B$3:$B$64,MATCH(项目信息统计表!H297,辅助数据!$A$3:$A$64,0))</f>
        <v>460</v>
      </c>
      <c r="J297" s="141" t="str">
        <f t="shared" si="25"/>
        <v>2021-01</v>
      </c>
      <c r="K297" s="237">
        <v>44896</v>
      </c>
      <c r="L297" s="72" t="str">
        <f t="shared" si="29"/>
        <v>2021</v>
      </c>
      <c r="M297" s="193"/>
      <c r="N297" s="201" t="s">
        <v>6260</v>
      </c>
      <c r="O297" s="201" t="s">
        <v>7768</v>
      </c>
      <c r="P297" s="231" t="s">
        <v>7191</v>
      </c>
      <c r="Q297" s="215" t="s">
        <v>4851</v>
      </c>
      <c r="R297" s="206" t="s">
        <v>5104</v>
      </c>
      <c r="S297" s="72" t="s">
        <v>5231</v>
      </c>
      <c r="T297" s="141" t="s">
        <v>2175</v>
      </c>
      <c r="U297" s="72" t="s">
        <v>70</v>
      </c>
      <c r="V297" s="72" t="s">
        <v>73</v>
      </c>
      <c r="W297" s="72" t="s">
        <v>90</v>
      </c>
      <c r="X297" s="180" t="s">
        <v>5233</v>
      </c>
      <c r="Y297" s="180" t="s">
        <v>160</v>
      </c>
      <c r="Z297" s="181" t="s">
        <v>201</v>
      </c>
      <c r="AA297" s="180"/>
      <c r="AB297" s="190"/>
      <c r="AC297" s="180"/>
      <c r="AD297" s="180"/>
      <c r="AE297" s="191"/>
      <c r="AF297" s="191"/>
      <c r="AG297" s="191"/>
      <c r="AH297" s="191"/>
      <c r="AI297" s="191"/>
      <c r="AJ297" s="191"/>
      <c r="AK297" s="191"/>
      <c r="AL297" s="191"/>
      <c r="AM297" s="191"/>
      <c r="AN297" s="191"/>
      <c r="AO297" s="192"/>
      <c r="AP297" s="192"/>
      <c r="AQ297" s="192"/>
      <c r="AR297" s="192"/>
      <c r="AS297" s="192"/>
      <c r="AT297" s="192"/>
      <c r="AU297" s="192"/>
      <c r="AV297" s="192"/>
      <c r="AW297" s="192"/>
      <c r="AX297" s="72">
        <v>5</v>
      </c>
      <c r="AY297" s="72">
        <v>0</v>
      </c>
      <c r="AZ297" s="80">
        <f t="shared" si="26"/>
        <v>5</v>
      </c>
      <c r="BA297" s="72">
        <v>2</v>
      </c>
      <c r="BB297" s="72">
        <f>0</f>
        <v>0</v>
      </c>
      <c r="BC297" s="72">
        <f t="shared" si="27"/>
        <v>2</v>
      </c>
      <c r="BD297" s="72">
        <f>0</f>
        <v>0</v>
      </c>
      <c r="BE297" s="72">
        <f t="shared" si="28"/>
        <v>2</v>
      </c>
      <c r="BF297" s="72">
        <v>0</v>
      </c>
      <c r="BG297" s="72">
        <v>0</v>
      </c>
      <c r="BH297" s="72"/>
      <c r="BI297" s="72"/>
      <c r="BJ297" s="142"/>
      <c r="BK297" s="139"/>
    </row>
    <row r="298" spans="1:63" ht="40.5" customHeight="1">
      <c r="A298" s="194" t="s">
        <v>5675</v>
      </c>
      <c r="B298" s="232" t="s">
        <v>4671</v>
      </c>
      <c r="C298" s="205" t="s">
        <v>2089</v>
      </c>
      <c r="D298" s="236" t="s">
        <v>7779</v>
      </c>
      <c r="E298" s="238" t="str">
        <f>INDEX([3]项目信息统计表!$E:$E,MATCH(B298,[3]项目信息统计表!$B:$B,0))</f>
        <v>应用研究</v>
      </c>
      <c r="F298" s="238" t="s">
        <v>1528</v>
      </c>
      <c r="G298" s="72" t="str">
        <f>INDEX(辅助数据!$F$3:$F$98,MATCH(项目信息统计表!F298,辅助数据!$E$3:$E$98,0))</f>
        <v>C36</v>
      </c>
      <c r="H298" s="238" t="s">
        <v>181</v>
      </c>
      <c r="I298" s="72">
        <f>INDEX(辅助数据!$B$3:$B$64,MATCH(项目信息统计表!H298,辅助数据!$A$3:$A$64,0))</f>
        <v>460</v>
      </c>
      <c r="J298" s="141" t="str">
        <f t="shared" si="25"/>
        <v>2021-01</v>
      </c>
      <c r="K298" s="237">
        <v>44896</v>
      </c>
      <c r="L298" s="72" t="str">
        <f t="shared" si="29"/>
        <v>2021</v>
      </c>
      <c r="M298" s="193"/>
      <c r="N298" s="201" t="s">
        <v>6260</v>
      </c>
      <c r="O298" s="201" t="s">
        <v>7768</v>
      </c>
      <c r="P298" s="231" t="s">
        <v>7192</v>
      </c>
      <c r="Q298" s="215" t="s">
        <v>1937</v>
      </c>
      <c r="R298" s="211" t="s">
        <v>5218</v>
      </c>
      <c r="S298" s="72" t="s">
        <v>65</v>
      </c>
      <c r="T298" s="141" t="s">
        <v>2143</v>
      </c>
      <c r="U298" s="72" t="s">
        <v>70</v>
      </c>
      <c r="V298" s="72" t="s">
        <v>73</v>
      </c>
      <c r="W298" s="72" t="s">
        <v>90</v>
      </c>
      <c r="X298" s="180" t="s">
        <v>5233</v>
      </c>
      <c r="Y298" s="180" t="s">
        <v>5233</v>
      </c>
      <c r="Z298" s="181" t="s">
        <v>5233</v>
      </c>
      <c r="AA298" s="180"/>
      <c r="AB298" s="190"/>
      <c r="AC298" s="180"/>
      <c r="AD298" s="180"/>
      <c r="AE298" s="191"/>
      <c r="AF298" s="191"/>
      <c r="AG298" s="191"/>
      <c r="AH298" s="191"/>
      <c r="AI298" s="191"/>
      <c r="AJ298" s="191"/>
      <c r="AK298" s="191"/>
      <c r="AL298" s="191"/>
      <c r="AM298" s="191"/>
      <c r="AN298" s="191"/>
      <c r="AO298" s="192"/>
      <c r="AP298" s="192"/>
      <c r="AQ298" s="192"/>
      <c r="AR298" s="192"/>
      <c r="AS298" s="192"/>
      <c r="AT298" s="192"/>
      <c r="AU298" s="192"/>
      <c r="AV298" s="192"/>
      <c r="AW298" s="192"/>
      <c r="AX298" s="72">
        <v>5</v>
      </c>
      <c r="AY298" s="72">
        <v>0</v>
      </c>
      <c r="AZ298" s="80">
        <f t="shared" si="26"/>
        <v>5</v>
      </c>
      <c r="BA298" s="72">
        <v>2</v>
      </c>
      <c r="BB298" s="72">
        <f>0</f>
        <v>0</v>
      </c>
      <c r="BC298" s="72">
        <f t="shared" si="27"/>
        <v>2</v>
      </c>
      <c r="BD298" s="72">
        <f>0</f>
        <v>0</v>
      </c>
      <c r="BE298" s="72">
        <f t="shared" si="28"/>
        <v>2</v>
      </c>
      <c r="BF298" s="72">
        <v>0</v>
      </c>
      <c r="BG298" s="72">
        <v>0</v>
      </c>
      <c r="BH298" s="72"/>
      <c r="BI298" s="72"/>
      <c r="BJ298" s="142"/>
      <c r="BK298" s="139"/>
    </row>
    <row r="299" spans="1:63" ht="40.5" customHeight="1">
      <c r="A299" s="205" t="s">
        <v>5676</v>
      </c>
      <c r="B299" s="232" t="s">
        <v>4672</v>
      </c>
      <c r="C299" s="205" t="s">
        <v>2089</v>
      </c>
      <c r="D299" s="236" t="s">
        <v>7779</v>
      </c>
      <c r="E299" s="238" t="str">
        <f>INDEX([3]项目信息统计表!$E:$E,MATCH(B299,[3]项目信息统计表!$B:$B,0))</f>
        <v>应用研究</v>
      </c>
      <c r="F299" s="238" t="s">
        <v>1564</v>
      </c>
      <c r="G299" s="72" t="str">
        <f>INDEX(辅助数据!$F$3:$F$98,MATCH(项目信息统计表!F299,辅助数据!$E$3:$E$98,0))</f>
        <v>M73</v>
      </c>
      <c r="H299" s="238" t="s">
        <v>181</v>
      </c>
      <c r="I299" s="72">
        <f>INDEX(辅助数据!$B$3:$B$64,MATCH(项目信息统计表!H299,辅助数据!$A$3:$A$64,0))</f>
        <v>460</v>
      </c>
      <c r="J299" s="141" t="str">
        <f t="shared" si="25"/>
        <v>2021-01</v>
      </c>
      <c r="K299" s="237">
        <v>44896</v>
      </c>
      <c r="L299" s="72" t="str">
        <f t="shared" si="29"/>
        <v>2021</v>
      </c>
      <c r="M299" s="193"/>
      <c r="N299" s="201" t="s">
        <v>6260</v>
      </c>
      <c r="O299" s="201" t="s">
        <v>7768</v>
      </c>
      <c r="P299" s="231" t="s">
        <v>7193</v>
      </c>
      <c r="Q299" s="215" t="s">
        <v>2560</v>
      </c>
      <c r="R299" s="206" t="s">
        <v>5105</v>
      </c>
      <c r="S299" s="72" t="s">
        <v>65</v>
      </c>
      <c r="T299" s="141" t="s">
        <v>3756</v>
      </c>
      <c r="U299" s="72" t="s">
        <v>70</v>
      </c>
      <c r="V299" s="72" t="s">
        <v>73</v>
      </c>
      <c r="W299" s="72" t="s">
        <v>90</v>
      </c>
      <c r="X299" s="180" t="s">
        <v>5233</v>
      </c>
      <c r="Y299" s="180" t="s">
        <v>160</v>
      </c>
      <c r="Z299" s="181" t="s">
        <v>201</v>
      </c>
      <c r="AA299" s="180" t="s">
        <v>7684</v>
      </c>
      <c r="AB299" s="190">
        <v>1991</v>
      </c>
      <c r="AC299" s="180" t="s">
        <v>90</v>
      </c>
      <c r="AD299" s="180" t="s">
        <v>5233</v>
      </c>
      <c r="AE299" s="191"/>
      <c r="AF299" s="191"/>
      <c r="AG299" s="191"/>
      <c r="AH299" s="191"/>
      <c r="AI299" s="191"/>
      <c r="AJ299" s="191"/>
      <c r="AK299" s="191"/>
      <c r="AL299" s="191"/>
      <c r="AM299" s="191"/>
      <c r="AN299" s="191"/>
      <c r="AO299" s="192"/>
      <c r="AP299" s="192"/>
      <c r="AQ299" s="192"/>
      <c r="AR299" s="192"/>
      <c r="AS299" s="192"/>
      <c r="AT299" s="192"/>
      <c r="AU299" s="192"/>
      <c r="AV299" s="192"/>
      <c r="AW299" s="192"/>
      <c r="AX299" s="72">
        <v>5</v>
      </c>
      <c r="AY299" s="72">
        <v>0</v>
      </c>
      <c r="AZ299" s="80">
        <f t="shared" si="26"/>
        <v>5</v>
      </c>
      <c r="BA299" s="72">
        <v>2</v>
      </c>
      <c r="BB299" s="72">
        <f>0</f>
        <v>0</v>
      </c>
      <c r="BC299" s="72">
        <f t="shared" si="27"/>
        <v>2</v>
      </c>
      <c r="BD299" s="72">
        <f>0</f>
        <v>0</v>
      </c>
      <c r="BE299" s="72">
        <f t="shared" si="28"/>
        <v>2</v>
      </c>
      <c r="BF299" s="72">
        <v>0</v>
      </c>
      <c r="BG299" s="72">
        <v>0</v>
      </c>
      <c r="BH299" s="142"/>
      <c r="BI299" s="72"/>
      <c r="BJ299" s="142"/>
      <c r="BK299" s="139"/>
    </row>
    <row r="300" spans="1:63" ht="40.5" customHeight="1">
      <c r="A300" s="205" t="s">
        <v>4559</v>
      </c>
      <c r="B300" s="232" t="s">
        <v>4673</v>
      </c>
      <c r="C300" s="205" t="s">
        <v>2089</v>
      </c>
      <c r="D300" s="236" t="s">
        <v>7779</v>
      </c>
      <c r="E300" s="238" t="str">
        <f>INDEX([3]项目信息统计表!$E:$E,MATCH(B300,[3]项目信息统计表!$B:$B,0))</f>
        <v>应用研究</v>
      </c>
      <c r="F300" s="238" t="s">
        <v>1529</v>
      </c>
      <c r="G300" s="72" t="str">
        <f>INDEX(辅助数据!$F$3:$F$98,MATCH(项目信息统计表!F300,辅助数据!$E$3:$E$98,0))</f>
        <v>C37</v>
      </c>
      <c r="H300" s="238" t="s">
        <v>181</v>
      </c>
      <c r="I300" s="72">
        <f>INDEX(辅助数据!$B$3:$B$64,MATCH(项目信息统计表!H300,辅助数据!$A$3:$A$64,0))</f>
        <v>460</v>
      </c>
      <c r="J300" s="141" t="str">
        <f t="shared" si="25"/>
        <v>2021-01</v>
      </c>
      <c r="K300" s="237">
        <v>44896</v>
      </c>
      <c r="L300" s="72" t="str">
        <f t="shared" si="29"/>
        <v>2021</v>
      </c>
      <c r="M300" s="193"/>
      <c r="N300" s="201" t="s">
        <v>6260</v>
      </c>
      <c r="O300" s="201" t="s">
        <v>7768</v>
      </c>
      <c r="P300" s="231" t="s">
        <v>7194</v>
      </c>
      <c r="Q300" s="215" t="s">
        <v>4852</v>
      </c>
      <c r="R300" s="206" t="s">
        <v>5106</v>
      </c>
      <c r="S300" s="72" t="s">
        <v>65</v>
      </c>
      <c r="T300" s="141" t="s">
        <v>3758</v>
      </c>
      <c r="U300" s="72" t="s">
        <v>70</v>
      </c>
      <c r="V300" s="72" t="s">
        <v>73</v>
      </c>
      <c r="W300" s="72" t="s">
        <v>90</v>
      </c>
      <c r="X300" s="180" t="s">
        <v>5233</v>
      </c>
      <c r="Y300" s="180" t="s">
        <v>160</v>
      </c>
      <c r="Z300" s="181" t="s">
        <v>201</v>
      </c>
      <c r="AA300" s="180"/>
      <c r="AB300" s="190"/>
      <c r="AC300" s="180"/>
      <c r="AD300" s="180"/>
      <c r="AE300" s="191"/>
      <c r="AF300" s="191"/>
      <c r="AG300" s="191"/>
      <c r="AH300" s="191"/>
      <c r="AI300" s="191"/>
      <c r="AJ300" s="191"/>
      <c r="AK300" s="191"/>
      <c r="AL300" s="191"/>
      <c r="AM300" s="191"/>
      <c r="AN300" s="191"/>
      <c r="AO300" s="192"/>
      <c r="AP300" s="192"/>
      <c r="AQ300" s="192"/>
      <c r="AR300" s="192"/>
      <c r="AS300" s="192"/>
      <c r="AT300" s="192"/>
      <c r="AU300" s="192"/>
      <c r="AV300" s="192"/>
      <c r="AW300" s="192"/>
      <c r="AX300" s="72">
        <v>5</v>
      </c>
      <c r="AY300" s="72">
        <v>0</v>
      </c>
      <c r="AZ300" s="80">
        <f t="shared" si="26"/>
        <v>5</v>
      </c>
      <c r="BA300" s="72">
        <v>2</v>
      </c>
      <c r="BB300" s="72">
        <f>0</f>
        <v>0</v>
      </c>
      <c r="BC300" s="72">
        <f t="shared" si="27"/>
        <v>2</v>
      </c>
      <c r="BD300" s="72">
        <f>0</f>
        <v>0</v>
      </c>
      <c r="BE300" s="72">
        <f t="shared" si="28"/>
        <v>2</v>
      </c>
      <c r="BF300" s="72">
        <v>0</v>
      </c>
      <c r="BG300" s="72">
        <v>0</v>
      </c>
      <c r="BH300" s="72"/>
      <c r="BI300" s="72"/>
      <c r="BJ300" s="142"/>
      <c r="BK300" s="139"/>
    </row>
    <row r="301" spans="1:63" ht="40.5" customHeight="1">
      <c r="A301" s="205" t="s">
        <v>5716</v>
      </c>
      <c r="B301" s="232" t="s">
        <v>4743</v>
      </c>
      <c r="C301" s="205" t="s">
        <v>2089</v>
      </c>
      <c r="D301" s="236" t="s">
        <v>7779</v>
      </c>
      <c r="E301" s="238" t="str">
        <f>INDEX([3]项目信息统计表!$E:$E,MATCH(B301,[3]项目信息统计表!$B:$B,0))</f>
        <v>基础研究</v>
      </c>
      <c r="F301" s="238" t="s">
        <v>1527</v>
      </c>
      <c r="G301" s="72" t="str">
        <f>INDEX(辅助数据!$F$3:$F$98,MATCH(项目信息统计表!F301,辅助数据!$E$3:$E$98,0))</f>
        <v>C35</v>
      </c>
      <c r="H301" s="238" t="s">
        <v>181</v>
      </c>
      <c r="I301" s="72">
        <f>INDEX(辅助数据!$B$3:$B$64,MATCH(项目信息统计表!H301,辅助数据!$A$3:$A$64,0))</f>
        <v>460</v>
      </c>
      <c r="J301" s="141" t="str">
        <f t="shared" si="25"/>
        <v>2021-01</v>
      </c>
      <c r="K301" s="237">
        <v>45261</v>
      </c>
      <c r="L301" s="72" t="str">
        <f t="shared" si="29"/>
        <v>2021</v>
      </c>
      <c r="M301" s="238" t="s">
        <v>54</v>
      </c>
      <c r="N301" s="197" t="s">
        <v>6259</v>
      </c>
      <c r="O301" s="201" t="s">
        <v>7768</v>
      </c>
      <c r="P301" s="231" t="s">
        <v>7263</v>
      </c>
      <c r="Q301" s="215" t="s">
        <v>4916</v>
      </c>
      <c r="R301" s="206" t="s">
        <v>5171</v>
      </c>
      <c r="S301" s="72" t="s">
        <v>65</v>
      </c>
      <c r="T301" s="141" t="s">
        <v>3759</v>
      </c>
      <c r="U301" s="72" t="s">
        <v>70</v>
      </c>
      <c r="V301" s="72" t="s">
        <v>73</v>
      </c>
      <c r="W301" s="72" t="s">
        <v>4497</v>
      </c>
      <c r="X301" s="180" t="s">
        <v>5233</v>
      </c>
      <c r="Y301" s="180" t="s">
        <v>81</v>
      </c>
      <c r="Z301" s="181" t="s">
        <v>206</v>
      </c>
      <c r="AA301" s="180" t="s">
        <v>7657</v>
      </c>
      <c r="AB301" s="190">
        <v>1978</v>
      </c>
      <c r="AC301" s="180" t="s">
        <v>76</v>
      </c>
      <c r="AD301" s="180" t="s">
        <v>5234</v>
      </c>
      <c r="AE301" s="191"/>
      <c r="AF301" s="191"/>
      <c r="AG301" s="191"/>
      <c r="AH301" s="191"/>
      <c r="AI301" s="191"/>
      <c r="AJ301" s="191"/>
      <c r="AK301" s="191"/>
      <c r="AL301" s="191"/>
      <c r="AM301" s="191"/>
      <c r="AN301" s="191"/>
      <c r="AO301" s="192"/>
      <c r="AP301" s="192"/>
      <c r="AQ301" s="192"/>
      <c r="AR301" s="192"/>
      <c r="AS301" s="192"/>
      <c r="AT301" s="192"/>
      <c r="AU301" s="192"/>
      <c r="AV301" s="192"/>
      <c r="AW301" s="192"/>
      <c r="AX301" s="72">
        <v>15</v>
      </c>
      <c r="AY301" s="72">
        <v>0</v>
      </c>
      <c r="AZ301" s="80">
        <f t="shared" si="26"/>
        <v>15</v>
      </c>
      <c r="BA301" s="72">
        <v>5</v>
      </c>
      <c r="BB301" s="72">
        <f>0</f>
        <v>0</v>
      </c>
      <c r="BC301" s="72">
        <f t="shared" si="27"/>
        <v>5</v>
      </c>
      <c r="BD301" s="72">
        <f>0</f>
        <v>0</v>
      </c>
      <c r="BE301" s="72">
        <f t="shared" si="28"/>
        <v>5</v>
      </c>
      <c r="BF301" s="72">
        <v>0</v>
      </c>
      <c r="BG301" s="72">
        <v>0</v>
      </c>
      <c r="BH301" s="72"/>
      <c r="BI301" s="72"/>
      <c r="BJ301" s="142"/>
      <c r="BK301" s="139"/>
    </row>
    <row r="302" spans="1:63" ht="40.5" customHeight="1">
      <c r="A302" s="205" t="s">
        <v>5718</v>
      </c>
      <c r="B302" s="232" t="s">
        <v>4745</v>
      </c>
      <c r="C302" s="205" t="s">
        <v>2089</v>
      </c>
      <c r="D302" s="236" t="s">
        <v>7779</v>
      </c>
      <c r="E302" s="238" t="str">
        <f>INDEX([3]项目信息统计表!$E:$E,MATCH(B302,[3]项目信息统计表!$B:$B,0))</f>
        <v>基础研究</v>
      </c>
      <c r="F302" s="238" t="s">
        <v>1527</v>
      </c>
      <c r="G302" s="72" t="str">
        <f>INDEX(辅助数据!$F$3:$F$98,MATCH(项目信息统计表!F302,辅助数据!$E$3:$E$98,0))</f>
        <v>C35</v>
      </c>
      <c r="H302" s="238" t="s">
        <v>181</v>
      </c>
      <c r="I302" s="72">
        <f>INDEX(辅助数据!$B$3:$B$64,MATCH(项目信息统计表!H302,辅助数据!$A$3:$A$64,0))</f>
        <v>460</v>
      </c>
      <c r="J302" s="141" t="str">
        <f t="shared" si="25"/>
        <v>2021-01</v>
      </c>
      <c r="K302" s="237">
        <v>45261</v>
      </c>
      <c r="L302" s="72" t="str">
        <f t="shared" si="29"/>
        <v>2021</v>
      </c>
      <c r="M302" s="238" t="s">
        <v>54</v>
      </c>
      <c r="N302" s="197" t="s">
        <v>6259</v>
      </c>
      <c r="O302" s="201" t="s">
        <v>7768</v>
      </c>
      <c r="P302" s="231" t="s">
        <v>7265</v>
      </c>
      <c r="Q302" s="215" t="s">
        <v>1991</v>
      </c>
      <c r="R302" s="206" t="s">
        <v>5172</v>
      </c>
      <c r="S302" s="72" t="s">
        <v>5231</v>
      </c>
      <c r="T302" s="141" t="s">
        <v>2204</v>
      </c>
      <c r="U302" s="72" t="s">
        <v>70</v>
      </c>
      <c r="V302" s="72" t="s">
        <v>73</v>
      </c>
      <c r="W302" s="72" t="s">
        <v>4497</v>
      </c>
      <c r="X302" s="180" t="s">
        <v>5233</v>
      </c>
      <c r="Y302" s="180" t="s">
        <v>81</v>
      </c>
      <c r="Z302" s="181" t="s">
        <v>206</v>
      </c>
      <c r="AA302" s="180" t="s">
        <v>7705</v>
      </c>
      <c r="AB302" s="190">
        <v>1968</v>
      </c>
      <c r="AC302" s="180" t="s">
        <v>76</v>
      </c>
      <c r="AD302" s="180" t="s">
        <v>5234</v>
      </c>
      <c r="AE302" s="191"/>
      <c r="AF302" s="191"/>
      <c r="AG302" s="191"/>
      <c r="AH302" s="191"/>
      <c r="AI302" s="191"/>
      <c r="AJ302" s="191"/>
      <c r="AK302" s="191"/>
      <c r="AL302" s="191"/>
      <c r="AM302" s="191"/>
      <c r="AN302" s="191"/>
      <c r="AO302" s="192"/>
      <c r="AP302" s="192"/>
      <c r="AQ302" s="192"/>
      <c r="AR302" s="192"/>
      <c r="AS302" s="192"/>
      <c r="AT302" s="192"/>
      <c r="AU302" s="192"/>
      <c r="AV302" s="192"/>
      <c r="AW302" s="192"/>
      <c r="AX302" s="72">
        <v>15</v>
      </c>
      <c r="AY302" s="72">
        <v>0</v>
      </c>
      <c r="AZ302" s="80">
        <f t="shared" si="26"/>
        <v>15</v>
      </c>
      <c r="BA302" s="72">
        <v>5</v>
      </c>
      <c r="BB302" s="72">
        <f>0</f>
        <v>0</v>
      </c>
      <c r="BC302" s="72">
        <f t="shared" si="27"/>
        <v>5</v>
      </c>
      <c r="BD302" s="72">
        <f>0</f>
        <v>0</v>
      </c>
      <c r="BE302" s="72">
        <f t="shared" si="28"/>
        <v>5</v>
      </c>
      <c r="BF302" s="72">
        <v>0</v>
      </c>
      <c r="BG302" s="72">
        <v>0</v>
      </c>
      <c r="BH302" s="72"/>
      <c r="BI302" s="72"/>
      <c r="BJ302" s="142"/>
      <c r="BK302" s="139"/>
    </row>
    <row r="303" spans="1:63" ht="40.5" customHeight="1">
      <c r="A303" s="205" t="s">
        <v>5719</v>
      </c>
      <c r="B303" s="232" t="s">
        <v>4746</v>
      </c>
      <c r="C303" s="205" t="s">
        <v>2089</v>
      </c>
      <c r="D303" s="236" t="s">
        <v>7779</v>
      </c>
      <c r="E303" s="238" t="str">
        <f>INDEX([3]项目信息统计表!$E:$E,MATCH(B303,[3]项目信息统计表!$B:$B,0))</f>
        <v>应用研究</v>
      </c>
      <c r="F303" s="238" t="s">
        <v>1564</v>
      </c>
      <c r="G303" s="72" t="str">
        <f>INDEX(辅助数据!$F$3:$F$98,MATCH(项目信息统计表!F303,辅助数据!$E$3:$E$98,0))</f>
        <v>M73</v>
      </c>
      <c r="H303" s="238" t="s">
        <v>181</v>
      </c>
      <c r="I303" s="72">
        <f>INDEX(辅助数据!$B$3:$B$64,MATCH(项目信息统计表!H303,辅助数据!$A$3:$A$64,0))</f>
        <v>460</v>
      </c>
      <c r="J303" s="141" t="str">
        <f t="shared" si="25"/>
        <v>2021-01</v>
      </c>
      <c r="K303" s="237">
        <v>45261</v>
      </c>
      <c r="L303" s="72" t="str">
        <f t="shared" si="29"/>
        <v>2021</v>
      </c>
      <c r="M303" s="238" t="s">
        <v>54</v>
      </c>
      <c r="N303" s="197" t="s">
        <v>6259</v>
      </c>
      <c r="O303" s="201" t="s">
        <v>7768</v>
      </c>
      <c r="P303" s="231" t="s">
        <v>7266</v>
      </c>
      <c r="Q303" s="215" t="s">
        <v>1989</v>
      </c>
      <c r="R303" s="206" t="s">
        <v>4436</v>
      </c>
      <c r="S303" s="72" t="s">
        <v>65</v>
      </c>
      <c r="T303" s="141" t="s">
        <v>2127</v>
      </c>
      <c r="U303" s="72" t="s">
        <v>70</v>
      </c>
      <c r="V303" s="72" t="s">
        <v>73</v>
      </c>
      <c r="W303" s="72" t="s">
        <v>4497</v>
      </c>
      <c r="X303" s="180" t="s">
        <v>5233</v>
      </c>
      <c r="Y303" s="180" t="s">
        <v>160</v>
      </c>
      <c r="Z303" s="181" t="s">
        <v>201</v>
      </c>
      <c r="AA303" s="180" t="s">
        <v>7706</v>
      </c>
      <c r="AB303" s="190">
        <v>1964</v>
      </c>
      <c r="AC303" s="180" t="s">
        <v>76</v>
      </c>
      <c r="AD303" s="180" t="s">
        <v>5234</v>
      </c>
      <c r="AE303" s="191"/>
      <c r="AF303" s="191"/>
      <c r="AG303" s="191"/>
      <c r="AH303" s="191"/>
      <c r="AI303" s="191"/>
      <c r="AJ303" s="191"/>
      <c r="AK303" s="191"/>
      <c r="AL303" s="191"/>
      <c r="AM303" s="191"/>
      <c r="AN303" s="191"/>
      <c r="AO303" s="192"/>
      <c r="AP303" s="192"/>
      <c r="AQ303" s="192"/>
      <c r="AR303" s="192"/>
      <c r="AS303" s="192"/>
      <c r="AT303" s="192"/>
      <c r="AU303" s="192"/>
      <c r="AV303" s="192"/>
      <c r="AW303" s="192"/>
      <c r="AX303" s="72">
        <v>15</v>
      </c>
      <c r="AY303" s="72">
        <v>0</v>
      </c>
      <c r="AZ303" s="80">
        <f t="shared" si="26"/>
        <v>15</v>
      </c>
      <c r="BA303" s="72">
        <v>5</v>
      </c>
      <c r="BB303" s="72">
        <f>0</f>
        <v>0</v>
      </c>
      <c r="BC303" s="72">
        <f t="shared" si="27"/>
        <v>5</v>
      </c>
      <c r="BD303" s="72">
        <f>0</f>
        <v>0</v>
      </c>
      <c r="BE303" s="72">
        <f t="shared" si="28"/>
        <v>5</v>
      </c>
      <c r="BF303" s="72">
        <v>0</v>
      </c>
      <c r="BG303" s="72">
        <v>0</v>
      </c>
      <c r="BH303" s="142"/>
      <c r="BI303" s="72"/>
      <c r="BJ303" s="142"/>
      <c r="BK303" s="139"/>
    </row>
    <row r="304" spans="1:63" ht="40.5" customHeight="1">
      <c r="A304" s="205" t="s">
        <v>4589</v>
      </c>
      <c r="B304" s="232" t="s">
        <v>4747</v>
      </c>
      <c r="C304" s="205" t="s">
        <v>2089</v>
      </c>
      <c r="D304" s="236" t="s">
        <v>7779</v>
      </c>
      <c r="E304" s="238" t="str">
        <f>INDEX([3]项目信息统计表!$E:$E,MATCH(B304,[3]项目信息统计表!$B:$B,0))</f>
        <v>基础研究</v>
      </c>
      <c r="F304" s="238" t="s">
        <v>1527</v>
      </c>
      <c r="G304" s="72" t="str">
        <f>INDEX(辅助数据!$F$3:$F$98,MATCH(项目信息统计表!F304,辅助数据!$E$3:$E$98,0))</f>
        <v>C35</v>
      </c>
      <c r="H304" s="238" t="s">
        <v>181</v>
      </c>
      <c r="I304" s="72">
        <f>INDEX(辅助数据!$B$3:$B$64,MATCH(项目信息统计表!H304,辅助数据!$A$3:$A$64,0))</f>
        <v>460</v>
      </c>
      <c r="J304" s="141" t="str">
        <f t="shared" si="25"/>
        <v>2021-01</v>
      </c>
      <c r="K304" s="237">
        <v>45261</v>
      </c>
      <c r="L304" s="72" t="str">
        <f t="shared" si="29"/>
        <v>2021</v>
      </c>
      <c r="M304" s="238" t="s">
        <v>54</v>
      </c>
      <c r="N304" s="200" t="s">
        <v>6259</v>
      </c>
      <c r="O304" s="201" t="s">
        <v>7768</v>
      </c>
      <c r="P304" s="231" t="s">
        <v>7267</v>
      </c>
      <c r="Q304" s="215" t="s">
        <v>4917</v>
      </c>
      <c r="R304" s="206" t="s">
        <v>5173</v>
      </c>
      <c r="S304" s="72" t="s">
        <v>65</v>
      </c>
      <c r="T304" s="141" t="s">
        <v>2139</v>
      </c>
      <c r="U304" s="72" t="s">
        <v>70</v>
      </c>
      <c r="V304" s="72" t="s">
        <v>73</v>
      </c>
      <c r="W304" s="72" t="s">
        <v>90</v>
      </c>
      <c r="X304" s="180" t="s">
        <v>5233</v>
      </c>
      <c r="Y304" s="180" t="s">
        <v>160</v>
      </c>
      <c r="Z304" s="181" t="s">
        <v>201</v>
      </c>
      <c r="AA304" s="180" t="s">
        <v>7706</v>
      </c>
      <c r="AB304" s="190">
        <v>1964</v>
      </c>
      <c r="AC304" s="180" t="s">
        <v>76</v>
      </c>
      <c r="AD304" s="180" t="s">
        <v>5234</v>
      </c>
      <c r="AE304" s="191"/>
      <c r="AF304" s="191"/>
      <c r="AG304" s="191"/>
      <c r="AH304" s="191"/>
      <c r="AI304" s="191"/>
      <c r="AJ304" s="191"/>
      <c r="AK304" s="191"/>
      <c r="AL304" s="191"/>
      <c r="AM304" s="191"/>
      <c r="AN304" s="191"/>
      <c r="AO304" s="192"/>
      <c r="AP304" s="192"/>
      <c r="AQ304" s="192"/>
      <c r="AR304" s="192"/>
      <c r="AS304" s="192"/>
      <c r="AT304" s="192"/>
      <c r="AU304" s="192"/>
      <c r="AV304" s="192"/>
      <c r="AW304" s="192"/>
      <c r="AX304" s="72">
        <v>15</v>
      </c>
      <c r="AY304" s="72">
        <v>0</v>
      </c>
      <c r="AZ304" s="80">
        <f t="shared" si="26"/>
        <v>15</v>
      </c>
      <c r="BA304" s="72">
        <v>5</v>
      </c>
      <c r="BB304" s="72">
        <f>0</f>
        <v>0</v>
      </c>
      <c r="BC304" s="72">
        <f t="shared" si="27"/>
        <v>5</v>
      </c>
      <c r="BD304" s="72">
        <f>0</f>
        <v>0</v>
      </c>
      <c r="BE304" s="72">
        <f t="shared" si="28"/>
        <v>5</v>
      </c>
      <c r="BF304" s="72">
        <v>0</v>
      </c>
      <c r="BG304" s="72">
        <v>0</v>
      </c>
      <c r="BH304" s="72"/>
      <c r="BI304" s="72"/>
      <c r="BJ304" s="142"/>
      <c r="BK304" s="139"/>
    </row>
    <row r="305" spans="1:63" ht="40.5" customHeight="1">
      <c r="A305" s="205" t="s">
        <v>4259</v>
      </c>
      <c r="B305" s="232" t="s">
        <v>4311</v>
      </c>
      <c r="C305" s="205" t="s">
        <v>2089</v>
      </c>
      <c r="D305" s="236" t="s">
        <v>7779</v>
      </c>
      <c r="E305" s="238" t="str">
        <f>INDEX([3]项目信息统计表!$E:$E,MATCH(B305,[3]项目信息统计表!$B:$B,0))</f>
        <v>基础研究</v>
      </c>
      <c r="F305" s="238" t="s">
        <v>1526</v>
      </c>
      <c r="G305" s="72" t="str">
        <f>INDEX(辅助数据!$F$3:$F$98,MATCH(项目信息统计表!F305,辅助数据!$E$3:$E$98,0))</f>
        <v>C34</v>
      </c>
      <c r="H305" s="238" t="s">
        <v>181</v>
      </c>
      <c r="I305" s="72">
        <f>INDEX(辅助数据!$B$3:$B$64,MATCH(项目信息统计表!H305,辅助数据!$A$3:$A$64,0))</f>
        <v>460</v>
      </c>
      <c r="J305" s="141" t="str">
        <f t="shared" si="25"/>
        <v>2020-01</v>
      </c>
      <c r="K305" s="237">
        <v>44896</v>
      </c>
      <c r="L305" s="72" t="str">
        <f t="shared" si="29"/>
        <v>2020</v>
      </c>
      <c r="M305" s="193"/>
      <c r="N305" s="201" t="s">
        <v>6259</v>
      </c>
      <c r="O305" s="201" t="s">
        <v>7768</v>
      </c>
      <c r="P305" s="231" t="s">
        <v>7312</v>
      </c>
      <c r="Q305" s="215" t="s">
        <v>4982</v>
      </c>
      <c r="R305" s="206" t="s">
        <v>4376</v>
      </c>
      <c r="S305" s="72" t="s">
        <v>65</v>
      </c>
      <c r="T305" s="141" t="s">
        <v>2237</v>
      </c>
      <c r="U305" s="72" t="s">
        <v>70</v>
      </c>
      <c r="V305" s="72" t="s">
        <v>73</v>
      </c>
      <c r="W305" s="72" t="s">
        <v>4497</v>
      </c>
      <c r="X305" s="180" t="s">
        <v>5233</v>
      </c>
      <c r="Y305" s="180" t="s">
        <v>160</v>
      </c>
      <c r="Z305" s="181" t="s">
        <v>201</v>
      </c>
      <c r="AA305" s="180" t="s">
        <v>7721</v>
      </c>
      <c r="AB305" s="190">
        <v>1963</v>
      </c>
      <c r="AC305" s="180" t="s">
        <v>76</v>
      </c>
      <c r="AD305" s="180" t="s">
        <v>5233</v>
      </c>
      <c r="AE305" s="191"/>
      <c r="AF305" s="191"/>
      <c r="AG305" s="191"/>
      <c r="AH305" s="191"/>
      <c r="AI305" s="191"/>
      <c r="AJ305" s="191"/>
      <c r="AK305" s="191"/>
      <c r="AL305" s="191"/>
      <c r="AM305" s="191"/>
      <c r="AN305" s="191"/>
      <c r="AO305" s="192"/>
      <c r="AP305" s="192"/>
      <c r="AQ305" s="192"/>
      <c r="AR305" s="192"/>
      <c r="AS305" s="192"/>
      <c r="AT305" s="192"/>
      <c r="AU305" s="192"/>
      <c r="AV305" s="192"/>
      <c r="AW305" s="192"/>
      <c r="AX305" s="72">
        <v>15</v>
      </c>
      <c r="AY305" s="72">
        <v>0</v>
      </c>
      <c r="AZ305" s="80">
        <f t="shared" si="26"/>
        <v>15</v>
      </c>
      <c r="BA305" s="72">
        <v>5.8</v>
      </c>
      <c r="BB305" s="72">
        <f>0</f>
        <v>0</v>
      </c>
      <c r="BC305" s="72">
        <f t="shared" si="27"/>
        <v>5.8</v>
      </c>
      <c r="BD305" s="72">
        <f>0</f>
        <v>0</v>
      </c>
      <c r="BE305" s="72">
        <f t="shared" si="28"/>
        <v>5.8</v>
      </c>
      <c r="BF305" s="72">
        <v>0</v>
      </c>
      <c r="BG305" s="72">
        <v>0</v>
      </c>
      <c r="BH305" s="72"/>
      <c r="BI305" s="72"/>
      <c r="BJ305" s="142"/>
      <c r="BK305" s="139"/>
    </row>
    <row r="306" spans="1:63" ht="40.5" customHeight="1">
      <c r="A306" s="205" t="s">
        <v>4260</v>
      </c>
      <c r="B306" s="232" t="s">
        <v>4312</v>
      </c>
      <c r="C306" s="205" t="s">
        <v>2089</v>
      </c>
      <c r="D306" s="236" t="s">
        <v>7779</v>
      </c>
      <c r="E306" s="238" t="str">
        <f>INDEX([3]项目信息统计表!$E:$E,MATCH(B306,[3]项目信息统计表!$B:$B,0))</f>
        <v>基础研究</v>
      </c>
      <c r="F306" s="238" t="s">
        <v>1527</v>
      </c>
      <c r="G306" s="72" t="str">
        <f>INDEX(辅助数据!$F$3:$F$98,MATCH(项目信息统计表!F306,辅助数据!$E$3:$E$98,0))</f>
        <v>C35</v>
      </c>
      <c r="H306" s="238" t="s">
        <v>181</v>
      </c>
      <c r="I306" s="72">
        <f>INDEX(辅助数据!$B$3:$B$64,MATCH(项目信息统计表!H306,辅助数据!$A$3:$A$64,0))</f>
        <v>460</v>
      </c>
      <c r="J306" s="141" t="str">
        <f t="shared" si="25"/>
        <v>2020-01</v>
      </c>
      <c r="K306" s="237">
        <v>44896</v>
      </c>
      <c r="L306" s="72" t="str">
        <f t="shared" si="29"/>
        <v>2020</v>
      </c>
      <c r="M306" s="193"/>
      <c r="N306" s="201" t="s">
        <v>6259</v>
      </c>
      <c r="O306" s="201" t="s">
        <v>7768</v>
      </c>
      <c r="P306" s="231" t="s">
        <v>7313</v>
      </c>
      <c r="Q306" s="215" t="s">
        <v>2895</v>
      </c>
      <c r="R306" s="206" t="s">
        <v>4377</v>
      </c>
      <c r="S306" s="72" t="s">
        <v>65</v>
      </c>
      <c r="T306" s="141" t="s">
        <v>2170</v>
      </c>
      <c r="U306" s="72" t="s">
        <v>70</v>
      </c>
      <c r="V306" s="72" t="s">
        <v>73</v>
      </c>
      <c r="W306" s="72" t="s">
        <v>4497</v>
      </c>
      <c r="X306" s="180" t="s">
        <v>5233</v>
      </c>
      <c r="Y306" s="180" t="s">
        <v>160</v>
      </c>
      <c r="Z306" s="181" t="s">
        <v>201</v>
      </c>
      <c r="AA306" s="180" t="s">
        <v>7722</v>
      </c>
      <c r="AB306" s="190">
        <v>1980</v>
      </c>
      <c r="AC306" s="180" t="s">
        <v>76</v>
      </c>
      <c r="AD306" s="180" t="s">
        <v>5234</v>
      </c>
      <c r="AE306" s="220"/>
      <c r="AF306" s="191"/>
      <c r="AG306" s="191"/>
      <c r="AH306" s="191"/>
      <c r="AI306" s="191"/>
      <c r="AJ306" s="191"/>
      <c r="AK306" s="191"/>
      <c r="AL306" s="191"/>
      <c r="AM306" s="191"/>
      <c r="AN306" s="191"/>
      <c r="AO306" s="202"/>
      <c r="AP306" s="202"/>
      <c r="AQ306" s="202"/>
      <c r="AR306" s="202"/>
      <c r="AS306" s="192"/>
      <c r="AT306" s="192"/>
      <c r="AU306" s="192"/>
      <c r="AV306" s="202"/>
      <c r="AW306" s="202"/>
      <c r="AX306" s="72">
        <v>15</v>
      </c>
      <c r="AY306" s="72">
        <v>0</v>
      </c>
      <c r="AZ306" s="80">
        <f t="shared" si="26"/>
        <v>15</v>
      </c>
      <c r="BA306" s="72">
        <v>5.8</v>
      </c>
      <c r="BB306" s="72">
        <f>0</f>
        <v>0</v>
      </c>
      <c r="BC306" s="72">
        <f t="shared" si="27"/>
        <v>5.8</v>
      </c>
      <c r="BD306" s="72">
        <f>0</f>
        <v>0</v>
      </c>
      <c r="BE306" s="72">
        <f t="shared" si="28"/>
        <v>5.8</v>
      </c>
      <c r="BF306" s="72">
        <v>0</v>
      </c>
      <c r="BG306" s="72">
        <v>0</v>
      </c>
      <c r="BH306" s="142"/>
      <c r="BI306" s="72"/>
      <c r="BJ306" s="142"/>
      <c r="BK306" s="139"/>
    </row>
    <row r="307" spans="1:63" ht="40.5" customHeight="1">
      <c r="A307" s="205" t="s">
        <v>4261</v>
      </c>
      <c r="B307" s="232" t="s">
        <v>4313</v>
      </c>
      <c r="C307" s="205" t="s">
        <v>2089</v>
      </c>
      <c r="D307" s="236" t="s">
        <v>7779</v>
      </c>
      <c r="E307" s="238" t="str">
        <f>INDEX([3]项目信息统计表!$E:$E,MATCH(B307,[3]项目信息统计表!$B:$B,0))</f>
        <v>基础研究</v>
      </c>
      <c r="F307" s="238" t="s">
        <v>1526</v>
      </c>
      <c r="G307" s="72" t="str">
        <f>INDEX(辅助数据!$F$3:$F$98,MATCH(项目信息统计表!F307,辅助数据!$E$3:$E$98,0))</f>
        <v>C34</v>
      </c>
      <c r="H307" s="238" t="s">
        <v>214</v>
      </c>
      <c r="I307" s="72">
        <f>INDEX(辅助数据!$B$3:$B$64,MATCH(项目信息统计表!H307,辅助数据!$A$3:$A$64,0))</f>
        <v>410</v>
      </c>
      <c r="J307" s="141" t="str">
        <f t="shared" si="25"/>
        <v>2020-01</v>
      </c>
      <c r="K307" s="237">
        <v>44896</v>
      </c>
      <c r="L307" s="72" t="str">
        <f t="shared" si="29"/>
        <v>2020</v>
      </c>
      <c r="M307" s="193"/>
      <c r="N307" s="201" t="s">
        <v>6259</v>
      </c>
      <c r="O307" s="201" t="s">
        <v>7768</v>
      </c>
      <c r="P307" s="231" t="s">
        <v>7314</v>
      </c>
      <c r="Q307" s="215" t="s">
        <v>2901</v>
      </c>
      <c r="R307" s="206" t="s">
        <v>4378</v>
      </c>
      <c r="S307" s="72" t="s">
        <v>65</v>
      </c>
      <c r="T307" s="141" t="s">
        <v>2273</v>
      </c>
      <c r="U307" s="72" t="s">
        <v>70</v>
      </c>
      <c r="V307" s="72" t="s">
        <v>73</v>
      </c>
      <c r="W307" s="72" t="s">
        <v>4497</v>
      </c>
      <c r="X307" s="180" t="s">
        <v>5233</v>
      </c>
      <c r="Y307" s="180" t="s">
        <v>160</v>
      </c>
      <c r="Z307" s="181" t="s">
        <v>201</v>
      </c>
      <c r="AA307" s="180" t="s">
        <v>1989</v>
      </c>
      <c r="AB307" s="190" t="s">
        <v>4222</v>
      </c>
      <c r="AC307" s="180" t="s">
        <v>4497</v>
      </c>
      <c r="AD307" s="180" t="s">
        <v>5234</v>
      </c>
      <c r="AE307" s="191"/>
      <c r="AF307" s="191"/>
      <c r="AG307" s="191"/>
      <c r="AH307" s="191"/>
      <c r="AI307" s="191"/>
      <c r="AJ307" s="191"/>
      <c r="AK307" s="191"/>
      <c r="AL307" s="191"/>
      <c r="AM307" s="191"/>
      <c r="AN307" s="191"/>
      <c r="AO307" s="192"/>
      <c r="AP307" s="192"/>
      <c r="AQ307" s="192"/>
      <c r="AR307" s="192"/>
      <c r="AS307" s="192"/>
      <c r="AT307" s="192"/>
      <c r="AU307" s="192"/>
      <c r="AV307" s="192"/>
      <c r="AW307" s="192"/>
      <c r="AX307" s="72">
        <v>15</v>
      </c>
      <c r="AY307" s="72">
        <v>0</v>
      </c>
      <c r="AZ307" s="80">
        <f t="shared" si="26"/>
        <v>15</v>
      </c>
      <c r="BA307" s="72">
        <v>5.8</v>
      </c>
      <c r="BB307" s="72">
        <f>0</f>
        <v>0</v>
      </c>
      <c r="BC307" s="72">
        <f t="shared" si="27"/>
        <v>5.8</v>
      </c>
      <c r="BD307" s="72">
        <f>0</f>
        <v>0</v>
      </c>
      <c r="BE307" s="72">
        <f t="shared" si="28"/>
        <v>5.8</v>
      </c>
      <c r="BF307" s="72">
        <v>0</v>
      </c>
      <c r="BG307" s="72">
        <v>0</v>
      </c>
      <c r="BH307" s="72"/>
      <c r="BI307" s="72"/>
      <c r="BJ307" s="142"/>
      <c r="BK307" s="139"/>
    </row>
    <row r="308" spans="1:63" ht="40.5" customHeight="1">
      <c r="A308" s="205" t="s">
        <v>5750</v>
      </c>
      <c r="B308" s="232" t="s">
        <v>4784</v>
      </c>
      <c r="C308" s="205" t="s">
        <v>2089</v>
      </c>
      <c r="D308" s="236" t="s">
        <v>7779</v>
      </c>
      <c r="E308" s="238" t="str">
        <f>INDEX([3]项目信息统计表!$E:$E,MATCH(B308,[3]项目信息统计表!$B:$B,0))</f>
        <v>应用研究</v>
      </c>
      <c r="F308" s="238" t="s">
        <v>1527</v>
      </c>
      <c r="G308" s="72" t="str">
        <f>INDEX(辅助数据!$F$3:$F$98,MATCH(项目信息统计表!F308,辅助数据!$E$3:$E$98,0))</f>
        <v>C35</v>
      </c>
      <c r="H308" s="238" t="s">
        <v>181</v>
      </c>
      <c r="I308" s="72">
        <f>INDEX(辅助数据!$B$3:$B$64,MATCH(项目信息统计表!H308,辅助数据!$A$3:$A$64,0))</f>
        <v>460</v>
      </c>
      <c r="J308" s="141" t="str">
        <f t="shared" si="25"/>
        <v>2021-01</v>
      </c>
      <c r="K308" s="237">
        <v>44531</v>
      </c>
      <c r="L308" s="72" t="str">
        <f t="shared" si="29"/>
        <v>2021</v>
      </c>
      <c r="M308" s="193"/>
      <c r="N308" s="200" t="s">
        <v>4825</v>
      </c>
      <c r="O308" s="201" t="s">
        <v>7768</v>
      </c>
      <c r="P308" s="231" t="s">
        <v>7382</v>
      </c>
      <c r="Q308" s="215" t="s">
        <v>4935</v>
      </c>
      <c r="R308" s="206">
        <v>210006</v>
      </c>
      <c r="S308" s="72" t="s">
        <v>5231</v>
      </c>
      <c r="T308" s="141" t="s">
        <v>3689</v>
      </c>
      <c r="U308" s="72" t="s">
        <v>70</v>
      </c>
      <c r="V308" s="72" t="s">
        <v>73</v>
      </c>
      <c r="W308" s="72" t="s">
        <v>76</v>
      </c>
      <c r="X308" s="180" t="s">
        <v>5233</v>
      </c>
      <c r="Y308" s="180" t="s">
        <v>81</v>
      </c>
      <c r="Z308" s="181" t="s">
        <v>206</v>
      </c>
      <c r="AA308" s="180" t="s">
        <v>7706</v>
      </c>
      <c r="AB308" s="190">
        <v>1964</v>
      </c>
      <c r="AC308" s="180" t="s">
        <v>76</v>
      </c>
      <c r="AD308" s="180" t="s">
        <v>5234</v>
      </c>
      <c r="AE308" s="191"/>
      <c r="AF308" s="191"/>
      <c r="AG308" s="191"/>
      <c r="AH308" s="191"/>
      <c r="AI308" s="191"/>
      <c r="AJ308" s="191"/>
      <c r="AK308" s="191"/>
      <c r="AL308" s="191"/>
      <c r="AM308" s="191"/>
      <c r="AN308" s="191"/>
      <c r="AO308" s="192"/>
      <c r="AP308" s="192"/>
      <c r="AQ308" s="192"/>
      <c r="AR308" s="192"/>
      <c r="AS308" s="192"/>
      <c r="AT308" s="192"/>
      <c r="AU308" s="192"/>
      <c r="AV308" s="192"/>
      <c r="AW308" s="192"/>
      <c r="AX308" s="72">
        <v>15</v>
      </c>
      <c r="AY308" s="72">
        <v>0</v>
      </c>
      <c r="AZ308" s="80">
        <f t="shared" si="26"/>
        <v>15</v>
      </c>
      <c r="BA308" s="72">
        <v>10</v>
      </c>
      <c r="BB308" s="72">
        <f>0</f>
        <v>0</v>
      </c>
      <c r="BC308" s="72">
        <f t="shared" si="27"/>
        <v>10</v>
      </c>
      <c r="BD308" s="72">
        <f>0</f>
        <v>0</v>
      </c>
      <c r="BE308" s="72">
        <f t="shared" si="28"/>
        <v>10</v>
      </c>
      <c r="BF308" s="72">
        <v>0</v>
      </c>
      <c r="BG308" s="72">
        <v>0</v>
      </c>
      <c r="BH308" s="72"/>
      <c r="BI308" s="72"/>
      <c r="BJ308" s="142"/>
      <c r="BK308" s="139"/>
    </row>
    <row r="309" spans="1:63" ht="40.5" customHeight="1">
      <c r="A309" s="205" t="s">
        <v>5242</v>
      </c>
      <c r="B309" s="232" t="s">
        <v>5779</v>
      </c>
      <c r="C309" s="205" t="s">
        <v>2090</v>
      </c>
      <c r="D309" s="236" t="s">
        <v>7779</v>
      </c>
      <c r="E309" s="238" t="str">
        <f>INDEX([3]项目信息统计表!$E:$E,MATCH(B309,[3]项目信息统计表!$B:$B,0))</f>
        <v>基础研究</v>
      </c>
      <c r="F309" s="238" t="s">
        <v>1539</v>
      </c>
      <c r="G309" s="72" t="str">
        <f>INDEX(辅助数据!$F$3:$F$98,MATCH(项目信息统计表!F309,辅助数据!$E$3:$E$98,0))</f>
        <v>E48</v>
      </c>
      <c r="H309" s="238" t="s">
        <v>228</v>
      </c>
      <c r="I309" s="72">
        <f>INDEX(辅助数据!$B$3:$B$64,MATCH(项目信息统计表!H309,辅助数据!$A$3:$A$64,0))</f>
        <v>560</v>
      </c>
      <c r="J309" s="141" t="str">
        <f t="shared" si="25"/>
        <v>2022-01</v>
      </c>
      <c r="K309" s="237">
        <v>45627</v>
      </c>
      <c r="L309" s="72" t="str">
        <f t="shared" si="29"/>
        <v>2022</v>
      </c>
      <c r="M309" s="238" t="s">
        <v>54</v>
      </c>
      <c r="N309" s="201" t="s">
        <v>6259</v>
      </c>
      <c r="O309" s="201" t="s">
        <v>7768</v>
      </c>
      <c r="P309" s="231" t="s">
        <v>6468</v>
      </c>
      <c r="Q309" s="215" t="s">
        <v>2958</v>
      </c>
      <c r="R309" s="206" t="s">
        <v>4447</v>
      </c>
      <c r="S309" s="72" t="s">
        <v>65</v>
      </c>
      <c r="T309" s="141" t="s">
        <v>3758</v>
      </c>
      <c r="U309" s="72" t="s">
        <v>70</v>
      </c>
      <c r="V309" s="72" t="s">
        <v>73</v>
      </c>
      <c r="W309" s="72" t="s">
        <v>4497</v>
      </c>
      <c r="X309" s="180" t="s">
        <v>5233</v>
      </c>
      <c r="Y309" s="180" t="s">
        <v>5233</v>
      </c>
      <c r="Z309" s="181" t="s">
        <v>5233</v>
      </c>
      <c r="AA309" s="180" t="s">
        <v>7462</v>
      </c>
      <c r="AB309" s="190" t="s">
        <v>4221</v>
      </c>
      <c r="AC309" s="180" t="s">
        <v>90</v>
      </c>
      <c r="AD309" s="180" t="s">
        <v>5233</v>
      </c>
      <c r="AE309" s="191"/>
      <c r="AF309" s="191"/>
      <c r="AG309" s="191"/>
      <c r="AH309" s="191"/>
      <c r="AI309" s="191"/>
      <c r="AJ309" s="191"/>
      <c r="AK309" s="191"/>
      <c r="AL309" s="191"/>
      <c r="AM309" s="191"/>
      <c r="AN309" s="191"/>
      <c r="AO309" s="192"/>
      <c r="AP309" s="192"/>
      <c r="AQ309" s="192"/>
      <c r="AR309" s="192"/>
      <c r="AS309" s="192"/>
      <c r="AT309" s="192"/>
      <c r="AU309" s="192"/>
      <c r="AV309" s="192"/>
      <c r="AW309" s="192"/>
      <c r="AX309" s="72">
        <v>15</v>
      </c>
      <c r="AY309" s="72">
        <v>0</v>
      </c>
      <c r="AZ309" s="80">
        <f t="shared" si="26"/>
        <v>15</v>
      </c>
      <c r="BA309" s="72">
        <v>5</v>
      </c>
      <c r="BB309" s="72">
        <f>0</f>
        <v>0</v>
      </c>
      <c r="BC309" s="72">
        <f t="shared" si="27"/>
        <v>5</v>
      </c>
      <c r="BD309" s="72">
        <f>0</f>
        <v>0</v>
      </c>
      <c r="BE309" s="72">
        <f t="shared" si="28"/>
        <v>5</v>
      </c>
      <c r="BF309" s="72">
        <v>0</v>
      </c>
      <c r="BG309" s="72">
        <v>0</v>
      </c>
      <c r="BH309" s="142"/>
      <c r="BI309" s="72"/>
      <c r="BJ309" s="142"/>
      <c r="BK309" s="139"/>
    </row>
    <row r="310" spans="1:63" ht="40.5" customHeight="1">
      <c r="A310" s="205" t="s">
        <v>5245</v>
      </c>
      <c r="B310" s="232" t="s">
        <v>5782</v>
      </c>
      <c r="C310" s="205" t="s">
        <v>2090</v>
      </c>
      <c r="D310" s="236" t="s">
        <v>7779</v>
      </c>
      <c r="E310" s="238" t="str">
        <f>INDEX([3]项目信息统计表!$E:$E,MATCH(B310,[3]项目信息统计表!$B:$B,0))</f>
        <v>应用研究</v>
      </c>
      <c r="F310" s="238" t="s">
        <v>1545</v>
      </c>
      <c r="G310" s="72" t="str">
        <f>INDEX(辅助数据!$F$3:$F$98,MATCH(项目信息统计表!F310,辅助数据!$E$3:$E$98,0))</f>
        <v>G54</v>
      </c>
      <c r="H310" s="238" t="s">
        <v>122</v>
      </c>
      <c r="I310" s="72">
        <f>INDEX(辅助数据!$B$3:$B$64,MATCH(项目信息统计表!H310,辅助数据!$A$3:$A$64,0))</f>
        <v>580</v>
      </c>
      <c r="J310" s="141" t="str">
        <f t="shared" si="25"/>
        <v>2022-01</v>
      </c>
      <c r="K310" s="237">
        <v>45627</v>
      </c>
      <c r="L310" s="72" t="str">
        <f t="shared" si="29"/>
        <v>2022</v>
      </c>
      <c r="M310" s="238" t="s">
        <v>54</v>
      </c>
      <c r="N310" s="201" t="s">
        <v>6259</v>
      </c>
      <c r="O310" s="201" t="s">
        <v>7768</v>
      </c>
      <c r="P310" s="231" t="s">
        <v>6473</v>
      </c>
      <c r="Q310" s="215" t="s">
        <v>273</v>
      </c>
      <c r="R310" s="206" t="s">
        <v>6280</v>
      </c>
      <c r="S310" s="72" t="s">
        <v>5231</v>
      </c>
      <c r="T310" s="141" t="s">
        <v>3735</v>
      </c>
      <c r="U310" s="72" t="s">
        <v>70</v>
      </c>
      <c r="V310" s="72" t="s">
        <v>73</v>
      </c>
      <c r="W310" s="72" t="s">
        <v>4497</v>
      </c>
      <c r="X310" s="180" t="s">
        <v>5233</v>
      </c>
      <c r="Y310" s="180" t="s">
        <v>160</v>
      </c>
      <c r="Z310" s="181" t="s">
        <v>161</v>
      </c>
      <c r="AA310" s="180" t="s">
        <v>2714</v>
      </c>
      <c r="AB310" s="190" t="s">
        <v>4218</v>
      </c>
      <c r="AC310" s="180" t="s">
        <v>76</v>
      </c>
      <c r="AD310" s="180" t="s">
        <v>7455</v>
      </c>
      <c r="AE310" s="191"/>
      <c r="AF310" s="191"/>
      <c r="AG310" s="191"/>
      <c r="AH310" s="191"/>
      <c r="AI310" s="191"/>
      <c r="AJ310" s="191"/>
      <c r="AK310" s="191"/>
      <c r="AL310" s="191"/>
      <c r="AM310" s="191"/>
      <c r="AN310" s="191"/>
      <c r="AO310" s="192"/>
      <c r="AP310" s="192"/>
      <c r="AQ310" s="192"/>
      <c r="AR310" s="192"/>
      <c r="AS310" s="192"/>
      <c r="AT310" s="192"/>
      <c r="AU310" s="192"/>
      <c r="AV310" s="192"/>
      <c r="AW310" s="192"/>
      <c r="AX310" s="72">
        <v>15</v>
      </c>
      <c r="AY310" s="72">
        <v>0</v>
      </c>
      <c r="AZ310" s="80">
        <f t="shared" si="26"/>
        <v>15</v>
      </c>
      <c r="BA310" s="72">
        <v>5</v>
      </c>
      <c r="BB310" s="72">
        <f>0</f>
        <v>0</v>
      </c>
      <c r="BC310" s="72">
        <f t="shared" si="27"/>
        <v>5</v>
      </c>
      <c r="BD310" s="72">
        <f>0</f>
        <v>0</v>
      </c>
      <c r="BE310" s="72">
        <f t="shared" si="28"/>
        <v>5</v>
      </c>
      <c r="BF310" s="72">
        <v>0</v>
      </c>
      <c r="BG310" s="72">
        <v>0</v>
      </c>
      <c r="BH310" s="142"/>
      <c r="BI310" s="72"/>
      <c r="BJ310" s="142"/>
      <c r="BK310" s="139"/>
    </row>
    <row r="311" spans="1:63" ht="40.5" customHeight="1">
      <c r="A311" s="205" t="s">
        <v>5250</v>
      </c>
      <c r="B311" s="232" t="s">
        <v>5787</v>
      </c>
      <c r="C311" s="205" t="s">
        <v>2090</v>
      </c>
      <c r="D311" s="236" t="s">
        <v>7779</v>
      </c>
      <c r="E311" s="238" t="str">
        <f>INDEX([3]项目信息统计表!$E:$E,MATCH(B311,[3]项目信息统计表!$B:$B,0))</f>
        <v>基础研究</v>
      </c>
      <c r="F311" s="238" t="s">
        <v>1539</v>
      </c>
      <c r="G311" s="72" t="str">
        <f>INDEX(辅助数据!$F$3:$F$98,MATCH(项目信息统计表!F311,辅助数据!$E$3:$E$98,0))</f>
        <v>E48</v>
      </c>
      <c r="H311" s="238" t="s">
        <v>228</v>
      </c>
      <c r="I311" s="72">
        <f>INDEX(辅助数据!$B$3:$B$64,MATCH(项目信息统计表!H311,辅助数据!$A$3:$A$64,0))</f>
        <v>560</v>
      </c>
      <c r="J311" s="141" t="str">
        <f t="shared" si="25"/>
        <v>2022-01</v>
      </c>
      <c r="K311" s="237">
        <v>45627</v>
      </c>
      <c r="L311" s="72" t="str">
        <f t="shared" si="29"/>
        <v>2022</v>
      </c>
      <c r="M311" s="238" t="s">
        <v>54</v>
      </c>
      <c r="N311" s="201" t="s">
        <v>6259</v>
      </c>
      <c r="O311" s="201" t="s">
        <v>7768</v>
      </c>
      <c r="P311" s="231" t="s">
        <v>6479</v>
      </c>
      <c r="Q311" s="215" t="s">
        <v>6480</v>
      </c>
      <c r="R311" s="206" t="s">
        <v>6282</v>
      </c>
      <c r="S311" s="72" t="s">
        <v>65</v>
      </c>
      <c r="T311" s="141" t="s">
        <v>2237</v>
      </c>
      <c r="U311" s="72" t="s">
        <v>70</v>
      </c>
      <c r="V311" s="72" t="s">
        <v>73</v>
      </c>
      <c r="W311" s="72" t="s">
        <v>4497</v>
      </c>
      <c r="X311" s="180" t="s">
        <v>5233</v>
      </c>
      <c r="Y311" s="180" t="s">
        <v>5233</v>
      </c>
      <c r="Z311" s="181" t="s">
        <v>5233</v>
      </c>
      <c r="AA311" s="180" t="s">
        <v>7465</v>
      </c>
      <c r="AB311" s="190" t="s">
        <v>4214</v>
      </c>
      <c r="AC311" s="180" t="s">
        <v>76</v>
      </c>
      <c r="AD311" s="180" t="s">
        <v>5233</v>
      </c>
      <c r="AE311" s="191"/>
      <c r="AF311" s="191"/>
      <c r="AG311" s="191"/>
      <c r="AH311" s="191"/>
      <c r="AI311" s="191"/>
      <c r="AJ311" s="191"/>
      <c r="AK311" s="191"/>
      <c r="AL311" s="191"/>
      <c r="AM311" s="191"/>
      <c r="AN311" s="191"/>
      <c r="AO311" s="192"/>
      <c r="AP311" s="192"/>
      <c r="AQ311" s="192"/>
      <c r="AR311" s="192"/>
      <c r="AS311" s="192"/>
      <c r="AT311" s="192"/>
      <c r="AU311" s="192"/>
      <c r="AV311" s="192"/>
      <c r="AW311" s="192"/>
      <c r="AX311" s="72">
        <v>15</v>
      </c>
      <c r="AY311" s="72">
        <v>0</v>
      </c>
      <c r="AZ311" s="80">
        <f t="shared" si="26"/>
        <v>15</v>
      </c>
      <c r="BA311" s="72">
        <v>5</v>
      </c>
      <c r="BB311" s="72">
        <f>0</f>
        <v>0</v>
      </c>
      <c r="BC311" s="72">
        <f t="shared" si="27"/>
        <v>5</v>
      </c>
      <c r="BD311" s="72">
        <f>0</f>
        <v>0</v>
      </c>
      <c r="BE311" s="72">
        <f t="shared" si="28"/>
        <v>5</v>
      </c>
      <c r="BF311" s="72">
        <v>0</v>
      </c>
      <c r="BG311" s="72">
        <v>0</v>
      </c>
      <c r="BH311" s="142"/>
      <c r="BI311" s="72"/>
      <c r="BJ311" s="142"/>
      <c r="BK311" s="139"/>
    </row>
    <row r="312" spans="1:63" ht="40.5" customHeight="1">
      <c r="A312" s="205" t="s">
        <v>5253</v>
      </c>
      <c r="B312" s="232" t="s">
        <v>5790</v>
      </c>
      <c r="C312" s="205" t="s">
        <v>2090</v>
      </c>
      <c r="D312" s="236" t="s">
        <v>7779</v>
      </c>
      <c r="E312" s="238" t="str">
        <f>INDEX([3]项目信息统计表!$E:$E,MATCH(B312,[3]项目信息统计表!$B:$B,0))</f>
        <v>应用研究</v>
      </c>
      <c r="F312" s="238" t="s">
        <v>1539</v>
      </c>
      <c r="G312" s="72" t="str">
        <f>INDEX(辅助数据!$F$3:$F$98,MATCH(项目信息统计表!F312,辅助数据!$E$3:$E$98,0))</f>
        <v>E48</v>
      </c>
      <c r="H312" s="238" t="s">
        <v>228</v>
      </c>
      <c r="I312" s="72">
        <f>INDEX(辅助数据!$B$3:$B$64,MATCH(项目信息统计表!H312,辅助数据!$A$3:$A$64,0))</f>
        <v>560</v>
      </c>
      <c r="J312" s="141" t="str">
        <f t="shared" si="25"/>
        <v>2022-01</v>
      </c>
      <c r="K312" s="237">
        <v>45627</v>
      </c>
      <c r="L312" s="72" t="str">
        <f t="shared" si="29"/>
        <v>2022</v>
      </c>
      <c r="M312" s="238" t="s">
        <v>54</v>
      </c>
      <c r="N312" s="135" t="s">
        <v>6259</v>
      </c>
      <c r="O312" s="201" t="s">
        <v>7768</v>
      </c>
      <c r="P312" s="231" t="s">
        <v>6483</v>
      </c>
      <c r="Q312" s="215" t="s">
        <v>265</v>
      </c>
      <c r="R312" s="206" t="s">
        <v>4448</v>
      </c>
      <c r="S312" s="72" t="s">
        <v>65</v>
      </c>
      <c r="T312" s="141" t="s">
        <v>2162</v>
      </c>
      <c r="U312" s="72" t="s">
        <v>70</v>
      </c>
      <c r="V312" s="72" t="s">
        <v>73</v>
      </c>
      <c r="W312" s="72" t="s">
        <v>4497</v>
      </c>
      <c r="X312" s="180" t="s">
        <v>5233</v>
      </c>
      <c r="Y312" s="180" t="s">
        <v>5233</v>
      </c>
      <c r="Z312" s="181" t="s">
        <v>5233</v>
      </c>
      <c r="AA312" s="180" t="s">
        <v>7467</v>
      </c>
      <c r="AB312" s="190" t="s">
        <v>4199</v>
      </c>
      <c r="AC312" s="180" t="s">
        <v>76</v>
      </c>
      <c r="AD312" s="180" t="s">
        <v>5233</v>
      </c>
      <c r="AE312" s="191"/>
      <c r="AF312" s="191"/>
      <c r="AG312" s="191"/>
      <c r="AH312" s="191"/>
      <c r="AI312" s="191"/>
      <c r="AJ312" s="191"/>
      <c r="AK312" s="191"/>
      <c r="AL312" s="191"/>
      <c r="AM312" s="191"/>
      <c r="AN312" s="191"/>
      <c r="AO312" s="192"/>
      <c r="AP312" s="192"/>
      <c r="AQ312" s="192"/>
      <c r="AR312" s="192"/>
      <c r="AS312" s="192"/>
      <c r="AT312" s="192"/>
      <c r="AU312" s="192"/>
      <c r="AV312" s="192"/>
      <c r="AW312" s="192"/>
      <c r="AX312" s="72">
        <v>15</v>
      </c>
      <c r="AY312" s="72">
        <v>0</v>
      </c>
      <c r="AZ312" s="80">
        <f t="shared" si="26"/>
        <v>15</v>
      </c>
      <c r="BA312" s="72">
        <v>5</v>
      </c>
      <c r="BB312" s="72">
        <f>0</f>
        <v>0</v>
      </c>
      <c r="BC312" s="72">
        <f t="shared" si="27"/>
        <v>5</v>
      </c>
      <c r="BD312" s="72">
        <f>0</f>
        <v>0</v>
      </c>
      <c r="BE312" s="72">
        <f t="shared" si="28"/>
        <v>5</v>
      </c>
      <c r="BF312" s="72">
        <v>0</v>
      </c>
      <c r="BG312" s="72">
        <v>0</v>
      </c>
      <c r="BH312" s="72"/>
      <c r="BI312" s="72"/>
      <c r="BJ312" s="142"/>
      <c r="BK312" s="139"/>
    </row>
    <row r="313" spans="1:63" ht="40.5" customHeight="1">
      <c r="A313" s="205" t="s">
        <v>5259</v>
      </c>
      <c r="B313" s="232" t="s">
        <v>5796</v>
      </c>
      <c r="C313" s="205" t="s">
        <v>2090</v>
      </c>
      <c r="D313" s="236" t="s">
        <v>7779</v>
      </c>
      <c r="E313" s="238" t="str">
        <f>INDEX([3]项目信息统计表!$E:$E,MATCH(B313,[3]项目信息统计表!$B:$B,0))</f>
        <v>基础研究</v>
      </c>
      <c r="F313" s="238" t="s">
        <v>1539</v>
      </c>
      <c r="G313" s="72" t="str">
        <f>INDEX(辅助数据!$F$3:$F$98,MATCH(项目信息统计表!F313,辅助数据!$E$3:$E$98,0))</f>
        <v>E48</v>
      </c>
      <c r="H313" s="238" t="s">
        <v>228</v>
      </c>
      <c r="I313" s="72">
        <f>INDEX(辅助数据!$B$3:$B$64,MATCH(项目信息统计表!H313,辅助数据!$A$3:$A$64,0))</f>
        <v>560</v>
      </c>
      <c r="J313" s="141" t="str">
        <f t="shared" si="25"/>
        <v>2022-01</v>
      </c>
      <c r="K313" s="237">
        <v>45627</v>
      </c>
      <c r="L313" s="72" t="str">
        <f t="shared" si="29"/>
        <v>2022</v>
      </c>
      <c r="M313" s="238" t="s">
        <v>54</v>
      </c>
      <c r="N313" s="135" t="s">
        <v>6259</v>
      </c>
      <c r="O313" s="201" t="s">
        <v>7768</v>
      </c>
      <c r="P313" s="231" t="s">
        <v>6491</v>
      </c>
      <c r="Q313" s="215" t="s">
        <v>4957</v>
      </c>
      <c r="R313" s="206" t="s">
        <v>4446</v>
      </c>
      <c r="S313" s="72" t="s">
        <v>65</v>
      </c>
      <c r="T313" s="141" t="s">
        <v>2234</v>
      </c>
      <c r="U313" s="72" t="s">
        <v>70</v>
      </c>
      <c r="V313" s="72" t="s">
        <v>73</v>
      </c>
      <c r="W313" s="72" t="s">
        <v>90</v>
      </c>
      <c r="X313" s="180" t="s">
        <v>5233</v>
      </c>
      <c r="Y313" s="180" t="s">
        <v>5233</v>
      </c>
      <c r="Z313" s="181" t="s">
        <v>5233</v>
      </c>
      <c r="AA313" s="180" t="s">
        <v>7471</v>
      </c>
      <c r="AB313" s="190" t="s">
        <v>4217</v>
      </c>
      <c r="AC313" s="180" t="s">
        <v>4497</v>
      </c>
      <c r="AD313" s="180" t="s">
        <v>5233</v>
      </c>
      <c r="AE313" s="191"/>
      <c r="AF313" s="191"/>
      <c r="AG313" s="191"/>
      <c r="AH313" s="191"/>
      <c r="AI313" s="191"/>
      <c r="AJ313" s="191"/>
      <c r="AK313" s="191"/>
      <c r="AL313" s="191"/>
      <c r="AM313" s="191"/>
      <c r="AN313" s="191"/>
      <c r="AO313" s="192"/>
      <c r="AP313" s="192"/>
      <c r="AQ313" s="192"/>
      <c r="AR313" s="192"/>
      <c r="AS313" s="192"/>
      <c r="AT313" s="192"/>
      <c r="AU313" s="192"/>
      <c r="AV313" s="192"/>
      <c r="AW313" s="192"/>
      <c r="AX313" s="72">
        <v>15</v>
      </c>
      <c r="AY313" s="72">
        <v>0</v>
      </c>
      <c r="AZ313" s="80">
        <f t="shared" si="26"/>
        <v>15</v>
      </c>
      <c r="BA313" s="72">
        <v>5</v>
      </c>
      <c r="BB313" s="72">
        <f>0</f>
        <v>0</v>
      </c>
      <c r="BC313" s="72">
        <f t="shared" si="27"/>
        <v>5</v>
      </c>
      <c r="BD313" s="72">
        <f>0</f>
        <v>0</v>
      </c>
      <c r="BE313" s="72">
        <f t="shared" si="28"/>
        <v>5</v>
      </c>
      <c r="BF313" s="72">
        <v>0</v>
      </c>
      <c r="BG313" s="72">
        <v>0</v>
      </c>
      <c r="BH313" s="142"/>
      <c r="BI313" s="72"/>
      <c r="BJ313" s="142"/>
      <c r="BK313" s="139"/>
    </row>
    <row r="314" spans="1:63" ht="40.5" customHeight="1">
      <c r="A314" s="205" t="s">
        <v>5266</v>
      </c>
      <c r="B314" s="232" t="s">
        <v>5803</v>
      </c>
      <c r="C314" s="205" t="s">
        <v>2090</v>
      </c>
      <c r="D314" s="236" t="s">
        <v>7779</v>
      </c>
      <c r="E314" s="238" t="str">
        <f>INDEX([3]项目信息统计表!$E:$E,MATCH(B314,[3]项目信息统计表!$B:$B,0))</f>
        <v>基础研究</v>
      </c>
      <c r="F314" s="238" t="s">
        <v>1539</v>
      </c>
      <c r="G314" s="72" t="str">
        <f>INDEX(辅助数据!$F$3:$F$98,MATCH(项目信息统计表!F314,辅助数据!$E$3:$E$98,0))</f>
        <v>E48</v>
      </c>
      <c r="H314" s="238" t="s">
        <v>228</v>
      </c>
      <c r="I314" s="72">
        <f>INDEX(辅助数据!$B$3:$B$64,MATCH(项目信息统计表!H314,辅助数据!$A$3:$A$64,0))</f>
        <v>560</v>
      </c>
      <c r="J314" s="141" t="str">
        <f t="shared" si="25"/>
        <v>2022-01</v>
      </c>
      <c r="K314" s="237">
        <v>45627</v>
      </c>
      <c r="L314" s="72" t="str">
        <f t="shared" ref="L314:L345" si="30">"202"&amp;MID(B314,9,1)</f>
        <v>2022</v>
      </c>
      <c r="M314" s="238" t="s">
        <v>54</v>
      </c>
      <c r="N314" s="197" t="s">
        <v>6259</v>
      </c>
      <c r="O314" s="201" t="s">
        <v>7768</v>
      </c>
      <c r="P314" s="231" t="s">
        <v>6498</v>
      </c>
      <c r="Q314" s="215" t="s">
        <v>4949</v>
      </c>
      <c r="R314" s="206" t="s">
        <v>4396</v>
      </c>
      <c r="S314" s="72" t="s">
        <v>65</v>
      </c>
      <c r="T314" s="141" t="s">
        <v>2205</v>
      </c>
      <c r="U314" s="72" t="s">
        <v>70</v>
      </c>
      <c r="V314" s="72" t="s">
        <v>73</v>
      </c>
      <c r="W314" s="72" t="s">
        <v>76</v>
      </c>
      <c r="X314" s="180" t="s">
        <v>5233</v>
      </c>
      <c r="Y314" s="180" t="s">
        <v>160</v>
      </c>
      <c r="Z314" s="181" t="s">
        <v>209</v>
      </c>
      <c r="AA314" s="180" t="s">
        <v>4080</v>
      </c>
      <c r="AB314" s="190" t="s">
        <v>4196</v>
      </c>
      <c r="AC314" s="180" t="s">
        <v>76</v>
      </c>
      <c r="AD314" s="180" t="s">
        <v>5233</v>
      </c>
      <c r="AE314" s="191"/>
      <c r="AF314" s="191"/>
      <c r="AG314" s="191"/>
      <c r="AH314" s="191"/>
      <c r="AI314" s="191"/>
      <c r="AJ314" s="191"/>
      <c r="AK314" s="191"/>
      <c r="AL314" s="191"/>
      <c r="AM314" s="191"/>
      <c r="AN314" s="191"/>
      <c r="AO314" s="192"/>
      <c r="AP314" s="192"/>
      <c r="AQ314" s="192"/>
      <c r="AR314" s="192"/>
      <c r="AS314" s="192"/>
      <c r="AT314" s="192"/>
      <c r="AU314" s="192"/>
      <c r="AV314" s="192"/>
      <c r="AW314" s="192"/>
      <c r="AX314" s="72">
        <v>15</v>
      </c>
      <c r="AY314" s="72">
        <v>0</v>
      </c>
      <c r="AZ314" s="80">
        <f t="shared" si="26"/>
        <v>15</v>
      </c>
      <c r="BA314" s="72">
        <v>5</v>
      </c>
      <c r="BB314" s="72">
        <f>0</f>
        <v>0</v>
      </c>
      <c r="BC314" s="72">
        <f t="shared" si="27"/>
        <v>5</v>
      </c>
      <c r="BD314" s="72">
        <f>0</f>
        <v>0</v>
      </c>
      <c r="BE314" s="72">
        <f t="shared" si="28"/>
        <v>5</v>
      </c>
      <c r="BF314" s="72">
        <v>0</v>
      </c>
      <c r="BG314" s="72">
        <v>0</v>
      </c>
      <c r="BH314" s="142"/>
      <c r="BI314" s="72"/>
      <c r="BJ314" s="142"/>
      <c r="BK314" s="139"/>
    </row>
    <row r="315" spans="1:63" ht="40.5" customHeight="1">
      <c r="A315" s="209" t="s">
        <v>5273</v>
      </c>
      <c r="B315" s="232" t="s">
        <v>5810</v>
      </c>
      <c r="C315" s="208" t="s">
        <v>2090</v>
      </c>
      <c r="D315" s="236" t="s">
        <v>7779</v>
      </c>
      <c r="E315" s="238" t="str">
        <f>INDEX([3]项目信息统计表!$E:$E,MATCH(B315,[3]项目信息统计表!$B:$B,0))</f>
        <v>基础研究</v>
      </c>
      <c r="F315" s="238" t="s">
        <v>229</v>
      </c>
      <c r="G315" s="72" t="str">
        <f>INDEX(辅助数据!$F$3:$F$98,MATCH(项目信息统计表!F315,辅助数据!$E$3:$E$98,0))</f>
        <v>E47</v>
      </c>
      <c r="H315" s="238" t="s">
        <v>228</v>
      </c>
      <c r="I315" s="72">
        <f>INDEX(辅助数据!$B$3:$B$64,MATCH(项目信息统计表!H315,辅助数据!$A$3:$A$64,0))</f>
        <v>560</v>
      </c>
      <c r="J315" s="141" t="str">
        <f t="shared" si="25"/>
        <v>2022-01</v>
      </c>
      <c r="K315" s="237">
        <v>45627</v>
      </c>
      <c r="L315" s="72" t="str">
        <f t="shared" si="30"/>
        <v>2022</v>
      </c>
      <c r="M315" s="238" t="s">
        <v>54</v>
      </c>
      <c r="N315" s="214" t="s">
        <v>6259</v>
      </c>
      <c r="O315" s="201" t="s">
        <v>7768</v>
      </c>
      <c r="P315" s="231" t="s">
        <v>6507</v>
      </c>
      <c r="Q315" s="215" t="s">
        <v>6508</v>
      </c>
      <c r="R315" s="213" t="s">
        <v>6290</v>
      </c>
      <c r="S315" s="72" t="s">
        <v>5231</v>
      </c>
      <c r="T315" s="141" t="s">
        <v>2228</v>
      </c>
      <c r="U315" s="72" t="s">
        <v>70</v>
      </c>
      <c r="V315" s="72" t="s">
        <v>73</v>
      </c>
      <c r="W315" s="72" t="s">
        <v>4497</v>
      </c>
      <c r="X315" s="180" t="s">
        <v>5233</v>
      </c>
      <c r="Y315" s="180" t="s">
        <v>5233</v>
      </c>
      <c r="Z315" s="181" t="s">
        <v>5233</v>
      </c>
      <c r="AA315" s="180" t="s">
        <v>7467</v>
      </c>
      <c r="AB315" s="190" t="s">
        <v>4199</v>
      </c>
      <c r="AC315" s="180" t="s">
        <v>76</v>
      </c>
      <c r="AD315" s="180" t="s">
        <v>5233</v>
      </c>
      <c r="AE315" s="191"/>
      <c r="AF315" s="191"/>
      <c r="AG315" s="191"/>
      <c r="AH315" s="191"/>
      <c r="AI315" s="191"/>
      <c r="AJ315" s="191"/>
      <c r="AK315" s="191"/>
      <c r="AL315" s="191"/>
      <c r="AM315" s="191"/>
      <c r="AN315" s="191"/>
      <c r="AO315" s="192"/>
      <c r="AP315" s="192"/>
      <c r="AQ315" s="192"/>
      <c r="AR315" s="192"/>
      <c r="AS315" s="192"/>
      <c r="AT315" s="192"/>
      <c r="AU315" s="192"/>
      <c r="AV315" s="192"/>
      <c r="AW315" s="192"/>
      <c r="AX315" s="72">
        <v>15</v>
      </c>
      <c r="AY315" s="72">
        <v>0</v>
      </c>
      <c r="AZ315" s="80">
        <f t="shared" si="26"/>
        <v>15</v>
      </c>
      <c r="BA315" s="72">
        <v>5</v>
      </c>
      <c r="BB315" s="72">
        <f>0</f>
        <v>0</v>
      </c>
      <c r="BC315" s="72">
        <f t="shared" si="27"/>
        <v>5</v>
      </c>
      <c r="BD315" s="72">
        <f>0</f>
        <v>0</v>
      </c>
      <c r="BE315" s="72">
        <f t="shared" si="28"/>
        <v>5</v>
      </c>
      <c r="BF315" s="72">
        <v>0</v>
      </c>
      <c r="BG315" s="72">
        <v>0</v>
      </c>
      <c r="BH315" s="72"/>
      <c r="BI315" s="72"/>
      <c r="BJ315" s="142"/>
      <c r="BK315" s="139"/>
    </row>
    <row r="316" spans="1:63" ht="40.5" customHeight="1">
      <c r="A316" s="210" t="s">
        <v>5274</v>
      </c>
      <c r="B316" s="232" t="s">
        <v>5811</v>
      </c>
      <c r="C316" s="208" t="s">
        <v>2090</v>
      </c>
      <c r="D316" s="236" t="s">
        <v>7779</v>
      </c>
      <c r="E316" s="238" t="str">
        <f>INDEX([3]项目信息统计表!$E:$E,MATCH(B316,[3]项目信息统计表!$B:$B,0))</f>
        <v>应用研究</v>
      </c>
      <c r="F316" s="238" t="s">
        <v>229</v>
      </c>
      <c r="G316" s="72" t="str">
        <f>INDEX(辅助数据!$F$3:$F$98,MATCH(项目信息统计表!F316,辅助数据!$E$3:$E$98,0))</f>
        <v>E47</v>
      </c>
      <c r="H316" s="238" t="s">
        <v>228</v>
      </c>
      <c r="I316" s="72">
        <f>INDEX(辅助数据!$B$3:$B$64,MATCH(项目信息统计表!H316,辅助数据!$A$3:$A$64,0))</f>
        <v>560</v>
      </c>
      <c r="J316" s="141" t="str">
        <f t="shared" si="25"/>
        <v>2022-01</v>
      </c>
      <c r="K316" s="237">
        <v>45627</v>
      </c>
      <c r="L316" s="72" t="str">
        <f t="shared" si="30"/>
        <v>2022</v>
      </c>
      <c r="M316" s="238" t="s">
        <v>54</v>
      </c>
      <c r="N316" s="201" t="s">
        <v>6259</v>
      </c>
      <c r="O316" s="201" t="s">
        <v>7768</v>
      </c>
      <c r="P316" s="231" t="s">
        <v>6509</v>
      </c>
      <c r="Q316" s="215" t="s">
        <v>4948</v>
      </c>
      <c r="R316" s="218" t="s">
        <v>4395</v>
      </c>
      <c r="S316" s="72" t="s">
        <v>65</v>
      </c>
      <c r="T316" s="141" t="s">
        <v>3761</v>
      </c>
      <c r="U316" s="72" t="s">
        <v>70</v>
      </c>
      <c r="V316" s="72" t="s">
        <v>73</v>
      </c>
      <c r="W316" s="72" t="s">
        <v>90</v>
      </c>
      <c r="X316" s="180" t="s">
        <v>5233</v>
      </c>
      <c r="Y316" s="180" t="s">
        <v>5233</v>
      </c>
      <c r="Z316" s="181" t="s">
        <v>5233</v>
      </c>
      <c r="AA316" s="180" t="s">
        <v>4037</v>
      </c>
      <c r="AB316" s="190" t="s">
        <v>4212</v>
      </c>
      <c r="AC316" s="180" t="s">
        <v>76</v>
      </c>
      <c r="AD316" s="180" t="s">
        <v>7455</v>
      </c>
      <c r="AE316" s="191"/>
      <c r="AF316" s="191"/>
      <c r="AG316" s="191"/>
      <c r="AH316" s="191"/>
      <c r="AI316" s="191"/>
      <c r="AJ316" s="191"/>
      <c r="AK316" s="191"/>
      <c r="AL316" s="191"/>
      <c r="AM316" s="191"/>
      <c r="AN316" s="191"/>
      <c r="AO316" s="192"/>
      <c r="AP316" s="192"/>
      <c r="AQ316" s="192"/>
      <c r="AR316" s="192"/>
      <c r="AS316" s="192"/>
      <c r="AT316" s="192"/>
      <c r="AU316" s="192"/>
      <c r="AV316" s="192"/>
      <c r="AW316" s="192"/>
      <c r="AX316" s="72">
        <v>15</v>
      </c>
      <c r="AY316" s="72">
        <v>0</v>
      </c>
      <c r="AZ316" s="80">
        <f t="shared" si="26"/>
        <v>15</v>
      </c>
      <c r="BA316" s="72">
        <v>5</v>
      </c>
      <c r="BB316" s="72">
        <f>0</f>
        <v>0</v>
      </c>
      <c r="BC316" s="72">
        <f t="shared" si="27"/>
        <v>5</v>
      </c>
      <c r="BD316" s="72">
        <f>0</f>
        <v>0</v>
      </c>
      <c r="BE316" s="72">
        <f t="shared" si="28"/>
        <v>5</v>
      </c>
      <c r="BF316" s="72">
        <v>0</v>
      </c>
      <c r="BG316" s="72">
        <v>0</v>
      </c>
      <c r="BH316" s="72"/>
      <c r="BI316" s="72"/>
      <c r="BJ316" s="142"/>
      <c r="BK316" s="139"/>
    </row>
    <row r="317" spans="1:63" ht="40.5" customHeight="1">
      <c r="A317" s="205" t="s">
        <v>5299</v>
      </c>
      <c r="B317" s="232" t="s">
        <v>5836</v>
      </c>
      <c r="C317" s="205" t="s">
        <v>2090</v>
      </c>
      <c r="D317" s="236" t="s">
        <v>7779</v>
      </c>
      <c r="E317" s="238" t="str">
        <f>INDEX([3]项目信息统计表!$E:$E,MATCH(B317,[3]项目信息统计表!$B:$B,0))</f>
        <v>基础研究</v>
      </c>
      <c r="F317" s="238" t="s">
        <v>1538</v>
      </c>
      <c r="G317" s="72" t="str">
        <f>INDEX(辅助数据!$F$3:$F$98,MATCH(项目信息统计表!F317,辅助数据!$E$3:$E$98,0))</f>
        <v>D46</v>
      </c>
      <c r="H317" s="238" t="s">
        <v>228</v>
      </c>
      <c r="I317" s="72">
        <f>INDEX(辅助数据!$B$3:$B$64,MATCH(项目信息统计表!H317,辅助数据!$A$3:$A$64,0))</f>
        <v>560</v>
      </c>
      <c r="J317" s="141" t="str">
        <f t="shared" si="25"/>
        <v>2022-01</v>
      </c>
      <c r="K317" s="237">
        <v>45261</v>
      </c>
      <c r="L317" s="72" t="str">
        <f t="shared" si="30"/>
        <v>2022</v>
      </c>
      <c r="M317" s="238" t="s">
        <v>54</v>
      </c>
      <c r="N317" s="201" t="s">
        <v>6260</v>
      </c>
      <c r="O317" s="201" t="s">
        <v>7768</v>
      </c>
      <c r="P317" s="231" t="s">
        <v>6543</v>
      </c>
      <c r="Q317" s="215" t="s">
        <v>6544</v>
      </c>
      <c r="R317" s="218" t="s">
        <v>6305</v>
      </c>
      <c r="S317" s="72" t="s">
        <v>5231</v>
      </c>
      <c r="T317" s="141" t="s">
        <v>3767</v>
      </c>
      <c r="U317" s="72" t="s">
        <v>70</v>
      </c>
      <c r="V317" s="72" t="s">
        <v>73</v>
      </c>
      <c r="W317" s="72" t="s">
        <v>4497</v>
      </c>
      <c r="X317" s="180" t="s">
        <v>5233</v>
      </c>
      <c r="Y317" s="180" t="s">
        <v>116</v>
      </c>
      <c r="Z317" s="181" t="s">
        <v>2104</v>
      </c>
      <c r="AA317" s="180" t="s">
        <v>7488</v>
      </c>
      <c r="AB317" s="190" t="s">
        <v>4207</v>
      </c>
      <c r="AC317" s="180" t="s">
        <v>4497</v>
      </c>
      <c r="AD317" s="180" t="s">
        <v>5234</v>
      </c>
      <c r="AE317" s="191"/>
      <c r="AF317" s="191"/>
      <c r="AG317" s="191"/>
      <c r="AH317" s="191"/>
      <c r="AI317" s="191"/>
      <c r="AJ317" s="191"/>
      <c r="AK317" s="191"/>
      <c r="AL317" s="191"/>
      <c r="AM317" s="191"/>
      <c r="AN317" s="191"/>
      <c r="AO317" s="192"/>
      <c r="AP317" s="192"/>
      <c r="AQ317" s="192"/>
      <c r="AR317" s="192"/>
      <c r="AS317" s="192"/>
      <c r="AT317" s="192"/>
      <c r="AU317" s="192"/>
      <c r="AV317" s="192"/>
      <c r="AW317" s="192"/>
      <c r="AX317" s="72">
        <v>5</v>
      </c>
      <c r="AY317" s="72">
        <v>0</v>
      </c>
      <c r="AZ317" s="80">
        <f t="shared" si="26"/>
        <v>5</v>
      </c>
      <c r="BA317" s="72">
        <v>3</v>
      </c>
      <c r="BB317" s="72">
        <f>0</f>
        <v>0</v>
      </c>
      <c r="BC317" s="72">
        <f t="shared" si="27"/>
        <v>3</v>
      </c>
      <c r="BD317" s="72">
        <f>0</f>
        <v>0</v>
      </c>
      <c r="BE317" s="72">
        <f t="shared" si="28"/>
        <v>3</v>
      </c>
      <c r="BF317" s="72">
        <v>0</v>
      </c>
      <c r="BG317" s="72">
        <v>0</v>
      </c>
      <c r="BH317" s="72"/>
      <c r="BI317" s="72"/>
      <c r="BJ317" s="142"/>
      <c r="BK317" s="139"/>
    </row>
    <row r="318" spans="1:63" ht="40.5" customHeight="1">
      <c r="A318" s="205" t="s">
        <v>5314</v>
      </c>
      <c r="B318" s="232" t="s">
        <v>5851</v>
      </c>
      <c r="C318" s="205" t="s">
        <v>2090</v>
      </c>
      <c r="D318" s="236" t="s">
        <v>7779</v>
      </c>
      <c r="E318" s="238" t="str">
        <f>INDEX([3]项目信息统计表!$E:$E,MATCH(B318,[3]项目信息统计表!$B:$B,0))</f>
        <v>基础研究</v>
      </c>
      <c r="F318" s="238" t="s">
        <v>1539</v>
      </c>
      <c r="G318" s="72" t="str">
        <f>INDEX(辅助数据!$F$3:$F$98,MATCH(项目信息统计表!F318,辅助数据!$E$3:$E$98,0))</f>
        <v>E48</v>
      </c>
      <c r="H318" s="238" t="s">
        <v>228</v>
      </c>
      <c r="I318" s="72">
        <f>INDEX(辅助数据!$B$3:$B$64,MATCH(项目信息统计表!H318,辅助数据!$A$3:$A$64,0))</f>
        <v>560</v>
      </c>
      <c r="J318" s="141" t="str">
        <f t="shared" si="25"/>
        <v>2022-01</v>
      </c>
      <c r="K318" s="237">
        <v>45261</v>
      </c>
      <c r="L318" s="72" t="str">
        <f t="shared" si="30"/>
        <v>2022</v>
      </c>
      <c r="M318" s="238" t="s">
        <v>54</v>
      </c>
      <c r="N318" s="201" t="s">
        <v>6260</v>
      </c>
      <c r="O318" s="201" t="s">
        <v>7768</v>
      </c>
      <c r="P318" s="231" t="s">
        <v>6569</v>
      </c>
      <c r="Q318" s="215" t="s">
        <v>6570</v>
      </c>
      <c r="R318" s="206" t="s">
        <v>6317</v>
      </c>
      <c r="S318" s="72" t="s">
        <v>65</v>
      </c>
      <c r="T318" s="141" t="s">
        <v>2181</v>
      </c>
      <c r="U318" s="72" t="s">
        <v>70</v>
      </c>
      <c r="V318" s="72" t="s">
        <v>73</v>
      </c>
      <c r="W318" s="72" t="s">
        <v>90</v>
      </c>
      <c r="X318" s="180" t="s">
        <v>5233</v>
      </c>
      <c r="Y318" s="180" t="s">
        <v>116</v>
      </c>
      <c r="Z318" s="181" t="s">
        <v>4538</v>
      </c>
      <c r="AA318" s="180" t="s">
        <v>6508</v>
      </c>
      <c r="AB318" s="190" t="s">
        <v>4218</v>
      </c>
      <c r="AC318" s="180" t="s">
        <v>4497</v>
      </c>
      <c r="AD318" s="180" t="s">
        <v>5234</v>
      </c>
      <c r="AE318" s="191"/>
      <c r="AF318" s="191"/>
      <c r="AG318" s="191"/>
      <c r="AH318" s="191"/>
      <c r="AI318" s="191"/>
      <c r="AJ318" s="191"/>
      <c r="AK318" s="191"/>
      <c r="AL318" s="191"/>
      <c r="AM318" s="191"/>
      <c r="AN318" s="191"/>
      <c r="AO318" s="192"/>
      <c r="AP318" s="192"/>
      <c r="AQ318" s="192"/>
      <c r="AR318" s="192"/>
      <c r="AS318" s="192"/>
      <c r="AT318" s="192"/>
      <c r="AU318" s="192"/>
      <c r="AV318" s="192"/>
      <c r="AW318" s="192"/>
      <c r="AX318" s="72">
        <v>5</v>
      </c>
      <c r="AY318" s="72">
        <v>0</v>
      </c>
      <c r="AZ318" s="80">
        <f t="shared" si="26"/>
        <v>5</v>
      </c>
      <c r="BA318" s="72">
        <v>3</v>
      </c>
      <c r="BB318" s="72">
        <f>0</f>
        <v>0</v>
      </c>
      <c r="BC318" s="72">
        <f t="shared" si="27"/>
        <v>3</v>
      </c>
      <c r="BD318" s="72">
        <f>0</f>
        <v>0</v>
      </c>
      <c r="BE318" s="72">
        <f t="shared" si="28"/>
        <v>3</v>
      </c>
      <c r="BF318" s="72">
        <v>0</v>
      </c>
      <c r="BG318" s="72">
        <v>0</v>
      </c>
      <c r="BH318" s="72"/>
      <c r="BI318" s="72"/>
      <c r="BJ318" s="142"/>
      <c r="BK318" s="139"/>
    </row>
    <row r="319" spans="1:63" ht="40.5" customHeight="1">
      <c r="A319" s="205" t="s">
        <v>5324</v>
      </c>
      <c r="B319" s="232" t="s">
        <v>5861</v>
      </c>
      <c r="C319" s="205" t="s">
        <v>2090</v>
      </c>
      <c r="D319" s="236" t="s">
        <v>7779</v>
      </c>
      <c r="E319" s="238" t="str">
        <f>INDEX([3]项目信息统计表!$E:$E,MATCH(B319,[3]项目信息统计表!$B:$B,0))</f>
        <v>基础研究</v>
      </c>
      <c r="F319" s="238" t="s">
        <v>1539</v>
      </c>
      <c r="G319" s="72" t="str">
        <f>INDEX(辅助数据!$F$3:$F$98,MATCH(项目信息统计表!F319,辅助数据!$E$3:$E$98,0))</f>
        <v>E48</v>
      </c>
      <c r="H319" s="238" t="s">
        <v>228</v>
      </c>
      <c r="I319" s="72">
        <f>INDEX(辅助数据!$B$3:$B$64,MATCH(项目信息统计表!H319,辅助数据!$A$3:$A$64,0))</f>
        <v>560</v>
      </c>
      <c r="J319" s="141" t="str">
        <f t="shared" si="25"/>
        <v>2022-01</v>
      </c>
      <c r="K319" s="237">
        <v>45261</v>
      </c>
      <c r="L319" s="72" t="str">
        <f t="shared" si="30"/>
        <v>2022</v>
      </c>
      <c r="M319" s="238" t="s">
        <v>54</v>
      </c>
      <c r="N319" s="201" t="s">
        <v>6260</v>
      </c>
      <c r="O319" s="201" t="s">
        <v>7768</v>
      </c>
      <c r="P319" s="231" t="s">
        <v>6588</v>
      </c>
      <c r="Q319" s="215" t="s">
        <v>6589</v>
      </c>
      <c r="R319" s="206" t="s">
        <v>6325</v>
      </c>
      <c r="S319" s="72" t="s">
        <v>65</v>
      </c>
      <c r="T319" s="141" t="s">
        <v>3760</v>
      </c>
      <c r="U319" s="72" t="s">
        <v>70</v>
      </c>
      <c r="V319" s="72" t="s">
        <v>73</v>
      </c>
      <c r="W319" s="72" t="s">
        <v>90</v>
      </c>
      <c r="X319" s="180" t="s">
        <v>5233</v>
      </c>
      <c r="Y319" s="180" t="s">
        <v>5233</v>
      </c>
      <c r="Z319" s="181" t="s">
        <v>5233</v>
      </c>
      <c r="AA319" s="180" t="s">
        <v>7496</v>
      </c>
      <c r="AB319" s="190" t="s">
        <v>4234</v>
      </c>
      <c r="AC319" s="180" t="s">
        <v>4496</v>
      </c>
      <c r="AD319" s="180" t="s">
        <v>5233</v>
      </c>
      <c r="AE319" s="191"/>
      <c r="AF319" s="191"/>
      <c r="AG319" s="191"/>
      <c r="AH319" s="191"/>
      <c r="AI319" s="191"/>
      <c r="AJ319" s="191"/>
      <c r="AK319" s="191"/>
      <c r="AL319" s="191"/>
      <c r="AM319" s="191"/>
      <c r="AN319" s="191"/>
      <c r="AO319" s="192"/>
      <c r="AP319" s="192"/>
      <c r="AQ319" s="192"/>
      <c r="AR319" s="192"/>
      <c r="AS319" s="192"/>
      <c r="AT319" s="192"/>
      <c r="AU319" s="192"/>
      <c r="AV319" s="192"/>
      <c r="AW319" s="192"/>
      <c r="AX319" s="72">
        <v>5</v>
      </c>
      <c r="AY319" s="72">
        <v>0</v>
      </c>
      <c r="AZ319" s="80">
        <f t="shared" si="26"/>
        <v>5</v>
      </c>
      <c r="BA319" s="72">
        <v>3</v>
      </c>
      <c r="BB319" s="72">
        <f>0</f>
        <v>0</v>
      </c>
      <c r="BC319" s="72">
        <f t="shared" si="27"/>
        <v>3</v>
      </c>
      <c r="BD319" s="72">
        <f>0</f>
        <v>0</v>
      </c>
      <c r="BE319" s="72">
        <f t="shared" si="28"/>
        <v>3</v>
      </c>
      <c r="BF319" s="72">
        <v>0</v>
      </c>
      <c r="BG319" s="72">
        <v>0</v>
      </c>
      <c r="BH319" s="142"/>
      <c r="BI319" s="72"/>
      <c r="BJ319" s="142"/>
      <c r="BK319" s="139"/>
    </row>
    <row r="320" spans="1:63" ht="40.5" customHeight="1">
      <c r="A320" s="205" t="s">
        <v>5325</v>
      </c>
      <c r="B320" s="232" t="s">
        <v>5862</v>
      </c>
      <c r="C320" s="205" t="s">
        <v>2090</v>
      </c>
      <c r="D320" s="236" t="s">
        <v>7779</v>
      </c>
      <c r="E320" s="238" t="str">
        <f>INDEX([3]项目信息统计表!$E:$E,MATCH(B320,[3]项目信息统计表!$B:$B,0))</f>
        <v>基础研究</v>
      </c>
      <c r="F320" s="238" t="s">
        <v>1568</v>
      </c>
      <c r="G320" s="72" t="str">
        <f>INDEX(辅助数据!$F$3:$F$98,MATCH(项目信息统计表!F320,辅助数据!$E$3:$E$98,0))</f>
        <v>N77</v>
      </c>
      <c r="H320" s="238" t="s">
        <v>228</v>
      </c>
      <c r="I320" s="72">
        <f>INDEX(辅助数据!$B$3:$B$64,MATCH(项目信息统计表!H320,辅助数据!$A$3:$A$64,0))</f>
        <v>560</v>
      </c>
      <c r="J320" s="141" t="str">
        <f t="shared" si="25"/>
        <v>2022-01</v>
      </c>
      <c r="K320" s="237">
        <v>45261</v>
      </c>
      <c r="L320" s="72" t="str">
        <f t="shared" si="30"/>
        <v>2022</v>
      </c>
      <c r="M320" s="238" t="s">
        <v>54</v>
      </c>
      <c r="N320" s="201" t="s">
        <v>6260</v>
      </c>
      <c r="O320" s="201" t="s">
        <v>7768</v>
      </c>
      <c r="P320" s="231" t="s">
        <v>6590</v>
      </c>
      <c r="Q320" s="215" t="s">
        <v>4959</v>
      </c>
      <c r="R320" s="206" t="s">
        <v>6326</v>
      </c>
      <c r="S320" s="72" t="s">
        <v>5231</v>
      </c>
      <c r="T320" s="141" t="s">
        <v>2216</v>
      </c>
      <c r="U320" s="72" t="s">
        <v>70</v>
      </c>
      <c r="V320" s="72" t="s">
        <v>73</v>
      </c>
      <c r="W320" s="72" t="s">
        <v>90</v>
      </c>
      <c r="X320" s="180" t="s">
        <v>5233</v>
      </c>
      <c r="Y320" s="180" t="s">
        <v>5233</v>
      </c>
      <c r="Z320" s="181" t="s">
        <v>5233</v>
      </c>
      <c r="AA320" s="180" t="s">
        <v>2961</v>
      </c>
      <c r="AB320" s="190" t="s">
        <v>4218</v>
      </c>
      <c r="AC320" s="180" t="s">
        <v>4497</v>
      </c>
      <c r="AD320" s="180" t="s">
        <v>5234</v>
      </c>
      <c r="AE320" s="191"/>
      <c r="AF320" s="191"/>
      <c r="AG320" s="191"/>
      <c r="AH320" s="191"/>
      <c r="AI320" s="191"/>
      <c r="AJ320" s="191"/>
      <c r="AK320" s="191"/>
      <c r="AL320" s="191"/>
      <c r="AM320" s="191"/>
      <c r="AN320" s="191"/>
      <c r="AO320" s="192"/>
      <c r="AP320" s="192"/>
      <c r="AQ320" s="192"/>
      <c r="AR320" s="192"/>
      <c r="AS320" s="192"/>
      <c r="AT320" s="192"/>
      <c r="AU320" s="192"/>
      <c r="AV320" s="192"/>
      <c r="AW320" s="192"/>
      <c r="AX320" s="72">
        <v>5</v>
      </c>
      <c r="AY320" s="72">
        <v>0</v>
      </c>
      <c r="AZ320" s="80">
        <f t="shared" si="26"/>
        <v>5</v>
      </c>
      <c r="BA320" s="72">
        <v>3</v>
      </c>
      <c r="BB320" s="72">
        <f>0</f>
        <v>0</v>
      </c>
      <c r="BC320" s="72">
        <f t="shared" si="27"/>
        <v>3</v>
      </c>
      <c r="BD320" s="72">
        <f>0</f>
        <v>0</v>
      </c>
      <c r="BE320" s="72">
        <f t="shared" si="28"/>
        <v>3</v>
      </c>
      <c r="BF320" s="72">
        <v>0</v>
      </c>
      <c r="BG320" s="72">
        <v>0</v>
      </c>
      <c r="BH320" s="72"/>
      <c r="BI320" s="72"/>
      <c r="BJ320" s="142"/>
      <c r="BK320" s="139"/>
    </row>
    <row r="321" spans="1:63" ht="40.5" customHeight="1">
      <c r="A321" s="205" t="s">
        <v>5333</v>
      </c>
      <c r="B321" s="232" t="s">
        <v>5870</v>
      </c>
      <c r="C321" s="205" t="s">
        <v>2090</v>
      </c>
      <c r="D321" s="236" t="s">
        <v>7779</v>
      </c>
      <c r="E321" s="238" t="str">
        <f>INDEX([3]项目信息统计表!$E:$E,MATCH(B321,[3]项目信息统计表!$B:$B,0))</f>
        <v>基础研究</v>
      </c>
      <c r="F321" s="238" t="s">
        <v>1539</v>
      </c>
      <c r="G321" s="72" t="str">
        <f>INDEX(辅助数据!$F$3:$F$98,MATCH(项目信息统计表!F321,辅助数据!$E$3:$E$98,0))</f>
        <v>E48</v>
      </c>
      <c r="H321" s="238" t="s">
        <v>228</v>
      </c>
      <c r="I321" s="72">
        <f>INDEX(辅助数据!$B$3:$B$64,MATCH(项目信息统计表!H321,辅助数据!$A$3:$A$64,0))</f>
        <v>560</v>
      </c>
      <c r="J321" s="141" t="str">
        <f t="shared" si="25"/>
        <v>2022-01</v>
      </c>
      <c r="K321" s="237">
        <v>45261</v>
      </c>
      <c r="L321" s="72" t="str">
        <f t="shared" si="30"/>
        <v>2022</v>
      </c>
      <c r="M321" s="238" t="s">
        <v>54</v>
      </c>
      <c r="N321" s="135" t="s">
        <v>6260</v>
      </c>
      <c r="O321" s="201" t="s">
        <v>7768</v>
      </c>
      <c r="P321" s="231" t="s">
        <v>6604</v>
      </c>
      <c r="Q321" s="215" t="s">
        <v>6605</v>
      </c>
      <c r="R321" s="206" t="s">
        <v>6333</v>
      </c>
      <c r="S321" s="72" t="s">
        <v>5231</v>
      </c>
      <c r="T321" s="141" t="s">
        <v>3825</v>
      </c>
      <c r="U321" s="72" t="s">
        <v>70</v>
      </c>
      <c r="V321" s="72" t="s">
        <v>73</v>
      </c>
      <c r="W321" s="72" t="s">
        <v>90</v>
      </c>
      <c r="X321" s="180" t="s">
        <v>5233</v>
      </c>
      <c r="Y321" s="180" t="s">
        <v>5233</v>
      </c>
      <c r="Z321" s="181" t="s">
        <v>5233</v>
      </c>
      <c r="AA321" s="180" t="s">
        <v>1999</v>
      </c>
      <c r="AB321" s="190" t="s">
        <v>4217</v>
      </c>
      <c r="AC321" s="180" t="s">
        <v>4497</v>
      </c>
      <c r="AD321" s="180" t="s">
        <v>5234</v>
      </c>
      <c r="AE321" s="191"/>
      <c r="AF321" s="191"/>
      <c r="AG321" s="191"/>
      <c r="AH321" s="191"/>
      <c r="AI321" s="191"/>
      <c r="AJ321" s="191"/>
      <c r="AK321" s="191"/>
      <c r="AL321" s="191"/>
      <c r="AM321" s="191"/>
      <c r="AN321" s="191"/>
      <c r="AO321" s="192"/>
      <c r="AP321" s="192"/>
      <c r="AQ321" s="192"/>
      <c r="AR321" s="192"/>
      <c r="AS321" s="192"/>
      <c r="AT321" s="192"/>
      <c r="AU321" s="192"/>
      <c r="AV321" s="192"/>
      <c r="AW321" s="192"/>
      <c r="AX321" s="72">
        <v>5</v>
      </c>
      <c r="AY321" s="72">
        <v>0</v>
      </c>
      <c r="AZ321" s="80">
        <f t="shared" si="26"/>
        <v>5</v>
      </c>
      <c r="BA321" s="72">
        <v>3</v>
      </c>
      <c r="BB321" s="72">
        <f>0</f>
        <v>0</v>
      </c>
      <c r="BC321" s="72">
        <f t="shared" si="27"/>
        <v>3</v>
      </c>
      <c r="BD321" s="72">
        <f>0</f>
        <v>0</v>
      </c>
      <c r="BE321" s="72">
        <f t="shared" si="28"/>
        <v>3</v>
      </c>
      <c r="BF321" s="72">
        <v>0</v>
      </c>
      <c r="BG321" s="72">
        <v>0</v>
      </c>
      <c r="BH321" s="72"/>
      <c r="BI321" s="72"/>
      <c r="BJ321" s="142"/>
      <c r="BK321" s="139"/>
    </row>
    <row r="322" spans="1:63" ht="40.5" customHeight="1">
      <c r="A322" s="205" t="s">
        <v>5340</v>
      </c>
      <c r="B322" s="232" t="s">
        <v>5877</v>
      </c>
      <c r="C322" s="205" t="s">
        <v>2090</v>
      </c>
      <c r="D322" s="236" t="s">
        <v>7779</v>
      </c>
      <c r="E322" s="238" t="str">
        <f>INDEX([3]项目信息统计表!$E:$E,MATCH(B322,[3]项目信息统计表!$B:$B,0))</f>
        <v>基础研究</v>
      </c>
      <c r="F322" s="238" t="s">
        <v>1539</v>
      </c>
      <c r="G322" s="72" t="str">
        <f>INDEX(辅助数据!$F$3:$F$98,MATCH(项目信息统计表!F322,辅助数据!$E$3:$E$98,0))</f>
        <v>E48</v>
      </c>
      <c r="H322" s="238" t="s">
        <v>228</v>
      </c>
      <c r="I322" s="72">
        <f>INDEX(辅助数据!$B$3:$B$64,MATCH(项目信息统计表!H322,辅助数据!$A$3:$A$64,0))</f>
        <v>560</v>
      </c>
      <c r="J322" s="141" t="str">
        <f t="shared" si="25"/>
        <v>2022-01</v>
      </c>
      <c r="K322" s="237">
        <v>45261</v>
      </c>
      <c r="L322" s="72" t="str">
        <f t="shared" si="30"/>
        <v>2022</v>
      </c>
      <c r="M322" s="238" t="s">
        <v>54</v>
      </c>
      <c r="N322" s="135" t="s">
        <v>6260</v>
      </c>
      <c r="O322" s="201" t="s">
        <v>7768</v>
      </c>
      <c r="P322" s="231" t="s">
        <v>6614</v>
      </c>
      <c r="Q322" s="215" t="s">
        <v>6615</v>
      </c>
      <c r="R322" s="206" t="s">
        <v>6338</v>
      </c>
      <c r="S322" s="72" t="s">
        <v>65</v>
      </c>
      <c r="T322" s="141" t="s">
        <v>3775</v>
      </c>
      <c r="U322" s="72" t="s">
        <v>70</v>
      </c>
      <c r="V322" s="72" t="s">
        <v>73</v>
      </c>
      <c r="W322" s="72" t="s">
        <v>90</v>
      </c>
      <c r="X322" s="180" t="s">
        <v>5233</v>
      </c>
      <c r="Y322" s="180" t="s">
        <v>5233</v>
      </c>
      <c r="Z322" s="181" t="s">
        <v>5233</v>
      </c>
      <c r="AA322" s="180" t="s">
        <v>7500</v>
      </c>
      <c r="AB322" s="190" t="s">
        <v>4231</v>
      </c>
      <c r="AC322" s="180" t="s">
        <v>4496</v>
      </c>
      <c r="AD322" s="180" t="s">
        <v>5233</v>
      </c>
      <c r="AE322" s="191"/>
      <c r="AF322" s="191"/>
      <c r="AG322" s="191"/>
      <c r="AH322" s="191"/>
      <c r="AI322" s="191"/>
      <c r="AJ322" s="191"/>
      <c r="AK322" s="191"/>
      <c r="AL322" s="191"/>
      <c r="AM322" s="191"/>
      <c r="AN322" s="191"/>
      <c r="AO322" s="192"/>
      <c r="AP322" s="192"/>
      <c r="AQ322" s="192"/>
      <c r="AR322" s="192"/>
      <c r="AS322" s="192"/>
      <c r="AT322" s="192"/>
      <c r="AU322" s="192"/>
      <c r="AV322" s="192"/>
      <c r="AW322" s="192"/>
      <c r="AX322" s="72">
        <v>5</v>
      </c>
      <c r="AY322" s="72">
        <v>0</v>
      </c>
      <c r="AZ322" s="80">
        <f t="shared" si="26"/>
        <v>5</v>
      </c>
      <c r="BA322" s="72">
        <v>3</v>
      </c>
      <c r="BB322" s="72">
        <f>0</f>
        <v>0</v>
      </c>
      <c r="BC322" s="72">
        <f t="shared" si="27"/>
        <v>3</v>
      </c>
      <c r="BD322" s="72">
        <f>0</f>
        <v>0</v>
      </c>
      <c r="BE322" s="72">
        <f t="shared" si="28"/>
        <v>3</v>
      </c>
      <c r="BF322" s="72">
        <v>0</v>
      </c>
      <c r="BG322" s="72">
        <v>0</v>
      </c>
      <c r="BH322" s="142"/>
      <c r="BI322" s="72"/>
      <c r="BJ322" s="142"/>
      <c r="BK322" s="139"/>
    </row>
    <row r="323" spans="1:63" ht="40.5" customHeight="1">
      <c r="A323" s="205" t="s">
        <v>5344</v>
      </c>
      <c r="B323" s="232" t="s">
        <v>5881</v>
      </c>
      <c r="C323" s="205" t="s">
        <v>2090</v>
      </c>
      <c r="D323" s="236" t="s">
        <v>7779</v>
      </c>
      <c r="E323" s="238" t="str">
        <f>INDEX([3]项目信息统计表!$E:$E,MATCH(B323,[3]项目信息统计表!$B:$B,0))</f>
        <v>应用研究</v>
      </c>
      <c r="F323" s="238" t="s">
        <v>1539</v>
      </c>
      <c r="G323" s="72" t="str">
        <f>INDEX(辅助数据!$F$3:$F$98,MATCH(项目信息统计表!F323,辅助数据!$E$3:$E$98,0))</f>
        <v>E48</v>
      </c>
      <c r="H323" s="238" t="s">
        <v>228</v>
      </c>
      <c r="I323" s="72">
        <f>INDEX(辅助数据!$B$3:$B$64,MATCH(项目信息统计表!H323,辅助数据!$A$3:$A$64,0))</f>
        <v>560</v>
      </c>
      <c r="J323" s="141" t="str">
        <f t="shared" ref="J323:J383" si="31">L323&amp;"-01"</f>
        <v>2022-01</v>
      </c>
      <c r="K323" s="237">
        <v>45261</v>
      </c>
      <c r="L323" s="72" t="str">
        <f t="shared" si="30"/>
        <v>2022</v>
      </c>
      <c r="M323" s="238" t="s">
        <v>54</v>
      </c>
      <c r="N323" s="201" t="s">
        <v>6260</v>
      </c>
      <c r="O323" s="201" t="s">
        <v>7768</v>
      </c>
      <c r="P323" s="231" t="s">
        <v>6621</v>
      </c>
      <c r="Q323" s="215" t="s">
        <v>6622</v>
      </c>
      <c r="R323" s="218" t="s">
        <v>6341</v>
      </c>
      <c r="S323" s="72" t="s">
        <v>65</v>
      </c>
      <c r="T323" s="141" t="s">
        <v>2135</v>
      </c>
      <c r="U323" s="72" t="s">
        <v>70</v>
      </c>
      <c r="V323" s="72" t="s">
        <v>73</v>
      </c>
      <c r="W323" s="72" t="s">
        <v>90</v>
      </c>
      <c r="X323" s="180" t="s">
        <v>5233</v>
      </c>
      <c r="Y323" s="180" t="s">
        <v>5233</v>
      </c>
      <c r="Z323" s="181" t="s">
        <v>5233</v>
      </c>
      <c r="AA323" s="180" t="s">
        <v>7502</v>
      </c>
      <c r="AB323" s="190" t="s">
        <v>4224</v>
      </c>
      <c r="AC323" s="180" t="s">
        <v>90</v>
      </c>
      <c r="AD323" s="180" t="s">
        <v>5233</v>
      </c>
      <c r="AE323" s="191"/>
      <c r="AF323" s="191"/>
      <c r="AG323" s="191"/>
      <c r="AH323" s="191"/>
      <c r="AI323" s="191"/>
      <c r="AJ323" s="191"/>
      <c r="AK323" s="191"/>
      <c r="AL323" s="191"/>
      <c r="AM323" s="191"/>
      <c r="AN323" s="191"/>
      <c r="AO323" s="192"/>
      <c r="AP323" s="192"/>
      <c r="AQ323" s="192"/>
      <c r="AR323" s="192"/>
      <c r="AS323" s="192"/>
      <c r="AT323" s="192"/>
      <c r="AU323" s="192"/>
      <c r="AV323" s="192"/>
      <c r="AW323" s="192"/>
      <c r="AX323" s="72">
        <v>5</v>
      </c>
      <c r="AY323" s="72">
        <v>0</v>
      </c>
      <c r="AZ323" s="80">
        <f t="shared" ref="AZ323:AZ383" si="32">SUM(AX323,AY323)</f>
        <v>5</v>
      </c>
      <c r="BA323" s="72">
        <v>3</v>
      </c>
      <c r="BB323" s="72">
        <f>0</f>
        <v>0</v>
      </c>
      <c r="BC323" s="72">
        <f t="shared" ref="BC323:BC383" si="33">SUM(BA323,BB323)</f>
        <v>3</v>
      </c>
      <c r="BD323" s="72">
        <f>0</f>
        <v>0</v>
      </c>
      <c r="BE323" s="72">
        <f t="shared" ref="BE323:BE383" si="34">SUM(BC323,BD323)</f>
        <v>3</v>
      </c>
      <c r="BF323" s="72">
        <v>0</v>
      </c>
      <c r="BG323" s="72">
        <v>0</v>
      </c>
      <c r="BH323" s="142"/>
      <c r="BI323" s="72"/>
      <c r="BJ323" s="142"/>
      <c r="BK323" s="139"/>
    </row>
    <row r="324" spans="1:63" ht="40.5" customHeight="1">
      <c r="A324" s="205" t="s">
        <v>5350</v>
      </c>
      <c r="B324" s="232" t="s">
        <v>5887</v>
      </c>
      <c r="C324" s="205" t="s">
        <v>2090</v>
      </c>
      <c r="D324" s="236" t="s">
        <v>7779</v>
      </c>
      <c r="E324" s="238" t="str">
        <f>INDEX([3]项目信息统计表!$E:$E,MATCH(B324,[3]项目信息统计表!$B:$B,0))</f>
        <v>基础研究</v>
      </c>
      <c r="F324" s="238" t="s">
        <v>1564</v>
      </c>
      <c r="G324" s="72" t="str">
        <f>INDEX(辅助数据!$F$3:$F$98,MATCH(项目信息统计表!F324,辅助数据!$E$3:$E$98,0))</f>
        <v>M73</v>
      </c>
      <c r="H324" s="238" t="s">
        <v>331</v>
      </c>
      <c r="I324" s="72">
        <f>INDEX(辅助数据!$B$3:$B$64,MATCH(项目信息统计表!H324,辅助数据!$A$3:$A$64,0))</f>
        <v>130</v>
      </c>
      <c r="J324" s="141" t="str">
        <f t="shared" si="31"/>
        <v>2022-01</v>
      </c>
      <c r="K324" s="237">
        <v>45261</v>
      </c>
      <c r="L324" s="72" t="str">
        <f t="shared" si="30"/>
        <v>2022</v>
      </c>
      <c r="M324" s="238" t="s">
        <v>54</v>
      </c>
      <c r="N324" s="197" t="s">
        <v>6260</v>
      </c>
      <c r="O324" s="201" t="s">
        <v>7768</v>
      </c>
      <c r="P324" s="231" t="s">
        <v>6632</v>
      </c>
      <c r="Q324" s="215" t="s">
        <v>6633</v>
      </c>
      <c r="R324" s="206" t="s">
        <v>6347</v>
      </c>
      <c r="S324" s="72" t="s">
        <v>65</v>
      </c>
      <c r="T324" s="141" t="s">
        <v>3781</v>
      </c>
      <c r="U324" s="72" t="s">
        <v>70</v>
      </c>
      <c r="V324" s="72" t="s">
        <v>73</v>
      </c>
      <c r="W324" s="72" t="s">
        <v>90</v>
      </c>
      <c r="X324" s="180" t="s">
        <v>5233</v>
      </c>
      <c r="Y324" s="180" t="s">
        <v>116</v>
      </c>
      <c r="Z324" s="181" t="s">
        <v>4537</v>
      </c>
      <c r="AA324" s="180" t="s">
        <v>7504</v>
      </c>
      <c r="AB324" s="190" t="s">
        <v>4210</v>
      </c>
      <c r="AC324" s="180" t="s">
        <v>76</v>
      </c>
      <c r="AD324" s="180" t="s">
        <v>7455</v>
      </c>
      <c r="AE324" s="191"/>
      <c r="AF324" s="191"/>
      <c r="AG324" s="191"/>
      <c r="AH324" s="191"/>
      <c r="AI324" s="191"/>
      <c r="AJ324" s="191"/>
      <c r="AK324" s="191"/>
      <c r="AL324" s="191"/>
      <c r="AM324" s="191"/>
      <c r="AN324" s="191"/>
      <c r="AO324" s="192"/>
      <c r="AP324" s="192"/>
      <c r="AQ324" s="192"/>
      <c r="AR324" s="192"/>
      <c r="AS324" s="192"/>
      <c r="AT324" s="192"/>
      <c r="AU324" s="192"/>
      <c r="AV324" s="192"/>
      <c r="AW324" s="192"/>
      <c r="AX324" s="72">
        <v>5</v>
      </c>
      <c r="AY324" s="72">
        <v>0</v>
      </c>
      <c r="AZ324" s="80">
        <f t="shared" si="32"/>
        <v>5</v>
      </c>
      <c r="BA324" s="72">
        <v>3</v>
      </c>
      <c r="BB324" s="72">
        <f>0</f>
        <v>0</v>
      </c>
      <c r="BC324" s="72">
        <f t="shared" si="33"/>
        <v>3</v>
      </c>
      <c r="BD324" s="72">
        <f>0</f>
        <v>0</v>
      </c>
      <c r="BE324" s="72">
        <f t="shared" si="34"/>
        <v>3</v>
      </c>
      <c r="BF324" s="72">
        <v>0</v>
      </c>
      <c r="BG324" s="72">
        <v>0</v>
      </c>
      <c r="BH324" s="142"/>
      <c r="BI324" s="72"/>
      <c r="BJ324" s="142"/>
      <c r="BK324" s="139"/>
    </row>
    <row r="325" spans="1:63" ht="40.5" customHeight="1">
      <c r="A325" s="205" t="s">
        <v>5356</v>
      </c>
      <c r="B325" s="232" t="s">
        <v>5893</v>
      </c>
      <c r="C325" s="205" t="s">
        <v>2090</v>
      </c>
      <c r="D325" s="236" t="s">
        <v>7779</v>
      </c>
      <c r="E325" s="238" t="str">
        <f>INDEX([3]项目信息统计表!$E:$E,MATCH(B325,[3]项目信息统计表!$B:$B,0))</f>
        <v>基础研究</v>
      </c>
      <c r="F325" s="238" t="s">
        <v>1536</v>
      </c>
      <c r="G325" s="72" t="str">
        <f>INDEX(辅助数据!$F$3:$F$98,MATCH(项目信息统计表!F325,辅助数据!$E$3:$E$98,0))</f>
        <v>D44</v>
      </c>
      <c r="H325" s="238" t="s">
        <v>228</v>
      </c>
      <c r="I325" s="72">
        <f>INDEX(辅助数据!$B$3:$B$64,MATCH(项目信息统计表!H325,辅助数据!$A$3:$A$64,0))</f>
        <v>560</v>
      </c>
      <c r="J325" s="141" t="str">
        <f t="shared" si="31"/>
        <v>2022-01</v>
      </c>
      <c r="K325" s="237">
        <v>45261</v>
      </c>
      <c r="L325" s="72" t="str">
        <f t="shared" si="30"/>
        <v>2022</v>
      </c>
      <c r="M325" s="238" t="s">
        <v>54</v>
      </c>
      <c r="N325" s="201" t="s">
        <v>6260</v>
      </c>
      <c r="O325" s="201" t="s">
        <v>7768</v>
      </c>
      <c r="P325" s="231" t="s">
        <v>6643</v>
      </c>
      <c r="Q325" s="215" t="s">
        <v>6644</v>
      </c>
      <c r="R325" s="218" t="s">
        <v>6353</v>
      </c>
      <c r="S325" s="72" t="s">
        <v>65</v>
      </c>
      <c r="T325" s="141" t="s">
        <v>3763</v>
      </c>
      <c r="U325" s="72" t="s">
        <v>70</v>
      </c>
      <c r="V325" s="72" t="s">
        <v>73</v>
      </c>
      <c r="W325" s="72" t="s">
        <v>90</v>
      </c>
      <c r="X325" s="180" t="s">
        <v>5233</v>
      </c>
      <c r="Y325" s="180" t="s">
        <v>116</v>
      </c>
      <c r="Z325" s="181" t="s">
        <v>2104</v>
      </c>
      <c r="AA325" s="180" t="s">
        <v>7488</v>
      </c>
      <c r="AB325" s="190" t="s">
        <v>4207</v>
      </c>
      <c r="AC325" s="180" t="s">
        <v>4497</v>
      </c>
      <c r="AD325" s="180" t="s">
        <v>5234</v>
      </c>
      <c r="AE325" s="191"/>
      <c r="AF325" s="191"/>
      <c r="AG325" s="191"/>
      <c r="AH325" s="191"/>
      <c r="AI325" s="191"/>
      <c r="AJ325" s="191"/>
      <c r="AK325" s="191"/>
      <c r="AL325" s="191"/>
      <c r="AM325" s="191"/>
      <c r="AN325" s="191"/>
      <c r="AO325" s="192"/>
      <c r="AP325" s="192"/>
      <c r="AQ325" s="192"/>
      <c r="AR325" s="192"/>
      <c r="AS325" s="192"/>
      <c r="AT325" s="192"/>
      <c r="AU325" s="192"/>
      <c r="AV325" s="192"/>
      <c r="AW325" s="192"/>
      <c r="AX325" s="72">
        <v>5</v>
      </c>
      <c r="AY325" s="72">
        <v>0</v>
      </c>
      <c r="AZ325" s="80">
        <f t="shared" si="32"/>
        <v>5</v>
      </c>
      <c r="BA325" s="72">
        <v>3</v>
      </c>
      <c r="BB325" s="72">
        <f>0</f>
        <v>0</v>
      </c>
      <c r="BC325" s="72">
        <f t="shared" si="33"/>
        <v>3</v>
      </c>
      <c r="BD325" s="72">
        <f>0</f>
        <v>0</v>
      </c>
      <c r="BE325" s="72">
        <f t="shared" si="34"/>
        <v>3</v>
      </c>
      <c r="BF325" s="72">
        <v>0</v>
      </c>
      <c r="BG325" s="72">
        <v>0</v>
      </c>
      <c r="BH325" s="142"/>
      <c r="BI325" s="72"/>
      <c r="BJ325" s="142"/>
      <c r="BK325" s="139"/>
    </row>
    <row r="326" spans="1:63" ht="40.5" customHeight="1">
      <c r="A326" s="205" t="s">
        <v>5361</v>
      </c>
      <c r="B326" s="232" t="s">
        <v>5898</v>
      </c>
      <c r="C326" s="205" t="s">
        <v>2090</v>
      </c>
      <c r="D326" s="236" t="s">
        <v>7779</v>
      </c>
      <c r="E326" s="238" t="str">
        <f>INDEX([3]项目信息统计表!$E:$E,MATCH(B326,[3]项目信息统计表!$B:$B,0))</f>
        <v>基础研究</v>
      </c>
      <c r="F326" s="238" t="s">
        <v>1539</v>
      </c>
      <c r="G326" s="72" t="str">
        <f>INDEX(辅助数据!$F$3:$F$98,MATCH(项目信息统计表!F326,辅助数据!$E$3:$E$98,0))</f>
        <v>E48</v>
      </c>
      <c r="H326" s="238" t="s">
        <v>228</v>
      </c>
      <c r="I326" s="72">
        <f>INDEX(辅助数据!$B$3:$B$64,MATCH(项目信息统计表!H326,辅助数据!$A$3:$A$64,0))</f>
        <v>560</v>
      </c>
      <c r="J326" s="141" t="str">
        <f t="shared" si="31"/>
        <v>2022-01</v>
      </c>
      <c r="K326" s="237">
        <v>45261</v>
      </c>
      <c r="L326" s="72" t="str">
        <f t="shared" si="30"/>
        <v>2022</v>
      </c>
      <c r="M326" s="238" t="s">
        <v>54</v>
      </c>
      <c r="N326" s="201" t="s">
        <v>6260</v>
      </c>
      <c r="O326" s="201" t="s">
        <v>7768</v>
      </c>
      <c r="P326" s="231" t="s">
        <v>6652</v>
      </c>
      <c r="Q326" s="215" t="s">
        <v>6653</v>
      </c>
      <c r="R326" s="206" t="s">
        <v>6358</v>
      </c>
      <c r="S326" s="72" t="s">
        <v>5231</v>
      </c>
      <c r="T326" s="141" t="s">
        <v>2163</v>
      </c>
      <c r="U326" s="72" t="s">
        <v>70</v>
      </c>
      <c r="V326" s="72" t="s">
        <v>73</v>
      </c>
      <c r="W326" s="72" t="s">
        <v>90</v>
      </c>
      <c r="X326" s="180" t="s">
        <v>5233</v>
      </c>
      <c r="Y326" s="180" t="s">
        <v>5233</v>
      </c>
      <c r="Z326" s="181" t="s">
        <v>5233</v>
      </c>
      <c r="AA326" s="180" t="s">
        <v>7509</v>
      </c>
      <c r="AB326" s="190" t="s">
        <v>4233</v>
      </c>
      <c r="AC326" s="180" t="s">
        <v>4496</v>
      </c>
      <c r="AD326" s="180" t="s">
        <v>5233</v>
      </c>
      <c r="AE326" s="191"/>
      <c r="AF326" s="191"/>
      <c r="AG326" s="191"/>
      <c r="AH326" s="191"/>
      <c r="AI326" s="191"/>
      <c r="AJ326" s="191"/>
      <c r="AK326" s="191"/>
      <c r="AL326" s="191"/>
      <c r="AM326" s="191"/>
      <c r="AN326" s="191"/>
      <c r="AO326" s="192"/>
      <c r="AP326" s="192"/>
      <c r="AQ326" s="192"/>
      <c r="AR326" s="192"/>
      <c r="AS326" s="192"/>
      <c r="AT326" s="192"/>
      <c r="AU326" s="192"/>
      <c r="AV326" s="192"/>
      <c r="AW326" s="192"/>
      <c r="AX326" s="72">
        <v>5</v>
      </c>
      <c r="AY326" s="72">
        <v>0</v>
      </c>
      <c r="AZ326" s="80">
        <f t="shared" si="32"/>
        <v>5</v>
      </c>
      <c r="BA326" s="72">
        <v>3</v>
      </c>
      <c r="BB326" s="72">
        <f>0</f>
        <v>0</v>
      </c>
      <c r="BC326" s="72">
        <f t="shared" si="33"/>
        <v>3</v>
      </c>
      <c r="BD326" s="72">
        <f>0</f>
        <v>0</v>
      </c>
      <c r="BE326" s="72">
        <f t="shared" si="34"/>
        <v>3</v>
      </c>
      <c r="BF326" s="72">
        <v>0</v>
      </c>
      <c r="BG326" s="72">
        <v>0</v>
      </c>
      <c r="BH326" s="72"/>
      <c r="BI326" s="72" t="s">
        <v>2085</v>
      </c>
      <c r="BJ326" s="142"/>
      <c r="BK326" s="139"/>
    </row>
    <row r="327" spans="1:63" ht="40.5" customHeight="1">
      <c r="A327" s="205" t="s">
        <v>5368</v>
      </c>
      <c r="B327" s="232" t="s">
        <v>5905</v>
      </c>
      <c r="C327" s="205" t="s">
        <v>2090</v>
      </c>
      <c r="D327" s="236" t="s">
        <v>7779</v>
      </c>
      <c r="E327" s="238" t="str">
        <f>INDEX([3]项目信息统计表!$E:$E,MATCH(B327,[3]项目信息统计表!$B:$B,0))</f>
        <v>基础研究</v>
      </c>
      <c r="F327" s="238" t="s">
        <v>1539</v>
      </c>
      <c r="G327" s="72" t="str">
        <f>INDEX(辅助数据!$F$3:$F$98,MATCH(项目信息统计表!F327,辅助数据!$E$3:$E$98,0))</f>
        <v>E48</v>
      </c>
      <c r="H327" s="238" t="s">
        <v>228</v>
      </c>
      <c r="I327" s="72">
        <f>INDEX(辅助数据!$B$3:$B$64,MATCH(项目信息统计表!H327,辅助数据!$A$3:$A$64,0))</f>
        <v>560</v>
      </c>
      <c r="J327" s="141" t="str">
        <f t="shared" si="31"/>
        <v>2022-01</v>
      </c>
      <c r="K327" s="237">
        <v>45261</v>
      </c>
      <c r="L327" s="72" t="str">
        <f t="shared" si="30"/>
        <v>2022</v>
      </c>
      <c r="M327" s="238" t="s">
        <v>54</v>
      </c>
      <c r="N327" s="201" t="s">
        <v>6260</v>
      </c>
      <c r="O327" s="201" t="s">
        <v>7768</v>
      </c>
      <c r="P327" s="231" t="s">
        <v>6666</v>
      </c>
      <c r="Q327" s="215" t="s">
        <v>6667</v>
      </c>
      <c r="R327" s="206" t="s">
        <v>6365</v>
      </c>
      <c r="S327" s="72" t="s">
        <v>5231</v>
      </c>
      <c r="T327" s="141" t="s">
        <v>3800</v>
      </c>
      <c r="U327" s="72" t="s">
        <v>70</v>
      </c>
      <c r="V327" s="72" t="s">
        <v>73</v>
      </c>
      <c r="W327" s="72" t="s">
        <v>90</v>
      </c>
      <c r="X327" s="180" t="s">
        <v>5233</v>
      </c>
      <c r="Y327" s="180" t="s">
        <v>116</v>
      </c>
      <c r="Z327" s="181" t="s">
        <v>4537</v>
      </c>
      <c r="AA327" s="180" t="s">
        <v>2213</v>
      </c>
      <c r="AB327" s="190" t="s">
        <v>4223</v>
      </c>
      <c r="AC327" s="180" t="s">
        <v>4497</v>
      </c>
      <c r="AD327" s="180" t="s">
        <v>5234</v>
      </c>
      <c r="AE327" s="191"/>
      <c r="AF327" s="191"/>
      <c r="AG327" s="191"/>
      <c r="AH327" s="191"/>
      <c r="AI327" s="191"/>
      <c r="AJ327" s="191"/>
      <c r="AK327" s="191"/>
      <c r="AL327" s="191"/>
      <c r="AM327" s="191"/>
      <c r="AN327" s="191"/>
      <c r="AO327" s="192"/>
      <c r="AP327" s="192"/>
      <c r="AQ327" s="192"/>
      <c r="AR327" s="192"/>
      <c r="AS327" s="192"/>
      <c r="AT327" s="192"/>
      <c r="AU327" s="192"/>
      <c r="AV327" s="192"/>
      <c r="AW327" s="192"/>
      <c r="AX327" s="72">
        <v>5</v>
      </c>
      <c r="AY327" s="72">
        <v>0</v>
      </c>
      <c r="AZ327" s="80">
        <f t="shared" si="32"/>
        <v>5</v>
      </c>
      <c r="BA327" s="72">
        <v>3</v>
      </c>
      <c r="BB327" s="72">
        <f>0</f>
        <v>0</v>
      </c>
      <c r="BC327" s="72">
        <f t="shared" si="33"/>
        <v>3</v>
      </c>
      <c r="BD327" s="72">
        <f>0</f>
        <v>0</v>
      </c>
      <c r="BE327" s="72">
        <f t="shared" si="34"/>
        <v>3</v>
      </c>
      <c r="BF327" s="72">
        <v>0</v>
      </c>
      <c r="BG327" s="72">
        <v>0</v>
      </c>
      <c r="BH327" s="142"/>
      <c r="BI327" s="72"/>
      <c r="BJ327" s="142"/>
      <c r="BK327" s="139"/>
    </row>
    <row r="328" spans="1:63" ht="40.5" customHeight="1">
      <c r="A328" s="205" t="s">
        <v>5384</v>
      </c>
      <c r="B328" s="232" t="s">
        <v>5921</v>
      </c>
      <c r="C328" s="205" t="s">
        <v>2090</v>
      </c>
      <c r="D328" s="236" t="s">
        <v>7779</v>
      </c>
      <c r="E328" s="238" t="str">
        <f>INDEX([3]项目信息统计表!$E:$E,MATCH(B328,[3]项目信息统计表!$B:$B,0))</f>
        <v>基础研究</v>
      </c>
      <c r="F328" s="238" t="s">
        <v>1539</v>
      </c>
      <c r="G328" s="72" t="str">
        <f>INDEX(辅助数据!$F$3:$F$98,MATCH(项目信息统计表!F328,辅助数据!$E$3:$E$98,0))</f>
        <v>E48</v>
      </c>
      <c r="H328" s="238" t="s">
        <v>228</v>
      </c>
      <c r="I328" s="72">
        <f>INDEX(辅助数据!$B$3:$B$64,MATCH(项目信息统计表!H328,辅助数据!$A$3:$A$64,0))</f>
        <v>560</v>
      </c>
      <c r="J328" s="141" t="str">
        <f t="shared" si="31"/>
        <v>2022-01</v>
      </c>
      <c r="K328" s="237">
        <v>45261</v>
      </c>
      <c r="L328" s="72" t="str">
        <f t="shared" si="30"/>
        <v>2022</v>
      </c>
      <c r="M328" s="238" t="s">
        <v>54</v>
      </c>
      <c r="N328" s="201" t="s">
        <v>6260</v>
      </c>
      <c r="O328" s="201" t="s">
        <v>7768</v>
      </c>
      <c r="P328" s="231" t="s">
        <v>6694</v>
      </c>
      <c r="Q328" s="215" t="s">
        <v>4106</v>
      </c>
      <c r="R328" s="206" t="s">
        <v>6377</v>
      </c>
      <c r="S328" s="72" t="s">
        <v>65</v>
      </c>
      <c r="T328" s="141" t="s">
        <v>3795</v>
      </c>
      <c r="U328" s="72" t="s">
        <v>70</v>
      </c>
      <c r="V328" s="72" t="s">
        <v>73</v>
      </c>
      <c r="W328" s="72" t="s">
        <v>90</v>
      </c>
      <c r="X328" s="180" t="s">
        <v>5233</v>
      </c>
      <c r="Y328" s="180" t="s">
        <v>116</v>
      </c>
      <c r="Z328" s="181" t="s">
        <v>4538</v>
      </c>
      <c r="AA328" s="180" t="s">
        <v>7520</v>
      </c>
      <c r="AB328" s="190" t="s">
        <v>4229</v>
      </c>
      <c r="AC328" s="180" t="s">
        <v>4496</v>
      </c>
      <c r="AD328" s="180" t="s">
        <v>5233</v>
      </c>
      <c r="AE328" s="191"/>
      <c r="AF328" s="191"/>
      <c r="AG328" s="191"/>
      <c r="AH328" s="191"/>
      <c r="AI328" s="191"/>
      <c r="AJ328" s="191"/>
      <c r="AK328" s="191"/>
      <c r="AL328" s="191"/>
      <c r="AM328" s="191"/>
      <c r="AN328" s="191"/>
      <c r="AO328" s="192"/>
      <c r="AP328" s="192"/>
      <c r="AQ328" s="192"/>
      <c r="AR328" s="192"/>
      <c r="AS328" s="192"/>
      <c r="AT328" s="192"/>
      <c r="AU328" s="192"/>
      <c r="AV328" s="192"/>
      <c r="AW328" s="192"/>
      <c r="AX328" s="72">
        <v>5</v>
      </c>
      <c r="AY328" s="72">
        <v>0</v>
      </c>
      <c r="AZ328" s="80">
        <f t="shared" si="32"/>
        <v>5</v>
      </c>
      <c r="BA328" s="72">
        <v>3</v>
      </c>
      <c r="BB328" s="72">
        <f>0</f>
        <v>0</v>
      </c>
      <c r="BC328" s="72">
        <f t="shared" si="33"/>
        <v>3</v>
      </c>
      <c r="BD328" s="72">
        <f>0</f>
        <v>0</v>
      </c>
      <c r="BE328" s="72">
        <f t="shared" si="34"/>
        <v>3</v>
      </c>
      <c r="BF328" s="72">
        <v>0</v>
      </c>
      <c r="BG328" s="72">
        <v>0</v>
      </c>
      <c r="BH328" s="72"/>
      <c r="BI328" s="72"/>
      <c r="BJ328" s="142"/>
      <c r="BK328" s="139"/>
    </row>
    <row r="329" spans="1:63" ht="40.5" customHeight="1">
      <c r="A329" s="205" t="s">
        <v>5677</v>
      </c>
      <c r="B329" s="232" t="s">
        <v>4674</v>
      </c>
      <c r="C329" s="205" t="s">
        <v>2090</v>
      </c>
      <c r="D329" s="236" t="s">
        <v>7779</v>
      </c>
      <c r="E329" s="238" t="str">
        <f>INDEX([3]项目信息统计表!$E:$E,MATCH(B329,[3]项目信息统计表!$B:$B,0))</f>
        <v>应用研究</v>
      </c>
      <c r="F329" s="238" t="s">
        <v>1564</v>
      </c>
      <c r="G329" s="72" t="str">
        <f>INDEX(辅助数据!$F$3:$F$98,MATCH(项目信息统计表!F329,辅助数据!$E$3:$E$98,0))</f>
        <v>M73</v>
      </c>
      <c r="H329" s="238" t="s">
        <v>212</v>
      </c>
      <c r="I329" s="72">
        <f>INDEX(辅助数据!$B$3:$B$64,MATCH(项目信息统计表!H329,辅助数据!$A$3:$A$64,0))</f>
        <v>170</v>
      </c>
      <c r="J329" s="141" t="str">
        <f t="shared" si="31"/>
        <v>2021-01</v>
      </c>
      <c r="K329" s="237">
        <v>44896</v>
      </c>
      <c r="L329" s="72" t="str">
        <f t="shared" si="30"/>
        <v>2021</v>
      </c>
      <c r="M329" s="193"/>
      <c r="N329" s="201" t="s">
        <v>6260</v>
      </c>
      <c r="O329" s="201" t="s">
        <v>7768</v>
      </c>
      <c r="P329" s="231" t="s">
        <v>7195</v>
      </c>
      <c r="Q329" s="215" t="s">
        <v>2515</v>
      </c>
      <c r="R329" s="206" t="s">
        <v>5107</v>
      </c>
      <c r="S329" s="72" t="s">
        <v>65</v>
      </c>
      <c r="T329" s="141" t="s">
        <v>3765</v>
      </c>
      <c r="U329" s="72" t="s">
        <v>70</v>
      </c>
      <c r="V329" s="72" t="s">
        <v>73</v>
      </c>
      <c r="W329" s="72" t="s">
        <v>90</v>
      </c>
      <c r="X329" s="180" t="s">
        <v>5233</v>
      </c>
      <c r="Y329" s="180" t="s">
        <v>116</v>
      </c>
      <c r="Z329" s="181" t="s">
        <v>219</v>
      </c>
      <c r="AA329" s="180" t="s">
        <v>7462</v>
      </c>
      <c r="AB329" s="190" t="s">
        <v>4221</v>
      </c>
      <c r="AC329" s="180" t="s">
        <v>90</v>
      </c>
      <c r="AD329" s="180" t="s">
        <v>5233</v>
      </c>
      <c r="AE329" s="191"/>
      <c r="AF329" s="191"/>
      <c r="AG329" s="191"/>
      <c r="AH329" s="191"/>
      <c r="AI329" s="191"/>
      <c r="AJ329" s="191"/>
      <c r="AK329" s="191"/>
      <c r="AL329" s="191"/>
      <c r="AM329" s="191"/>
      <c r="AN329" s="191"/>
      <c r="AO329" s="192"/>
      <c r="AP329" s="192"/>
      <c r="AQ329" s="192"/>
      <c r="AR329" s="192"/>
      <c r="AS329" s="192"/>
      <c r="AT329" s="192"/>
      <c r="AU329" s="192"/>
      <c r="AV329" s="192"/>
      <c r="AW329" s="192"/>
      <c r="AX329" s="72">
        <v>5</v>
      </c>
      <c r="AY329" s="72">
        <v>0</v>
      </c>
      <c r="AZ329" s="80">
        <f t="shared" si="32"/>
        <v>5</v>
      </c>
      <c r="BA329" s="72">
        <v>2</v>
      </c>
      <c r="BB329" s="72">
        <f>0</f>
        <v>0</v>
      </c>
      <c r="BC329" s="72">
        <f t="shared" si="33"/>
        <v>2</v>
      </c>
      <c r="BD329" s="72">
        <f>0</f>
        <v>0</v>
      </c>
      <c r="BE329" s="72">
        <f t="shared" si="34"/>
        <v>2</v>
      </c>
      <c r="BF329" s="72">
        <v>0</v>
      </c>
      <c r="BG329" s="72">
        <v>0</v>
      </c>
      <c r="BH329" s="72"/>
      <c r="BI329" s="72"/>
      <c r="BJ329" s="142"/>
      <c r="BK329" s="139"/>
    </row>
    <row r="330" spans="1:63" ht="40.5" customHeight="1">
      <c r="A330" s="205" t="s">
        <v>5678</v>
      </c>
      <c r="B330" s="232" t="s">
        <v>4675</v>
      </c>
      <c r="C330" s="205" t="s">
        <v>2090</v>
      </c>
      <c r="D330" s="236" t="s">
        <v>7779</v>
      </c>
      <c r="E330" s="238" t="str">
        <f>INDEX([3]项目信息统计表!$E:$E,MATCH(B330,[3]项目信息统计表!$B:$B,0))</f>
        <v>基础研究</v>
      </c>
      <c r="F330" s="238" t="s">
        <v>1539</v>
      </c>
      <c r="G330" s="72" t="str">
        <f>INDEX(辅助数据!$F$3:$F$98,MATCH(项目信息统计表!F330,辅助数据!$E$3:$E$98,0))</f>
        <v>E48</v>
      </c>
      <c r="H330" s="238" t="s">
        <v>228</v>
      </c>
      <c r="I330" s="72">
        <f>INDEX(辅助数据!$B$3:$B$64,MATCH(项目信息统计表!H330,辅助数据!$A$3:$A$64,0))</f>
        <v>560</v>
      </c>
      <c r="J330" s="141" t="str">
        <f t="shared" si="31"/>
        <v>2021-01</v>
      </c>
      <c r="K330" s="237">
        <v>44896</v>
      </c>
      <c r="L330" s="72" t="str">
        <f t="shared" si="30"/>
        <v>2021</v>
      </c>
      <c r="M330" s="193"/>
      <c r="N330" s="201" t="s">
        <v>6260</v>
      </c>
      <c r="O330" s="201" t="s">
        <v>7768</v>
      </c>
      <c r="P330" s="231" t="s">
        <v>7196</v>
      </c>
      <c r="Q330" s="215" t="s">
        <v>4853</v>
      </c>
      <c r="R330" s="206" t="s">
        <v>5108</v>
      </c>
      <c r="S330" s="72" t="s">
        <v>65</v>
      </c>
      <c r="T330" s="141" t="s">
        <v>3792</v>
      </c>
      <c r="U330" s="72" t="s">
        <v>70</v>
      </c>
      <c r="V330" s="72" t="s">
        <v>73</v>
      </c>
      <c r="W330" s="72" t="s">
        <v>90</v>
      </c>
      <c r="X330" s="180" t="s">
        <v>5233</v>
      </c>
      <c r="Y330" s="180" t="s">
        <v>160</v>
      </c>
      <c r="Z330" s="181" t="s">
        <v>209</v>
      </c>
      <c r="AA330" s="180" t="s">
        <v>4099</v>
      </c>
      <c r="AB330" s="190" t="s">
        <v>4209</v>
      </c>
      <c r="AC330" s="180" t="s">
        <v>76</v>
      </c>
      <c r="AD330" s="180" t="s">
        <v>5234</v>
      </c>
      <c r="AE330" s="191"/>
      <c r="AF330" s="191"/>
      <c r="AG330" s="191"/>
      <c r="AH330" s="191"/>
      <c r="AI330" s="191"/>
      <c r="AJ330" s="191"/>
      <c r="AK330" s="191"/>
      <c r="AL330" s="191"/>
      <c r="AM330" s="191"/>
      <c r="AN330" s="191"/>
      <c r="AO330" s="192"/>
      <c r="AP330" s="192"/>
      <c r="AQ330" s="192"/>
      <c r="AR330" s="192"/>
      <c r="AS330" s="192"/>
      <c r="AT330" s="192"/>
      <c r="AU330" s="192"/>
      <c r="AV330" s="192"/>
      <c r="AW330" s="192"/>
      <c r="AX330" s="72">
        <v>5</v>
      </c>
      <c r="AY330" s="72">
        <v>0</v>
      </c>
      <c r="AZ330" s="80">
        <f t="shared" si="32"/>
        <v>5</v>
      </c>
      <c r="BA330" s="72">
        <v>2</v>
      </c>
      <c r="BB330" s="72">
        <f>0</f>
        <v>0</v>
      </c>
      <c r="BC330" s="72">
        <f t="shared" si="33"/>
        <v>2</v>
      </c>
      <c r="BD330" s="72">
        <f>0</f>
        <v>0</v>
      </c>
      <c r="BE330" s="72">
        <f t="shared" si="34"/>
        <v>2</v>
      </c>
      <c r="BF330" s="72">
        <v>0</v>
      </c>
      <c r="BG330" s="72">
        <v>0</v>
      </c>
      <c r="BH330" s="142"/>
      <c r="BI330" s="72"/>
      <c r="BJ330" s="142"/>
      <c r="BK330" s="139"/>
    </row>
    <row r="331" spans="1:63" ht="40.5" customHeight="1">
      <c r="A331" s="205" t="s">
        <v>4560</v>
      </c>
      <c r="B331" s="232" t="s">
        <v>4676</v>
      </c>
      <c r="C331" s="205" t="s">
        <v>2090</v>
      </c>
      <c r="D331" s="236" t="s">
        <v>7779</v>
      </c>
      <c r="E331" s="238" t="str">
        <f>INDEX([3]项目信息统计表!$E:$E,MATCH(B331,[3]项目信息统计表!$B:$B,0))</f>
        <v>基础研究</v>
      </c>
      <c r="F331" s="238" t="s">
        <v>1536</v>
      </c>
      <c r="G331" s="72" t="str">
        <f>INDEX(辅助数据!$F$3:$F$98,MATCH(项目信息统计表!F331,辅助数据!$E$3:$E$98,0))</f>
        <v>D44</v>
      </c>
      <c r="H331" s="238" t="s">
        <v>836</v>
      </c>
      <c r="I331" s="72">
        <f>INDEX(辅助数据!$B$3:$B$64,MATCH(项目信息统计表!H331,辅助数据!$A$3:$A$64,0))</f>
        <v>480</v>
      </c>
      <c r="J331" s="141" t="str">
        <f t="shared" si="31"/>
        <v>2021-01</v>
      </c>
      <c r="K331" s="237">
        <v>44896</v>
      </c>
      <c r="L331" s="72" t="str">
        <f t="shared" si="30"/>
        <v>2021</v>
      </c>
      <c r="M331" s="193"/>
      <c r="N331" s="201" t="s">
        <v>6275</v>
      </c>
      <c r="O331" s="201" t="s">
        <v>7768</v>
      </c>
      <c r="P331" s="231" t="s">
        <v>7197</v>
      </c>
      <c r="Q331" s="215" t="s">
        <v>4854</v>
      </c>
      <c r="R331" s="206" t="s">
        <v>5109</v>
      </c>
      <c r="S331" s="72" t="s">
        <v>65</v>
      </c>
      <c r="T331" s="141" t="s">
        <v>3782</v>
      </c>
      <c r="U331" s="72" t="s">
        <v>70</v>
      </c>
      <c r="V331" s="72" t="s">
        <v>73</v>
      </c>
      <c r="W331" s="72" t="s">
        <v>90</v>
      </c>
      <c r="X331" s="180" t="s">
        <v>5233</v>
      </c>
      <c r="Y331" s="180" t="s">
        <v>5233</v>
      </c>
      <c r="Z331" s="181" t="s">
        <v>5233</v>
      </c>
      <c r="AA331" s="180"/>
      <c r="AB331" s="190"/>
      <c r="AC331" s="180"/>
      <c r="AD331" s="180"/>
      <c r="AE331" s="191"/>
      <c r="AF331" s="191"/>
      <c r="AG331" s="191"/>
      <c r="AH331" s="191"/>
      <c r="AI331" s="191"/>
      <c r="AJ331" s="191"/>
      <c r="AK331" s="191"/>
      <c r="AL331" s="191"/>
      <c r="AM331" s="191"/>
      <c r="AN331" s="191"/>
      <c r="AO331" s="192"/>
      <c r="AP331" s="192"/>
      <c r="AQ331" s="192"/>
      <c r="AR331" s="192"/>
      <c r="AS331" s="192"/>
      <c r="AT331" s="192"/>
      <c r="AU331" s="192"/>
      <c r="AV331" s="192"/>
      <c r="AW331" s="192"/>
      <c r="AX331" s="72">
        <v>8</v>
      </c>
      <c r="AY331" s="72">
        <v>0</v>
      </c>
      <c r="AZ331" s="80">
        <f t="shared" si="32"/>
        <v>8</v>
      </c>
      <c r="BA331" s="72">
        <v>5</v>
      </c>
      <c r="BB331" s="72">
        <f>0</f>
        <v>0</v>
      </c>
      <c r="BC331" s="72">
        <f t="shared" si="33"/>
        <v>5</v>
      </c>
      <c r="BD331" s="72">
        <f>0</f>
        <v>0</v>
      </c>
      <c r="BE331" s="72">
        <f t="shared" si="34"/>
        <v>5</v>
      </c>
      <c r="BF331" s="72">
        <v>0</v>
      </c>
      <c r="BG331" s="72">
        <v>0</v>
      </c>
      <c r="BH331" s="72"/>
      <c r="BI331" s="72"/>
      <c r="BJ331" s="142"/>
      <c r="BK331" s="139"/>
    </row>
    <row r="332" spans="1:63" ht="40.5" customHeight="1">
      <c r="A332" s="205" t="s">
        <v>5720</v>
      </c>
      <c r="B332" s="232" t="s">
        <v>4748</v>
      </c>
      <c r="C332" s="205" t="s">
        <v>2090</v>
      </c>
      <c r="D332" s="236" t="s">
        <v>7779</v>
      </c>
      <c r="E332" s="238" t="str">
        <f>INDEX([3]项目信息统计表!$E:$E,MATCH(B332,[3]项目信息统计表!$B:$B,0))</f>
        <v>基础研究</v>
      </c>
      <c r="F332" s="238" t="s">
        <v>1538</v>
      </c>
      <c r="G332" s="72" t="str">
        <f>INDEX(辅助数据!$F$3:$F$98,MATCH(项目信息统计表!F332,辅助数据!$E$3:$E$98,0))</f>
        <v>D46</v>
      </c>
      <c r="H332" s="238" t="s">
        <v>228</v>
      </c>
      <c r="I332" s="72">
        <f>INDEX(辅助数据!$B$3:$B$64,MATCH(项目信息统计表!H332,辅助数据!$A$3:$A$64,0))</f>
        <v>560</v>
      </c>
      <c r="J332" s="141" t="str">
        <f t="shared" si="31"/>
        <v>2021-01</v>
      </c>
      <c r="K332" s="237">
        <v>45261</v>
      </c>
      <c r="L332" s="72" t="str">
        <f t="shared" si="30"/>
        <v>2021</v>
      </c>
      <c r="M332" s="238" t="s">
        <v>54</v>
      </c>
      <c r="N332" s="200" t="s">
        <v>6259</v>
      </c>
      <c r="O332" s="201" t="s">
        <v>7768</v>
      </c>
      <c r="P332" s="231" t="s">
        <v>7268</v>
      </c>
      <c r="Q332" s="215" t="s">
        <v>4918</v>
      </c>
      <c r="R332" s="206" t="s">
        <v>5174</v>
      </c>
      <c r="S332" s="72" t="s">
        <v>5231</v>
      </c>
      <c r="T332" s="141" t="s">
        <v>3752</v>
      </c>
      <c r="U332" s="72" t="s">
        <v>70</v>
      </c>
      <c r="V332" s="72" t="s">
        <v>73</v>
      </c>
      <c r="W332" s="72" t="s">
        <v>90</v>
      </c>
      <c r="X332" s="180" t="s">
        <v>5233</v>
      </c>
      <c r="Y332" s="180" t="s">
        <v>116</v>
      </c>
      <c r="Z332" s="181" t="s">
        <v>2104</v>
      </c>
      <c r="AA332" s="180" t="s">
        <v>7707</v>
      </c>
      <c r="AB332" s="190" t="s">
        <v>4206</v>
      </c>
      <c r="AC332" s="180" t="s">
        <v>4497</v>
      </c>
      <c r="AD332" s="180" t="s">
        <v>5233</v>
      </c>
      <c r="AE332" s="191"/>
      <c r="AF332" s="191"/>
      <c r="AG332" s="191"/>
      <c r="AH332" s="191"/>
      <c r="AI332" s="191"/>
      <c r="AJ332" s="191"/>
      <c r="AK332" s="191"/>
      <c r="AL332" s="191"/>
      <c r="AM332" s="191"/>
      <c r="AN332" s="191"/>
      <c r="AO332" s="192"/>
      <c r="AP332" s="192"/>
      <c r="AQ332" s="192"/>
      <c r="AR332" s="192"/>
      <c r="AS332" s="192"/>
      <c r="AT332" s="192"/>
      <c r="AU332" s="192"/>
      <c r="AV332" s="192"/>
      <c r="AW332" s="192"/>
      <c r="AX332" s="72">
        <v>15</v>
      </c>
      <c r="AY332" s="72">
        <v>0</v>
      </c>
      <c r="AZ332" s="80">
        <f t="shared" si="32"/>
        <v>15</v>
      </c>
      <c r="BA332" s="72">
        <v>5</v>
      </c>
      <c r="BB332" s="72">
        <f>0</f>
        <v>0</v>
      </c>
      <c r="BC332" s="72">
        <f t="shared" si="33"/>
        <v>5</v>
      </c>
      <c r="BD332" s="72">
        <f>0</f>
        <v>0</v>
      </c>
      <c r="BE332" s="72">
        <f t="shared" si="34"/>
        <v>5</v>
      </c>
      <c r="BF332" s="72">
        <v>0</v>
      </c>
      <c r="BG332" s="72">
        <v>0</v>
      </c>
      <c r="BH332" s="142"/>
      <c r="BI332" s="72"/>
      <c r="BJ332" s="142"/>
      <c r="BK332" s="139"/>
    </row>
    <row r="333" spans="1:63" ht="40.5" customHeight="1">
      <c r="A333" s="205" t="s">
        <v>4590</v>
      </c>
      <c r="B333" s="232" t="s">
        <v>4749</v>
      </c>
      <c r="C333" s="208" t="s">
        <v>2090</v>
      </c>
      <c r="D333" s="236" t="s">
        <v>7779</v>
      </c>
      <c r="E333" s="238" t="str">
        <f>INDEX([3]项目信息统计表!$E:$E,MATCH(B333,[3]项目信息统计表!$B:$B,0))</f>
        <v>应用研究</v>
      </c>
      <c r="F333" s="238" t="s">
        <v>1539</v>
      </c>
      <c r="G333" s="72" t="str">
        <f>INDEX(辅助数据!$F$3:$F$98,MATCH(项目信息统计表!F333,辅助数据!$E$3:$E$98,0))</f>
        <v>E48</v>
      </c>
      <c r="H333" s="238" t="s">
        <v>214</v>
      </c>
      <c r="I333" s="72">
        <f>INDEX(辅助数据!$B$3:$B$64,MATCH(项目信息统计表!H333,辅助数据!$A$3:$A$64,0))</f>
        <v>410</v>
      </c>
      <c r="J333" s="141" t="str">
        <f t="shared" si="31"/>
        <v>2021-01</v>
      </c>
      <c r="K333" s="237">
        <v>45261</v>
      </c>
      <c r="L333" s="72" t="str">
        <f t="shared" si="30"/>
        <v>2021</v>
      </c>
      <c r="M333" s="238" t="s">
        <v>54</v>
      </c>
      <c r="N333" s="201" t="s">
        <v>6259</v>
      </c>
      <c r="O333" s="201" t="s">
        <v>7768</v>
      </c>
      <c r="P333" s="231" t="s">
        <v>7269</v>
      </c>
      <c r="Q333" s="215" t="s">
        <v>2978</v>
      </c>
      <c r="R333" s="206" t="s">
        <v>4445</v>
      </c>
      <c r="S333" s="72" t="s">
        <v>65</v>
      </c>
      <c r="T333" s="141" t="s">
        <v>2162</v>
      </c>
      <c r="U333" s="72" t="s">
        <v>70</v>
      </c>
      <c r="V333" s="72" t="s">
        <v>73</v>
      </c>
      <c r="W333" s="72" t="s">
        <v>4497</v>
      </c>
      <c r="X333" s="180" t="s">
        <v>5233</v>
      </c>
      <c r="Y333" s="180" t="s">
        <v>5233</v>
      </c>
      <c r="Z333" s="181" t="s">
        <v>5233</v>
      </c>
      <c r="AA333" s="180" t="s">
        <v>1871</v>
      </c>
      <c r="AB333" s="190" t="s">
        <v>4218</v>
      </c>
      <c r="AC333" s="180" t="s">
        <v>4497</v>
      </c>
      <c r="AD333" s="180" t="s">
        <v>5233</v>
      </c>
      <c r="AE333" s="191"/>
      <c r="AF333" s="191"/>
      <c r="AG333" s="191"/>
      <c r="AH333" s="191"/>
      <c r="AI333" s="191"/>
      <c r="AJ333" s="191"/>
      <c r="AK333" s="191"/>
      <c r="AL333" s="191"/>
      <c r="AM333" s="191"/>
      <c r="AN333" s="191"/>
      <c r="AO333" s="192"/>
      <c r="AP333" s="192"/>
      <c r="AQ333" s="192"/>
      <c r="AR333" s="192"/>
      <c r="AS333" s="192"/>
      <c r="AT333" s="192"/>
      <c r="AU333" s="192"/>
      <c r="AV333" s="192"/>
      <c r="AW333" s="192"/>
      <c r="AX333" s="72">
        <v>15</v>
      </c>
      <c r="AY333" s="72">
        <v>0</v>
      </c>
      <c r="AZ333" s="80">
        <f t="shared" si="32"/>
        <v>15</v>
      </c>
      <c r="BA333" s="72">
        <v>5</v>
      </c>
      <c r="BB333" s="72">
        <f>0</f>
        <v>0</v>
      </c>
      <c r="BC333" s="72">
        <f t="shared" si="33"/>
        <v>5</v>
      </c>
      <c r="BD333" s="72">
        <f>0</f>
        <v>0</v>
      </c>
      <c r="BE333" s="72">
        <f t="shared" si="34"/>
        <v>5</v>
      </c>
      <c r="BF333" s="72">
        <v>0</v>
      </c>
      <c r="BG333" s="72">
        <v>0</v>
      </c>
      <c r="BH333" s="142"/>
      <c r="BI333" s="72"/>
      <c r="BJ333" s="142"/>
      <c r="BK333" s="139"/>
    </row>
    <row r="334" spans="1:63" ht="40.5" customHeight="1">
      <c r="A334" s="205" t="s">
        <v>4591</v>
      </c>
      <c r="B334" s="232" t="s">
        <v>4750</v>
      </c>
      <c r="C334" s="208" t="s">
        <v>2090</v>
      </c>
      <c r="D334" s="236" t="s">
        <v>7779</v>
      </c>
      <c r="E334" s="238" t="str">
        <f>INDEX([3]项目信息统计表!$E:$E,MATCH(B334,[3]项目信息统计表!$B:$B,0))</f>
        <v>应用研究</v>
      </c>
      <c r="F334" s="238" t="s">
        <v>1539</v>
      </c>
      <c r="G334" s="72" t="str">
        <f>INDEX(辅助数据!$F$3:$F$98,MATCH(项目信息统计表!F334,辅助数据!$E$3:$E$98,0))</f>
        <v>E48</v>
      </c>
      <c r="H334" s="238" t="s">
        <v>228</v>
      </c>
      <c r="I334" s="72">
        <f>INDEX(辅助数据!$B$3:$B$64,MATCH(项目信息统计表!H334,辅助数据!$A$3:$A$64,0))</f>
        <v>560</v>
      </c>
      <c r="J334" s="141" t="str">
        <f t="shared" si="31"/>
        <v>2021-01</v>
      </c>
      <c r="K334" s="237">
        <v>45261</v>
      </c>
      <c r="L334" s="72" t="str">
        <f t="shared" si="30"/>
        <v>2021</v>
      </c>
      <c r="M334" s="238" t="s">
        <v>54</v>
      </c>
      <c r="N334" s="201" t="s">
        <v>6259</v>
      </c>
      <c r="O334" s="201" t="s">
        <v>7768</v>
      </c>
      <c r="P334" s="231" t="s">
        <v>7270</v>
      </c>
      <c r="Q334" s="215" t="s">
        <v>1995</v>
      </c>
      <c r="R334" s="206" t="s">
        <v>5175</v>
      </c>
      <c r="S334" s="72" t="s">
        <v>65</v>
      </c>
      <c r="T334" s="141" t="s">
        <v>2236</v>
      </c>
      <c r="U334" s="72" t="s">
        <v>70</v>
      </c>
      <c r="V334" s="72" t="s">
        <v>73</v>
      </c>
      <c r="W334" s="72" t="s">
        <v>90</v>
      </c>
      <c r="X334" s="180" t="s">
        <v>5233</v>
      </c>
      <c r="Y334" s="180" t="s">
        <v>5233</v>
      </c>
      <c r="Z334" s="181" t="s">
        <v>5233</v>
      </c>
      <c r="AA334" s="180" t="s">
        <v>1871</v>
      </c>
      <c r="AB334" s="190" t="s">
        <v>4218</v>
      </c>
      <c r="AC334" s="180" t="s">
        <v>4497</v>
      </c>
      <c r="AD334" s="180" t="s">
        <v>5233</v>
      </c>
      <c r="AE334" s="191"/>
      <c r="AF334" s="191"/>
      <c r="AG334" s="191"/>
      <c r="AH334" s="191"/>
      <c r="AI334" s="191"/>
      <c r="AJ334" s="191"/>
      <c r="AK334" s="191"/>
      <c r="AL334" s="191"/>
      <c r="AM334" s="191"/>
      <c r="AN334" s="191"/>
      <c r="AO334" s="192"/>
      <c r="AP334" s="192"/>
      <c r="AQ334" s="192"/>
      <c r="AR334" s="192"/>
      <c r="AS334" s="192"/>
      <c r="AT334" s="192"/>
      <c r="AU334" s="192"/>
      <c r="AV334" s="192"/>
      <c r="AW334" s="192"/>
      <c r="AX334" s="72">
        <v>15</v>
      </c>
      <c r="AY334" s="72">
        <v>0</v>
      </c>
      <c r="AZ334" s="80">
        <f t="shared" si="32"/>
        <v>15</v>
      </c>
      <c r="BA334" s="72">
        <v>5</v>
      </c>
      <c r="BB334" s="72">
        <f>0</f>
        <v>0</v>
      </c>
      <c r="BC334" s="72">
        <f t="shared" si="33"/>
        <v>5</v>
      </c>
      <c r="BD334" s="72">
        <f>0</f>
        <v>0</v>
      </c>
      <c r="BE334" s="72">
        <f t="shared" si="34"/>
        <v>5</v>
      </c>
      <c r="BF334" s="72">
        <v>0</v>
      </c>
      <c r="BG334" s="72">
        <v>0</v>
      </c>
      <c r="BH334" s="142"/>
      <c r="BI334" s="72"/>
      <c r="BJ334" s="142"/>
      <c r="BK334" s="139"/>
    </row>
    <row r="335" spans="1:63" ht="40.5" customHeight="1">
      <c r="A335" s="205" t="s">
        <v>4592</v>
      </c>
      <c r="B335" s="232" t="s">
        <v>4751</v>
      </c>
      <c r="C335" s="205" t="s">
        <v>2090</v>
      </c>
      <c r="D335" s="236" t="s">
        <v>7779</v>
      </c>
      <c r="E335" s="238" t="str">
        <f>INDEX([3]项目信息统计表!$E:$E,MATCH(B335,[3]项目信息统计表!$B:$B,0))</f>
        <v>应用研究</v>
      </c>
      <c r="F335" s="238" t="s">
        <v>1539</v>
      </c>
      <c r="G335" s="72" t="str">
        <f>INDEX(辅助数据!$F$3:$F$98,MATCH(项目信息统计表!F335,辅助数据!$E$3:$E$98,0))</f>
        <v>E48</v>
      </c>
      <c r="H335" s="238" t="s">
        <v>228</v>
      </c>
      <c r="I335" s="72">
        <f>INDEX(辅助数据!$B$3:$B$64,MATCH(项目信息统计表!H335,辅助数据!$A$3:$A$64,0))</f>
        <v>560</v>
      </c>
      <c r="J335" s="141" t="str">
        <f t="shared" si="31"/>
        <v>2021-01</v>
      </c>
      <c r="K335" s="237">
        <v>45261</v>
      </c>
      <c r="L335" s="72" t="str">
        <f t="shared" si="30"/>
        <v>2021</v>
      </c>
      <c r="M335" s="238" t="s">
        <v>54</v>
      </c>
      <c r="N335" s="197" t="s">
        <v>6259</v>
      </c>
      <c r="O335" s="201" t="s">
        <v>7768</v>
      </c>
      <c r="P335" s="231" t="s">
        <v>7271</v>
      </c>
      <c r="Q335" s="215" t="s">
        <v>223</v>
      </c>
      <c r="R335" s="206" t="s">
        <v>5176</v>
      </c>
      <c r="S335" s="72" t="s">
        <v>65</v>
      </c>
      <c r="T335" s="141" t="s">
        <v>2187</v>
      </c>
      <c r="U335" s="72" t="s">
        <v>70</v>
      </c>
      <c r="V335" s="72" t="s">
        <v>73</v>
      </c>
      <c r="W335" s="72" t="s">
        <v>4497</v>
      </c>
      <c r="X335" s="180" t="s">
        <v>5233</v>
      </c>
      <c r="Y335" s="180" t="s">
        <v>5233</v>
      </c>
      <c r="Z335" s="181" t="s">
        <v>5233</v>
      </c>
      <c r="AA335" s="180" t="s">
        <v>7467</v>
      </c>
      <c r="AB335" s="190" t="s">
        <v>4199</v>
      </c>
      <c r="AC335" s="180" t="s">
        <v>76</v>
      </c>
      <c r="AD335" s="180" t="s">
        <v>5233</v>
      </c>
      <c r="AE335" s="191"/>
      <c r="AF335" s="191"/>
      <c r="AG335" s="191"/>
      <c r="AH335" s="191"/>
      <c r="AI335" s="191"/>
      <c r="AJ335" s="191"/>
      <c r="AK335" s="191"/>
      <c r="AL335" s="191"/>
      <c r="AM335" s="191"/>
      <c r="AN335" s="191"/>
      <c r="AO335" s="192"/>
      <c r="AP335" s="192"/>
      <c r="AQ335" s="192"/>
      <c r="AR335" s="192"/>
      <c r="AS335" s="192"/>
      <c r="AT335" s="192"/>
      <c r="AU335" s="192"/>
      <c r="AV335" s="192"/>
      <c r="AW335" s="192"/>
      <c r="AX335" s="72">
        <v>15</v>
      </c>
      <c r="AY335" s="72">
        <v>0</v>
      </c>
      <c r="AZ335" s="80">
        <f t="shared" si="32"/>
        <v>15</v>
      </c>
      <c r="BA335" s="72">
        <v>5</v>
      </c>
      <c r="BB335" s="72">
        <f>0</f>
        <v>0</v>
      </c>
      <c r="BC335" s="72">
        <f t="shared" si="33"/>
        <v>5</v>
      </c>
      <c r="BD335" s="72">
        <f>0</f>
        <v>0</v>
      </c>
      <c r="BE335" s="72">
        <f t="shared" si="34"/>
        <v>5</v>
      </c>
      <c r="BF335" s="72">
        <v>0</v>
      </c>
      <c r="BG335" s="72">
        <v>0</v>
      </c>
      <c r="BH335" s="72"/>
      <c r="BI335" s="72"/>
      <c r="BJ335" s="142"/>
      <c r="BK335" s="139"/>
    </row>
    <row r="336" spans="1:63" ht="40.5" customHeight="1">
      <c r="A336" s="205" t="s">
        <v>5721</v>
      </c>
      <c r="B336" s="232" t="s">
        <v>4752</v>
      </c>
      <c r="C336" s="205" t="s">
        <v>2090</v>
      </c>
      <c r="D336" s="236" t="s">
        <v>7779</v>
      </c>
      <c r="E336" s="238" t="str">
        <f>INDEX([3]项目信息统计表!$E:$E,MATCH(B336,[3]项目信息统计表!$B:$B,0))</f>
        <v>基础研究</v>
      </c>
      <c r="F336" s="238" t="s">
        <v>1539</v>
      </c>
      <c r="G336" s="72" t="str">
        <f>INDEX(辅助数据!$F$3:$F$98,MATCH(项目信息统计表!F336,辅助数据!$E$3:$E$98,0))</f>
        <v>E48</v>
      </c>
      <c r="H336" s="238" t="s">
        <v>228</v>
      </c>
      <c r="I336" s="72">
        <f>INDEX(辅助数据!$B$3:$B$64,MATCH(项目信息统计表!H336,辅助数据!$A$3:$A$64,0))</f>
        <v>560</v>
      </c>
      <c r="J336" s="141" t="str">
        <f t="shared" si="31"/>
        <v>2021-01</v>
      </c>
      <c r="K336" s="237">
        <v>45261</v>
      </c>
      <c r="L336" s="72" t="str">
        <f t="shared" si="30"/>
        <v>2021</v>
      </c>
      <c r="M336" s="238" t="s">
        <v>54</v>
      </c>
      <c r="N336" s="135" t="s">
        <v>6259</v>
      </c>
      <c r="O336" s="201" t="s">
        <v>7768</v>
      </c>
      <c r="P336" s="231" t="s">
        <v>7272</v>
      </c>
      <c r="Q336" s="215" t="s">
        <v>2213</v>
      </c>
      <c r="R336" s="206" t="s">
        <v>4449</v>
      </c>
      <c r="S336" s="72" t="s">
        <v>65</v>
      </c>
      <c r="T336" s="141" t="s">
        <v>3756</v>
      </c>
      <c r="U336" s="72" t="s">
        <v>70</v>
      </c>
      <c r="V336" s="72" t="s">
        <v>73</v>
      </c>
      <c r="W336" s="72" t="s">
        <v>4497</v>
      </c>
      <c r="X336" s="180" t="s">
        <v>5233</v>
      </c>
      <c r="Y336" s="180" t="s">
        <v>5233</v>
      </c>
      <c r="Z336" s="181" t="s">
        <v>5233</v>
      </c>
      <c r="AA336" s="180" t="s">
        <v>7467</v>
      </c>
      <c r="AB336" s="190" t="s">
        <v>4199</v>
      </c>
      <c r="AC336" s="180" t="s">
        <v>76</v>
      </c>
      <c r="AD336" s="180" t="s">
        <v>5233</v>
      </c>
      <c r="AE336" s="191"/>
      <c r="AF336" s="191"/>
      <c r="AG336" s="191"/>
      <c r="AH336" s="191"/>
      <c r="AI336" s="191"/>
      <c r="AJ336" s="191"/>
      <c r="AK336" s="191"/>
      <c r="AL336" s="191"/>
      <c r="AM336" s="191"/>
      <c r="AN336" s="191"/>
      <c r="AO336" s="192"/>
      <c r="AP336" s="192"/>
      <c r="AQ336" s="192"/>
      <c r="AR336" s="192"/>
      <c r="AS336" s="192"/>
      <c r="AT336" s="192"/>
      <c r="AU336" s="192"/>
      <c r="AV336" s="192"/>
      <c r="AW336" s="192"/>
      <c r="AX336" s="72">
        <v>15</v>
      </c>
      <c r="AY336" s="72">
        <v>0</v>
      </c>
      <c r="AZ336" s="80">
        <f t="shared" si="32"/>
        <v>15</v>
      </c>
      <c r="BA336" s="72">
        <v>5</v>
      </c>
      <c r="BB336" s="72">
        <f>0</f>
        <v>0</v>
      </c>
      <c r="BC336" s="72">
        <f t="shared" si="33"/>
        <v>5</v>
      </c>
      <c r="BD336" s="72">
        <f>0</f>
        <v>0</v>
      </c>
      <c r="BE336" s="72">
        <f t="shared" si="34"/>
        <v>5</v>
      </c>
      <c r="BF336" s="72">
        <v>0</v>
      </c>
      <c r="BG336" s="72">
        <v>0</v>
      </c>
      <c r="BH336" s="72"/>
      <c r="BI336" s="72"/>
      <c r="BJ336" s="142"/>
      <c r="BK336" s="139"/>
    </row>
    <row r="337" spans="1:63" ht="40.5" customHeight="1">
      <c r="A337" s="205" t="s">
        <v>4593</v>
      </c>
      <c r="B337" s="232" t="s">
        <v>4753</v>
      </c>
      <c r="C337" s="205" t="s">
        <v>2090</v>
      </c>
      <c r="D337" s="236" t="s">
        <v>7779</v>
      </c>
      <c r="E337" s="238" t="str">
        <f>INDEX([3]项目信息统计表!$E:$E,MATCH(B337,[3]项目信息统计表!$B:$B,0))</f>
        <v>应用研究</v>
      </c>
      <c r="F337" s="238" t="s">
        <v>1539</v>
      </c>
      <c r="G337" s="72" t="str">
        <f>INDEX(辅助数据!$F$3:$F$98,MATCH(项目信息统计表!F337,辅助数据!$E$3:$E$98,0))</f>
        <v>E48</v>
      </c>
      <c r="H337" s="238" t="s">
        <v>228</v>
      </c>
      <c r="I337" s="72">
        <f>INDEX(辅助数据!$B$3:$B$64,MATCH(项目信息统计表!H337,辅助数据!$A$3:$A$64,0))</f>
        <v>560</v>
      </c>
      <c r="J337" s="141" t="str">
        <f t="shared" si="31"/>
        <v>2021-01</v>
      </c>
      <c r="K337" s="237">
        <v>45261</v>
      </c>
      <c r="L337" s="72" t="str">
        <f t="shared" si="30"/>
        <v>2021</v>
      </c>
      <c r="M337" s="238" t="s">
        <v>54</v>
      </c>
      <c r="N337" s="201" t="s">
        <v>6259</v>
      </c>
      <c r="O337" s="201" t="s">
        <v>7768</v>
      </c>
      <c r="P337" s="231" t="s">
        <v>7273</v>
      </c>
      <c r="Q337" s="215" t="s">
        <v>1871</v>
      </c>
      <c r="R337" s="206" t="s">
        <v>5177</v>
      </c>
      <c r="S337" s="72" t="s">
        <v>65</v>
      </c>
      <c r="T337" s="141" t="s">
        <v>2178</v>
      </c>
      <c r="U337" s="72" t="s">
        <v>70</v>
      </c>
      <c r="V337" s="72" t="s">
        <v>73</v>
      </c>
      <c r="W337" s="72" t="s">
        <v>4497</v>
      </c>
      <c r="X337" s="180" t="s">
        <v>5233</v>
      </c>
      <c r="Y337" s="180" t="s">
        <v>5233</v>
      </c>
      <c r="Z337" s="181" t="s">
        <v>5233</v>
      </c>
      <c r="AA337" s="180" t="s">
        <v>2734</v>
      </c>
      <c r="AB337" s="190" t="s">
        <v>4216</v>
      </c>
      <c r="AC337" s="180" t="s">
        <v>76</v>
      </c>
      <c r="AD337" s="180" t="s">
        <v>5233</v>
      </c>
      <c r="AE337" s="191"/>
      <c r="AF337" s="191"/>
      <c r="AG337" s="191"/>
      <c r="AH337" s="191"/>
      <c r="AI337" s="191"/>
      <c r="AJ337" s="191"/>
      <c r="AK337" s="191"/>
      <c r="AL337" s="191"/>
      <c r="AM337" s="191"/>
      <c r="AN337" s="191"/>
      <c r="AO337" s="192"/>
      <c r="AP337" s="192"/>
      <c r="AQ337" s="192"/>
      <c r="AR337" s="192"/>
      <c r="AS337" s="192"/>
      <c r="AT337" s="192"/>
      <c r="AU337" s="192"/>
      <c r="AV337" s="192"/>
      <c r="AW337" s="192"/>
      <c r="AX337" s="72">
        <v>15</v>
      </c>
      <c r="AY337" s="72">
        <v>0</v>
      </c>
      <c r="AZ337" s="80">
        <f t="shared" si="32"/>
        <v>15</v>
      </c>
      <c r="BA337" s="72">
        <v>5</v>
      </c>
      <c r="BB337" s="72">
        <f>0</f>
        <v>0</v>
      </c>
      <c r="BC337" s="72">
        <f t="shared" si="33"/>
        <v>5</v>
      </c>
      <c r="BD337" s="72">
        <f>0</f>
        <v>0</v>
      </c>
      <c r="BE337" s="72">
        <f t="shared" si="34"/>
        <v>5</v>
      </c>
      <c r="BF337" s="72">
        <v>0</v>
      </c>
      <c r="BG337" s="72">
        <v>0</v>
      </c>
      <c r="BH337" s="72"/>
      <c r="BI337" s="72"/>
      <c r="BJ337" s="142"/>
      <c r="BK337" s="139"/>
    </row>
    <row r="338" spans="1:63" ht="40.5" customHeight="1">
      <c r="A338" s="205" t="s">
        <v>4271</v>
      </c>
      <c r="B338" s="232" t="s">
        <v>4326</v>
      </c>
      <c r="C338" s="205" t="s">
        <v>2090</v>
      </c>
      <c r="D338" s="236" t="s">
        <v>7779</v>
      </c>
      <c r="E338" s="238" t="str">
        <f>INDEX([3]项目信息统计表!$E:$E,MATCH(B338,[3]项目信息统计表!$B:$B,0))</f>
        <v>基础研究</v>
      </c>
      <c r="F338" s="238" t="s">
        <v>1539</v>
      </c>
      <c r="G338" s="72" t="str">
        <f>INDEX(辅助数据!$F$3:$F$98,MATCH(项目信息统计表!F338,辅助数据!$E$3:$E$98,0))</f>
        <v>E48</v>
      </c>
      <c r="H338" s="238" t="s">
        <v>228</v>
      </c>
      <c r="I338" s="72">
        <f>INDEX(辅助数据!$B$3:$B$64,MATCH(项目信息统计表!H338,辅助数据!$A$3:$A$64,0))</f>
        <v>560</v>
      </c>
      <c r="J338" s="141" t="str">
        <f t="shared" si="31"/>
        <v>2020-01</v>
      </c>
      <c r="K338" s="237">
        <v>44896</v>
      </c>
      <c r="L338" s="72" t="str">
        <f t="shared" si="30"/>
        <v>2020</v>
      </c>
      <c r="M338" s="193"/>
      <c r="N338" s="201" t="s">
        <v>6259</v>
      </c>
      <c r="O338" s="201" t="s">
        <v>7768</v>
      </c>
      <c r="P338" s="231" t="s">
        <v>7315</v>
      </c>
      <c r="Q338" s="215" t="s">
        <v>225</v>
      </c>
      <c r="R338" s="206" t="s">
        <v>4397</v>
      </c>
      <c r="S338" s="72" t="s">
        <v>65</v>
      </c>
      <c r="T338" s="141" t="s">
        <v>2182</v>
      </c>
      <c r="U338" s="72" t="s">
        <v>70</v>
      </c>
      <c r="V338" s="72" t="s">
        <v>73</v>
      </c>
      <c r="W338" s="72" t="s">
        <v>4497</v>
      </c>
      <c r="X338" s="180" t="s">
        <v>5233</v>
      </c>
      <c r="Y338" s="180" t="s">
        <v>5233</v>
      </c>
      <c r="Z338" s="181" t="s">
        <v>5233</v>
      </c>
      <c r="AA338" s="180" t="s">
        <v>6508</v>
      </c>
      <c r="AB338" s="190" t="s">
        <v>4218</v>
      </c>
      <c r="AC338" s="180" t="s">
        <v>4497</v>
      </c>
      <c r="AD338" s="180" t="s">
        <v>5233</v>
      </c>
      <c r="AE338" s="191"/>
      <c r="AF338" s="191"/>
      <c r="AG338" s="191"/>
      <c r="AH338" s="191"/>
      <c r="AI338" s="191"/>
      <c r="AJ338" s="191"/>
      <c r="AK338" s="191"/>
      <c r="AL338" s="191"/>
      <c r="AM338" s="191"/>
      <c r="AN338" s="191"/>
      <c r="AO338" s="192"/>
      <c r="AP338" s="192"/>
      <c r="AQ338" s="192"/>
      <c r="AR338" s="192"/>
      <c r="AS338" s="192"/>
      <c r="AT338" s="192"/>
      <c r="AU338" s="192"/>
      <c r="AV338" s="192"/>
      <c r="AW338" s="192"/>
      <c r="AX338" s="72">
        <v>15</v>
      </c>
      <c r="AY338" s="72">
        <v>0</v>
      </c>
      <c r="AZ338" s="80">
        <f t="shared" si="32"/>
        <v>15</v>
      </c>
      <c r="BA338" s="72">
        <v>4</v>
      </c>
      <c r="BB338" s="72">
        <f>0</f>
        <v>0</v>
      </c>
      <c r="BC338" s="72">
        <f t="shared" si="33"/>
        <v>4</v>
      </c>
      <c r="BD338" s="72">
        <f>0</f>
        <v>0</v>
      </c>
      <c r="BE338" s="72">
        <f t="shared" si="34"/>
        <v>4</v>
      </c>
      <c r="BF338" s="72">
        <v>0</v>
      </c>
      <c r="BG338" s="72">
        <v>0</v>
      </c>
      <c r="BH338" s="72"/>
      <c r="BI338" s="72"/>
      <c r="BJ338" s="142"/>
      <c r="BK338" s="139"/>
    </row>
    <row r="339" spans="1:63" ht="40.5" customHeight="1">
      <c r="A339" s="205" t="s">
        <v>4272</v>
      </c>
      <c r="B339" s="232" t="s">
        <v>4327</v>
      </c>
      <c r="C339" s="205" t="s">
        <v>2090</v>
      </c>
      <c r="D339" s="236" t="s">
        <v>7779</v>
      </c>
      <c r="E339" s="238" t="str">
        <f>INDEX([3]项目信息统计表!$E:$E,MATCH(B339,[3]项目信息统计表!$B:$B,0))</f>
        <v>基础研究</v>
      </c>
      <c r="F339" s="238" t="s">
        <v>1539</v>
      </c>
      <c r="G339" s="72" t="str">
        <f>INDEX(辅助数据!$F$3:$F$98,MATCH(项目信息统计表!F339,辅助数据!$E$3:$E$98,0))</f>
        <v>E48</v>
      </c>
      <c r="H339" s="238" t="s">
        <v>228</v>
      </c>
      <c r="I339" s="72">
        <f>INDEX(辅助数据!$B$3:$B$64,MATCH(项目信息统计表!H339,辅助数据!$A$3:$A$64,0))</f>
        <v>560</v>
      </c>
      <c r="J339" s="141" t="str">
        <f t="shared" si="31"/>
        <v>2020-01</v>
      </c>
      <c r="K339" s="237">
        <v>44896</v>
      </c>
      <c r="L339" s="72" t="str">
        <f t="shared" si="30"/>
        <v>2020</v>
      </c>
      <c r="M339" s="193"/>
      <c r="N339" s="135" t="s">
        <v>6259</v>
      </c>
      <c r="O339" s="201" t="s">
        <v>7768</v>
      </c>
      <c r="P339" s="231" t="s">
        <v>7316</v>
      </c>
      <c r="Q339" s="215" t="s">
        <v>2322</v>
      </c>
      <c r="R339" s="206" t="s">
        <v>4398</v>
      </c>
      <c r="S339" s="72" t="s">
        <v>65</v>
      </c>
      <c r="T339" s="141" t="s">
        <v>2187</v>
      </c>
      <c r="U339" s="72" t="s">
        <v>70</v>
      </c>
      <c r="V339" s="72" t="s">
        <v>73</v>
      </c>
      <c r="W339" s="72" t="s">
        <v>76</v>
      </c>
      <c r="X339" s="180" t="s">
        <v>5233</v>
      </c>
      <c r="Y339" s="180" t="s">
        <v>5233</v>
      </c>
      <c r="Z339" s="181" t="s">
        <v>5233</v>
      </c>
      <c r="AA339" s="180" t="s">
        <v>4037</v>
      </c>
      <c r="AB339" s="190" t="s">
        <v>4212</v>
      </c>
      <c r="AC339" s="180" t="s">
        <v>76</v>
      </c>
      <c r="AD339" s="180" t="s">
        <v>7455</v>
      </c>
      <c r="AE339" s="191"/>
      <c r="AF339" s="191"/>
      <c r="AG339" s="191"/>
      <c r="AH339" s="191"/>
      <c r="AI339" s="191"/>
      <c r="AJ339" s="191"/>
      <c r="AK339" s="191"/>
      <c r="AL339" s="191"/>
      <c r="AM339" s="191"/>
      <c r="AN339" s="191"/>
      <c r="AO339" s="192"/>
      <c r="AP339" s="192"/>
      <c r="AQ339" s="192"/>
      <c r="AR339" s="192"/>
      <c r="AS339" s="192"/>
      <c r="AT339" s="192"/>
      <c r="AU339" s="192"/>
      <c r="AV339" s="192"/>
      <c r="AW339" s="192"/>
      <c r="AX339" s="72">
        <v>15</v>
      </c>
      <c r="AY339" s="72">
        <v>0</v>
      </c>
      <c r="AZ339" s="80">
        <f t="shared" si="32"/>
        <v>15</v>
      </c>
      <c r="BA339" s="72">
        <v>5.8</v>
      </c>
      <c r="BB339" s="72">
        <f>0</f>
        <v>0</v>
      </c>
      <c r="BC339" s="72">
        <f t="shared" si="33"/>
        <v>5.8</v>
      </c>
      <c r="BD339" s="72">
        <f>0</f>
        <v>0</v>
      </c>
      <c r="BE339" s="72">
        <f t="shared" si="34"/>
        <v>5.8</v>
      </c>
      <c r="BF339" s="72">
        <v>0</v>
      </c>
      <c r="BG339" s="72">
        <v>0</v>
      </c>
      <c r="BH339" s="142"/>
      <c r="BI339" s="72"/>
      <c r="BJ339" s="142"/>
      <c r="BK339" s="139"/>
    </row>
    <row r="340" spans="1:63" ht="40.5" customHeight="1">
      <c r="A340" s="205" t="s">
        <v>4273</v>
      </c>
      <c r="B340" s="232" t="s">
        <v>4328</v>
      </c>
      <c r="C340" s="205" t="s">
        <v>2090</v>
      </c>
      <c r="D340" s="236" t="s">
        <v>7779</v>
      </c>
      <c r="E340" s="238" t="str">
        <f>INDEX([3]项目信息统计表!$E:$E,MATCH(B340,[3]项目信息统计表!$B:$B,0))</f>
        <v>应用研究</v>
      </c>
      <c r="F340" s="238" t="s">
        <v>1539</v>
      </c>
      <c r="G340" s="72" t="str">
        <f>INDEX(辅助数据!$F$3:$F$98,MATCH(项目信息统计表!F340,辅助数据!$E$3:$E$98,0))</f>
        <v>E48</v>
      </c>
      <c r="H340" s="238" t="s">
        <v>228</v>
      </c>
      <c r="I340" s="72">
        <f>INDEX(辅助数据!$B$3:$B$64,MATCH(项目信息统计表!H340,辅助数据!$A$3:$A$64,0))</f>
        <v>560</v>
      </c>
      <c r="J340" s="141" t="str">
        <f t="shared" si="31"/>
        <v>2020-01</v>
      </c>
      <c r="K340" s="237">
        <v>44896</v>
      </c>
      <c r="L340" s="72" t="str">
        <f t="shared" si="30"/>
        <v>2020</v>
      </c>
      <c r="M340" s="193"/>
      <c r="N340" s="135" t="s">
        <v>6259</v>
      </c>
      <c r="O340" s="201" t="s">
        <v>7768</v>
      </c>
      <c r="P340" s="231" t="s">
        <v>7317</v>
      </c>
      <c r="Q340" s="215" t="s">
        <v>3257</v>
      </c>
      <c r="R340" s="206" t="s">
        <v>4399</v>
      </c>
      <c r="S340" s="72" t="s">
        <v>5231</v>
      </c>
      <c r="T340" s="141" t="s">
        <v>2182</v>
      </c>
      <c r="U340" s="72" t="s">
        <v>70</v>
      </c>
      <c r="V340" s="72" t="s">
        <v>73</v>
      </c>
      <c r="W340" s="72" t="s">
        <v>4497</v>
      </c>
      <c r="X340" s="180" t="s">
        <v>5233</v>
      </c>
      <c r="Y340" s="180" t="s">
        <v>5233</v>
      </c>
      <c r="Z340" s="181" t="s">
        <v>5233</v>
      </c>
      <c r="AA340" s="180" t="s">
        <v>4080</v>
      </c>
      <c r="AB340" s="190" t="s">
        <v>4196</v>
      </c>
      <c r="AC340" s="180" t="s">
        <v>76</v>
      </c>
      <c r="AD340" s="180" t="s">
        <v>5233</v>
      </c>
      <c r="AE340" s="191"/>
      <c r="AF340" s="191"/>
      <c r="AG340" s="191"/>
      <c r="AH340" s="191"/>
      <c r="AI340" s="191"/>
      <c r="AJ340" s="191"/>
      <c r="AK340" s="191"/>
      <c r="AL340" s="191"/>
      <c r="AM340" s="191"/>
      <c r="AN340" s="191"/>
      <c r="AO340" s="192"/>
      <c r="AP340" s="192"/>
      <c r="AQ340" s="192"/>
      <c r="AR340" s="192"/>
      <c r="AS340" s="192"/>
      <c r="AT340" s="192"/>
      <c r="AU340" s="192"/>
      <c r="AV340" s="192"/>
      <c r="AW340" s="192"/>
      <c r="AX340" s="72">
        <v>15</v>
      </c>
      <c r="AY340" s="72">
        <v>0</v>
      </c>
      <c r="AZ340" s="80">
        <f t="shared" si="32"/>
        <v>15</v>
      </c>
      <c r="BA340" s="72">
        <v>4</v>
      </c>
      <c r="BB340" s="72">
        <f>0</f>
        <v>0</v>
      </c>
      <c r="BC340" s="72">
        <f t="shared" si="33"/>
        <v>4</v>
      </c>
      <c r="BD340" s="72">
        <f>0</f>
        <v>0</v>
      </c>
      <c r="BE340" s="72">
        <f t="shared" si="34"/>
        <v>4</v>
      </c>
      <c r="BF340" s="72">
        <v>0</v>
      </c>
      <c r="BG340" s="72">
        <v>0</v>
      </c>
      <c r="BH340" s="142"/>
      <c r="BI340" s="72"/>
      <c r="BJ340" s="142"/>
      <c r="BK340" s="139"/>
    </row>
    <row r="341" spans="1:63" ht="40.5" customHeight="1">
      <c r="A341" s="205" t="s">
        <v>4274</v>
      </c>
      <c r="B341" s="232" t="s">
        <v>4329</v>
      </c>
      <c r="C341" s="205" t="s">
        <v>2090</v>
      </c>
      <c r="D341" s="236" t="s">
        <v>7779</v>
      </c>
      <c r="E341" s="238" t="str">
        <f>INDEX([3]项目信息统计表!$E:$E,MATCH(B341,[3]项目信息统计表!$B:$B,0))</f>
        <v>基础研究</v>
      </c>
      <c r="F341" s="238" t="s">
        <v>229</v>
      </c>
      <c r="G341" s="72" t="str">
        <f>INDEX(辅助数据!$F$3:$F$98,MATCH(项目信息统计表!F341,辅助数据!$E$3:$E$98,0))</f>
        <v>E47</v>
      </c>
      <c r="H341" s="238" t="s">
        <v>228</v>
      </c>
      <c r="I341" s="72">
        <f>INDEX(辅助数据!$B$3:$B$64,MATCH(项目信息统计表!H341,辅助数据!$A$3:$A$64,0))</f>
        <v>560</v>
      </c>
      <c r="J341" s="141" t="str">
        <f t="shared" si="31"/>
        <v>2020-01</v>
      </c>
      <c r="K341" s="237">
        <v>44896</v>
      </c>
      <c r="L341" s="72" t="str">
        <f t="shared" si="30"/>
        <v>2020</v>
      </c>
      <c r="M341" s="193"/>
      <c r="N341" s="135" t="s">
        <v>6259</v>
      </c>
      <c r="O341" s="201" t="s">
        <v>7768</v>
      </c>
      <c r="P341" s="231" t="s">
        <v>7318</v>
      </c>
      <c r="Q341" s="215" t="s">
        <v>1997</v>
      </c>
      <c r="R341" s="206" t="s">
        <v>4400</v>
      </c>
      <c r="S341" s="72" t="s">
        <v>65</v>
      </c>
      <c r="T341" s="141" t="s">
        <v>2124</v>
      </c>
      <c r="U341" s="72" t="s">
        <v>70</v>
      </c>
      <c r="V341" s="72" t="s">
        <v>73</v>
      </c>
      <c r="W341" s="72" t="s">
        <v>4497</v>
      </c>
      <c r="X341" s="180" t="s">
        <v>5233</v>
      </c>
      <c r="Y341" s="180" t="s">
        <v>5233</v>
      </c>
      <c r="Z341" s="181" t="s">
        <v>5233</v>
      </c>
      <c r="AA341" s="180" t="s">
        <v>4037</v>
      </c>
      <c r="AB341" s="190" t="s">
        <v>4212</v>
      </c>
      <c r="AC341" s="180" t="s">
        <v>76</v>
      </c>
      <c r="AD341" s="180" t="s">
        <v>7455</v>
      </c>
      <c r="AE341" s="191"/>
      <c r="AF341" s="191"/>
      <c r="AG341" s="191"/>
      <c r="AH341" s="191"/>
      <c r="AI341" s="191"/>
      <c r="AJ341" s="191"/>
      <c r="AK341" s="191"/>
      <c r="AL341" s="191"/>
      <c r="AM341" s="191"/>
      <c r="AN341" s="191"/>
      <c r="AO341" s="192"/>
      <c r="AP341" s="192"/>
      <c r="AQ341" s="192"/>
      <c r="AR341" s="192"/>
      <c r="AS341" s="192"/>
      <c r="AT341" s="192"/>
      <c r="AU341" s="192"/>
      <c r="AV341" s="192"/>
      <c r="AW341" s="192"/>
      <c r="AX341" s="72">
        <v>15</v>
      </c>
      <c r="AY341" s="72">
        <v>0</v>
      </c>
      <c r="AZ341" s="80">
        <f t="shared" si="32"/>
        <v>15</v>
      </c>
      <c r="BA341" s="72">
        <v>5.8</v>
      </c>
      <c r="BB341" s="72">
        <f>0</f>
        <v>0</v>
      </c>
      <c r="BC341" s="72">
        <f t="shared" si="33"/>
        <v>5.8</v>
      </c>
      <c r="BD341" s="72">
        <f>0</f>
        <v>0</v>
      </c>
      <c r="BE341" s="72">
        <f t="shared" si="34"/>
        <v>5.8</v>
      </c>
      <c r="BF341" s="72">
        <v>0</v>
      </c>
      <c r="BG341" s="72">
        <v>0</v>
      </c>
      <c r="BH341" s="72"/>
      <c r="BI341" s="72"/>
      <c r="BJ341" s="142"/>
      <c r="BK341" s="139"/>
    </row>
    <row r="342" spans="1:63" ht="40.5" customHeight="1">
      <c r="A342" s="205" t="s">
        <v>4275</v>
      </c>
      <c r="B342" s="232" t="s">
        <v>4330</v>
      </c>
      <c r="C342" s="205" t="s">
        <v>2090</v>
      </c>
      <c r="D342" s="236" t="s">
        <v>7779</v>
      </c>
      <c r="E342" s="238" t="str">
        <f>INDEX([3]项目信息统计表!$E:$E,MATCH(B342,[3]项目信息统计表!$B:$B,0))</f>
        <v>基础研究</v>
      </c>
      <c r="F342" s="238" t="s">
        <v>229</v>
      </c>
      <c r="G342" s="72" t="str">
        <f>INDEX(辅助数据!$F$3:$F$98,MATCH(项目信息统计表!F342,辅助数据!$E$3:$E$98,0))</f>
        <v>E47</v>
      </c>
      <c r="H342" s="238" t="s">
        <v>214</v>
      </c>
      <c r="I342" s="72">
        <f>INDEX(辅助数据!$B$3:$B$64,MATCH(项目信息统计表!H342,辅助数据!$A$3:$A$64,0))</f>
        <v>410</v>
      </c>
      <c r="J342" s="141" t="str">
        <f t="shared" si="31"/>
        <v>2020-01</v>
      </c>
      <c r="K342" s="237">
        <v>44896</v>
      </c>
      <c r="L342" s="72" t="str">
        <f t="shared" si="30"/>
        <v>2020</v>
      </c>
      <c r="M342" s="193"/>
      <c r="N342" s="135" t="s">
        <v>6259</v>
      </c>
      <c r="O342" s="201" t="s">
        <v>7768</v>
      </c>
      <c r="P342" s="231" t="s">
        <v>7319</v>
      </c>
      <c r="Q342" s="215" t="s">
        <v>4983</v>
      </c>
      <c r="R342" s="206" t="s">
        <v>4401</v>
      </c>
      <c r="S342" s="72" t="s">
        <v>5231</v>
      </c>
      <c r="T342" s="141" t="s">
        <v>2156</v>
      </c>
      <c r="U342" s="72" t="s">
        <v>70</v>
      </c>
      <c r="V342" s="72" t="s">
        <v>73</v>
      </c>
      <c r="W342" s="72" t="s">
        <v>4497</v>
      </c>
      <c r="X342" s="180" t="s">
        <v>5233</v>
      </c>
      <c r="Y342" s="180" t="s">
        <v>5233</v>
      </c>
      <c r="Z342" s="181" t="s">
        <v>5233</v>
      </c>
      <c r="AA342" s="180" t="s">
        <v>7723</v>
      </c>
      <c r="AB342" s="190" t="s">
        <v>4217</v>
      </c>
      <c r="AC342" s="180" t="s">
        <v>4497</v>
      </c>
      <c r="AD342" s="180" t="s">
        <v>5233</v>
      </c>
      <c r="AE342" s="191"/>
      <c r="AF342" s="191"/>
      <c r="AG342" s="191"/>
      <c r="AH342" s="191"/>
      <c r="AI342" s="191"/>
      <c r="AJ342" s="191"/>
      <c r="AK342" s="191"/>
      <c r="AL342" s="191"/>
      <c r="AM342" s="191"/>
      <c r="AN342" s="191"/>
      <c r="AO342" s="192"/>
      <c r="AP342" s="192"/>
      <c r="AQ342" s="192"/>
      <c r="AR342" s="192"/>
      <c r="AS342" s="192"/>
      <c r="AT342" s="192"/>
      <c r="AU342" s="192"/>
      <c r="AV342" s="192"/>
      <c r="AW342" s="192"/>
      <c r="AX342" s="72">
        <v>15</v>
      </c>
      <c r="AY342" s="72">
        <v>0</v>
      </c>
      <c r="AZ342" s="80">
        <f t="shared" si="32"/>
        <v>15</v>
      </c>
      <c r="BA342" s="72">
        <v>5.8</v>
      </c>
      <c r="BB342" s="72">
        <f>0</f>
        <v>0</v>
      </c>
      <c r="BC342" s="72">
        <f t="shared" si="33"/>
        <v>5.8</v>
      </c>
      <c r="BD342" s="72">
        <f>0</f>
        <v>0</v>
      </c>
      <c r="BE342" s="72">
        <f t="shared" si="34"/>
        <v>5.8</v>
      </c>
      <c r="BF342" s="72">
        <v>0</v>
      </c>
      <c r="BG342" s="72">
        <v>0</v>
      </c>
      <c r="BH342" s="72"/>
      <c r="BI342" s="72"/>
      <c r="BJ342" s="142"/>
      <c r="BK342" s="139"/>
    </row>
    <row r="343" spans="1:63" ht="40.5" customHeight="1">
      <c r="A343" s="205" t="s">
        <v>4611</v>
      </c>
      <c r="B343" s="232" t="s">
        <v>4791</v>
      </c>
      <c r="C343" s="205" t="s">
        <v>2090</v>
      </c>
      <c r="D343" s="236" t="s">
        <v>7779</v>
      </c>
      <c r="E343" s="238" t="str">
        <f>INDEX([3]项目信息统计表!$E:$E,MATCH(B343,[3]项目信息统计表!$B:$B,0))</f>
        <v>基础研究</v>
      </c>
      <c r="F343" s="238" t="s">
        <v>1539</v>
      </c>
      <c r="G343" s="72" t="str">
        <f>INDEX(辅助数据!$F$3:$F$98,MATCH(项目信息统计表!F343,辅助数据!$E$3:$E$98,0))</f>
        <v>E48</v>
      </c>
      <c r="H343" s="238" t="s">
        <v>228</v>
      </c>
      <c r="I343" s="72">
        <f>INDEX(辅助数据!$B$3:$B$64,MATCH(项目信息统计表!H343,辅助数据!$A$3:$A$64,0))</f>
        <v>560</v>
      </c>
      <c r="J343" s="141" t="str">
        <f t="shared" si="31"/>
        <v>2021-01</v>
      </c>
      <c r="K343" s="237">
        <v>44896</v>
      </c>
      <c r="L343" s="72" t="str">
        <f t="shared" si="30"/>
        <v>2021</v>
      </c>
      <c r="M343" s="193"/>
      <c r="N343" s="201" t="s">
        <v>4825</v>
      </c>
      <c r="O343" s="201" t="s">
        <v>7768</v>
      </c>
      <c r="P343" s="231" t="s">
        <v>7373</v>
      </c>
      <c r="Q343" s="215" t="s">
        <v>4940</v>
      </c>
      <c r="R343" s="206" t="s">
        <v>4482</v>
      </c>
      <c r="S343" s="72" t="s">
        <v>65</v>
      </c>
      <c r="T343" s="141" t="s">
        <v>2230</v>
      </c>
      <c r="U343" s="72" t="s">
        <v>70</v>
      </c>
      <c r="V343" s="72" t="s">
        <v>73</v>
      </c>
      <c r="W343" s="72" t="s">
        <v>76</v>
      </c>
      <c r="X343" s="180" t="s">
        <v>5234</v>
      </c>
      <c r="Y343" s="180" t="s">
        <v>116</v>
      </c>
      <c r="Z343" s="181" t="s">
        <v>4538</v>
      </c>
      <c r="AA343" s="180" t="s">
        <v>4106</v>
      </c>
      <c r="AB343" s="190" t="s">
        <v>4227</v>
      </c>
      <c r="AC343" s="180" t="s">
        <v>90</v>
      </c>
      <c r="AD343" s="180" t="s">
        <v>5233</v>
      </c>
      <c r="AE343" s="191"/>
      <c r="AF343" s="191"/>
      <c r="AG343" s="191"/>
      <c r="AH343" s="191"/>
      <c r="AI343" s="191"/>
      <c r="AJ343" s="191"/>
      <c r="AK343" s="191"/>
      <c r="AL343" s="191"/>
      <c r="AM343" s="191"/>
      <c r="AN343" s="191"/>
      <c r="AO343" s="192"/>
      <c r="AP343" s="192"/>
      <c r="AQ343" s="192"/>
      <c r="AR343" s="192"/>
      <c r="AS343" s="192"/>
      <c r="AT343" s="192"/>
      <c r="AU343" s="192"/>
      <c r="AV343" s="192"/>
      <c r="AW343" s="192"/>
      <c r="AX343" s="72">
        <v>50</v>
      </c>
      <c r="AY343" s="72">
        <v>0</v>
      </c>
      <c r="AZ343" s="80">
        <f t="shared" si="32"/>
        <v>50</v>
      </c>
      <c r="BA343" s="72">
        <v>20</v>
      </c>
      <c r="BB343" s="72">
        <f>0</f>
        <v>0</v>
      </c>
      <c r="BC343" s="72">
        <f t="shared" si="33"/>
        <v>20</v>
      </c>
      <c r="BD343" s="72">
        <f>0</f>
        <v>0</v>
      </c>
      <c r="BE343" s="72">
        <f t="shared" si="34"/>
        <v>20</v>
      </c>
      <c r="BF343" s="72">
        <v>0</v>
      </c>
      <c r="BG343" s="72">
        <v>0</v>
      </c>
      <c r="BH343" s="72"/>
      <c r="BI343" s="72"/>
      <c r="BJ343" s="142"/>
      <c r="BK343" s="139"/>
    </row>
    <row r="344" spans="1:63" ht="40.5" customHeight="1">
      <c r="A344" s="205" t="s">
        <v>5748</v>
      </c>
      <c r="B344" s="232" t="s">
        <v>4781</v>
      </c>
      <c r="C344" s="205" t="s">
        <v>2090</v>
      </c>
      <c r="D344" s="236" t="s">
        <v>7779</v>
      </c>
      <c r="E344" s="238" t="str">
        <f>INDEX([3]项目信息统计表!$E:$E,MATCH(B344,[3]项目信息统计表!$B:$B,0))</f>
        <v>基础研究</v>
      </c>
      <c r="F344" s="238" t="s">
        <v>229</v>
      </c>
      <c r="G344" s="72" t="str">
        <f>INDEX(辅助数据!$F$3:$F$98,MATCH(项目信息统计表!F344,辅助数据!$E$3:$E$98,0))</f>
        <v>E47</v>
      </c>
      <c r="H344" s="238" t="s">
        <v>228</v>
      </c>
      <c r="I344" s="72">
        <f>INDEX(辅助数据!$B$3:$B$64,MATCH(项目信息统计表!H344,辅助数据!$A$3:$A$64,0))</f>
        <v>560</v>
      </c>
      <c r="J344" s="141" t="str">
        <f t="shared" si="31"/>
        <v>2021-01</v>
      </c>
      <c r="K344" s="237">
        <v>44896</v>
      </c>
      <c r="L344" s="72" t="str">
        <f t="shared" si="30"/>
        <v>2021</v>
      </c>
      <c r="M344" s="193"/>
      <c r="N344" s="201" t="s">
        <v>4825</v>
      </c>
      <c r="O344" s="201" t="s">
        <v>7768</v>
      </c>
      <c r="P344" s="231" t="s">
        <v>7376</v>
      </c>
      <c r="Q344" s="215" t="s">
        <v>4037</v>
      </c>
      <c r="R344" s="206" t="s">
        <v>5190</v>
      </c>
      <c r="S344" s="72" t="s">
        <v>65</v>
      </c>
      <c r="T344" s="141" t="s">
        <v>2253</v>
      </c>
      <c r="U344" s="72" t="s">
        <v>70</v>
      </c>
      <c r="V344" s="72" t="s">
        <v>73</v>
      </c>
      <c r="W344" s="72" t="s">
        <v>76</v>
      </c>
      <c r="X344" s="180" t="s">
        <v>7455</v>
      </c>
      <c r="Y344" s="180" t="s">
        <v>5233</v>
      </c>
      <c r="Z344" s="181" t="s">
        <v>5233</v>
      </c>
      <c r="AA344" s="180" t="s">
        <v>2498</v>
      </c>
      <c r="AB344" s="190" t="s">
        <v>4225</v>
      </c>
      <c r="AC344" s="180" t="s">
        <v>4497</v>
      </c>
      <c r="AD344" s="180" t="s">
        <v>5233</v>
      </c>
      <c r="AE344" s="191"/>
      <c r="AF344" s="191"/>
      <c r="AG344" s="191"/>
      <c r="AH344" s="191"/>
      <c r="AI344" s="191"/>
      <c r="AJ344" s="191"/>
      <c r="AK344" s="191"/>
      <c r="AL344" s="191"/>
      <c r="AM344" s="191"/>
      <c r="AN344" s="191"/>
      <c r="AO344" s="192"/>
      <c r="AP344" s="192"/>
      <c r="AQ344" s="192"/>
      <c r="AR344" s="192"/>
      <c r="AS344" s="192"/>
      <c r="AT344" s="192"/>
      <c r="AU344" s="192"/>
      <c r="AV344" s="192"/>
      <c r="AW344" s="192"/>
      <c r="AX344" s="72">
        <v>17.5</v>
      </c>
      <c r="AY344" s="72">
        <v>0</v>
      </c>
      <c r="AZ344" s="80">
        <f t="shared" si="32"/>
        <v>17.5</v>
      </c>
      <c r="BA344" s="72">
        <v>10</v>
      </c>
      <c r="BB344" s="72">
        <f>0</f>
        <v>0</v>
      </c>
      <c r="BC344" s="72">
        <f t="shared" si="33"/>
        <v>10</v>
      </c>
      <c r="BD344" s="72">
        <f>0</f>
        <v>0</v>
      </c>
      <c r="BE344" s="72">
        <f t="shared" si="34"/>
        <v>10</v>
      </c>
      <c r="BF344" s="72">
        <v>0</v>
      </c>
      <c r="BG344" s="72">
        <v>0</v>
      </c>
      <c r="BH344" s="72"/>
      <c r="BI344" s="72"/>
      <c r="BJ344" s="142"/>
      <c r="BK344" s="139"/>
    </row>
    <row r="345" spans="1:63" ht="40.5" customHeight="1">
      <c r="A345" s="205" t="s">
        <v>5291</v>
      </c>
      <c r="B345" s="233" t="s">
        <v>5828</v>
      </c>
      <c r="C345" s="205" t="s">
        <v>2092</v>
      </c>
      <c r="D345" s="236" t="s">
        <v>7779</v>
      </c>
      <c r="E345" s="193" t="e">
        <f>INDEX([3]项目信息统计表!$E:$E,MATCH(B345,[3]项目信息统计表!$B:$B,0))</f>
        <v>#N/A</v>
      </c>
      <c r="F345" s="193" t="e">
        <v>#N/A</v>
      </c>
      <c r="G345" s="257" t="e">
        <f>INDEX(辅助数据!$F$3:$F$98,MATCH(项目信息统计表!F345,辅助数据!$E$3:$E$98,0))</f>
        <v>#N/A</v>
      </c>
      <c r="H345" s="193" t="e">
        <v>#N/A</v>
      </c>
      <c r="I345" s="257" t="e">
        <f>INDEX(辅助数据!$B$3:$B$64,MATCH(项目信息统计表!H345,辅助数据!$A$3:$A$64,0))</f>
        <v>#N/A</v>
      </c>
      <c r="J345" s="141" t="str">
        <f t="shared" si="31"/>
        <v>2022-01</v>
      </c>
      <c r="K345" s="237">
        <v>45627</v>
      </c>
      <c r="L345" s="72" t="str">
        <f t="shared" si="30"/>
        <v>2022</v>
      </c>
      <c r="M345" s="238" t="s">
        <v>54</v>
      </c>
      <c r="N345" s="135" t="s">
        <v>6259</v>
      </c>
      <c r="O345" s="201" t="s">
        <v>7768</v>
      </c>
      <c r="P345" s="230"/>
      <c r="Q345" s="215" t="s">
        <v>7766</v>
      </c>
      <c r="R345" s="206" t="s">
        <v>6299</v>
      </c>
      <c r="S345" s="72"/>
      <c r="T345" s="141"/>
      <c r="U345" s="72"/>
      <c r="V345" s="72"/>
      <c r="W345" s="72"/>
      <c r="X345" s="180"/>
      <c r="Y345" s="180"/>
      <c r="Z345" s="181"/>
      <c r="AA345" s="180"/>
      <c r="AB345" s="190"/>
      <c r="AC345" s="180"/>
      <c r="AD345" s="180"/>
      <c r="AE345" s="191"/>
      <c r="AF345" s="191"/>
      <c r="AG345" s="191"/>
      <c r="AH345" s="191"/>
      <c r="AI345" s="191"/>
      <c r="AJ345" s="191"/>
      <c r="AK345" s="191"/>
      <c r="AL345" s="191"/>
      <c r="AM345" s="191"/>
      <c r="AN345" s="191"/>
      <c r="AO345" s="192"/>
      <c r="AP345" s="192"/>
      <c r="AQ345" s="192"/>
      <c r="AR345" s="192"/>
      <c r="AS345" s="192"/>
      <c r="AT345" s="192"/>
      <c r="AU345" s="192"/>
      <c r="AV345" s="192"/>
      <c r="AW345" s="192"/>
      <c r="AX345" s="72">
        <v>20</v>
      </c>
      <c r="AY345" s="72">
        <v>0</v>
      </c>
      <c r="AZ345" s="80">
        <f t="shared" si="32"/>
        <v>20</v>
      </c>
      <c r="BA345" s="72">
        <v>10</v>
      </c>
      <c r="BB345" s="72">
        <f>0</f>
        <v>0</v>
      </c>
      <c r="BC345" s="72">
        <f t="shared" si="33"/>
        <v>10</v>
      </c>
      <c r="BD345" s="72">
        <f>0</f>
        <v>0</v>
      </c>
      <c r="BE345" s="72">
        <f t="shared" si="34"/>
        <v>10</v>
      </c>
      <c r="BF345" s="72">
        <v>0</v>
      </c>
      <c r="BG345" s="72">
        <v>0</v>
      </c>
      <c r="BH345" s="72"/>
      <c r="BI345" s="72"/>
      <c r="BJ345" s="142"/>
      <c r="BK345" s="139"/>
    </row>
    <row r="346" spans="1:63" ht="40.5" customHeight="1">
      <c r="A346" s="205" t="s">
        <v>5313</v>
      </c>
      <c r="B346" s="232" t="s">
        <v>5850</v>
      </c>
      <c r="C346" s="205" t="s">
        <v>2092</v>
      </c>
      <c r="D346" s="236" t="s">
        <v>7779</v>
      </c>
      <c r="E346" s="238" t="str">
        <f>INDEX([3]项目信息统计表!$E:$E,MATCH(B346,[3]项目信息统计表!$B:$B,0))</f>
        <v>基础研究</v>
      </c>
      <c r="F346" s="238" t="s">
        <v>1545</v>
      </c>
      <c r="G346" s="72" t="str">
        <f>INDEX(辅助数据!$F$3:$F$98,MATCH(项目信息统计表!F346,辅助数据!$E$3:$E$98,0))</f>
        <v>G54</v>
      </c>
      <c r="H346" s="238" t="s">
        <v>122</v>
      </c>
      <c r="I346" s="72">
        <f>INDEX(辅助数据!$B$3:$B$64,MATCH(项目信息统计表!H346,辅助数据!$A$3:$A$64,0))</f>
        <v>580</v>
      </c>
      <c r="J346" s="141" t="str">
        <f t="shared" si="31"/>
        <v>2022-01</v>
      </c>
      <c r="K346" s="237">
        <v>45261</v>
      </c>
      <c r="L346" s="72" t="str">
        <f t="shared" ref="L346:L374" si="35">"202"&amp;MID(B346,9,1)</f>
        <v>2022</v>
      </c>
      <c r="M346" s="238" t="s">
        <v>54</v>
      </c>
      <c r="N346" s="201" t="s">
        <v>6260</v>
      </c>
      <c r="O346" s="201" t="s">
        <v>7768</v>
      </c>
      <c r="P346" s="231" t="s">
        <v>6567</v>
      </c>
      <c r="Q346" s="215" t="s">
        <v>6568</v>
      </c>
      <c r="R346" s="206" t="s">
        <v>6316</v>
      </c>
      <c r="S346" s="72" t="s">
        <v>5231</v>
      </c>
      <c r="T346" s="141" t="s">
        <v>3790</v>
      </c>
      <c r="U346" s="72" t="s">
        <v>70</v>
      </c>
      <c r="V346" s="72" t="s">
        <v>73</v>
      </c>
      <c r="W346" s="72" t="s">
        <v>90</v>
      </c>
      <c r="X346" s="180" t="s">
        <v>5233</v>
      </c>
      <c r="Y346" s="180" t="s">
        <v>5233</v>
      </c>
      <c r="Z346" s="181" t="s">
        <v>5233</v>
      </c>
      <c r="AA346" s="180" t="s">
        <v>7493</v>
      </c>
      <c r="AB346" s="190" t="s">
        <v>4206</v>
      </c>
      <c r="AC346" s="180" t="s">
        <v>76</v>
      </c>
      <c r="AD346" s="180" t="s">
        <v>5234</v>
      </c>
      <c r="AE346" s="191"/>
      <c r="AF346" s="191"/>
      <c r="AG346" s="191"/>
      <c r="AH346" s="191"/>
      <c r="AI346" s="191"/>
      <c r="AJ346" s="191"/>
      <c r="AK346" s="191"/>
      <c r="AL346" s="191"/>
      <c r="AM346" s="191"/>
      <c r="AN346" s="191"/>
      <c r="AO346" s="192"/>
      <c r="AP346" s="192"/>
      <c r="AQ346" s="192"/>
      <c r="AR346" s="192"/>
      <c r="AS346" s="192"/>
      <c r="AT346" s="192"/>
      <c r="AU346" s="192"/>
      <c r="AV346" s="192"/>
      <c r="AW346" s="192"/>
      <c r="AX346" s="72">
        <v>5</v>
      </c>
      <c r="AY346" s="72">
        <v>0</v>
      </c>
      <c r="AZ346" s="80">
        <f t="shared" si="32"/>
        <v>5</v>
      </c>
      <c r="BA346" s="72">
        <v>3</v>
      </c>
      <c r="BB346" s="72">
        <f>0</f>
        <v>0</v>
      </c>
      <c r="BC346" s="72">
        <f t="shared" si="33"/>
        <v>3</v>
      </c>
      <c r="BD346" s="72">
        <f>0</f>
        <v>0</v>
      </c>
      <c r="BE346" s="72">
        <f t="shared" si="34"/>
        <v>3</v>
      </c>
      <c r="BF346" s="72">
        <v>0</v>
      </c>
      <c r="BG346" s="72">
        <v>0</v>
      </c>
      <c r="BH346" s="142"/>
      <c r="BI346" s="72"/>
      <c r="BJ346" s="142"/>
      <c r="BK346" s="139"/>
    </row>
    <row r="347" spans="1:63" ht="40.5" customHeight="1">
      <c r="A347" s="205" t="s">
        <v>5347</v>
      </c>
      <c r="B347" s="232" t="s">
        <v>5884</v>
      </c>
      <c r="C347" s="205" t="s">
        <v>2092</v>
      </c>
      <c r="D347" s="236" t="s">
        <v>7779</v>
      </c>
      <c r="E347" s="238" t="str">
        <f>INDEX([3]项目信息统计表!$E:$E,MATCH(B347,[3]项目信息统计表!$B:$B,0))</f>
        <v>应用研究</v>
      </c>
      <c r="F347" s="238" t="s">
        <v>1539</v>
      </c>
      <c r="G347" s="72" t="str">
        <f>INDEX(辅助数据!$F$3:$F$98,MATCH(项目信息统计表!F347,辅助数据!$E$3:$E$98,0))</f>
        <v>E48</v>
      </c>
      <c r="H347" s="238" t="s">
        <v>228</v>
      </c>
      <c r="I347" s="72">
        <f>INDEX(辅助数据!$B$3:$B$64,MATCH(项目信息统计表!H347,辅助数据!$A$3:$A$64,0))</f>
        <v>560</v>
      </c>
      <c r="J347" s="141" t="str">
        <f t="shared" si="31"/>
        <v>2022-01</v>
      </c>
      <c r="K347" s="237">
        <v>45261</v>
      </c>
      <c r="L347" s="72" t="str">
        <f t="shared" si="35"/>
        <v>2022</v>
      </c>
      <c r="M347" s="238" t="s">
        <v>54</v>
      </c>
      <c r="N347" s="197" t="s">
        <v>6260</v>
      </c>
      <c r="O347" s="201" t="s">
        <v>7768</v>
      </c>
      <c r="P347" s="231" t="s">
        <v>6626</v>
      </c>
      <c r="Q347" s="215" t="s">
        <v>6627</v>
      </c>
      <c r="R347" s="206" t="s">
        <v>6344</v>
      </c>
      <c r="S347" s="72" t="s">
        <v>65</v>
      </c>
      <c r="T347" s="141" t="s">
        <v>3769</v>
      </c>
      <c r="U347" s="72" t="s">
        <v>70</v>
      </c>
      <c r="V347" s="72" t="s">
        <v>73</v>
      </c>
      <c r="W347" s="72" t="s">
        <v>90</v>
      </c>
      <c r="X347" s="180" t="s">
        <v>5233</v>
      </c>
      <c r="Y347" s="180" t="s">
        <v>160</v>
      </c>
      <c r="Z347" s="181" t="s">
        <v>230</v>
      </c>
      <c r="AA347" s="180" t="s">
        <v>2736</v>
      </c>
      <c r="AB347" s="190" t="s">
        <v>4208</v>
      </c>
      <c r="AC347" s="180" t="s">
        <v>76</v>
      </c>
      <c r="AD347" s="180" t="s">
        <v>5234</v>
      </c>
      <c r="AE347" s="191"/>
      <c r="AF347" s="191"/>
      <c r="AG347" s="191"/>
      <c r="AH347" s="191"/>
      <c r="AI347" s="191"/>
      <c r="AJ347" s="191"/>
      <c r="AK347" s="191"/>
      <c r="AL347" s="191"/>
      <c r="AM347" s="191"/>
      <c r="AN347" s="191"/>
      <c r="AO347" s="192"/>
      <c r="AP347" s="192"/>
      <c r="AQ347" s="192"/>
      <c r="AR347" s="192"/>
      <c r="AS347" s="192"/>
      <c r="AT347" s="192"/>
      <c r="AU347" s="192"/>
      <c r="AV347" s="192"/>
      <c r="AW347" s="192"/>
      <c r="AX347" s="72">
        <v>5</v>
      </c>
      <c r="AY347" s="72">
        <v>0</v>
      </c>
      <c r="AZ347" s="80">
        <f t="shared" si="32"/>
        <v>5</v>
      </c>
      <c r="BA347" s="72">
        <v>3</v>
      </c>
      <c r="BB347" s="72">
        <f>0</f>
        <v>0</v>
      </c>
      <c r="BC347" s="72">
        <f t="shared" si="33"/>
        <v>3</v>
      </c>
      <c r="BD347" s="72">
        <f>0</f>
        <v>0</v>
      </c>
      <c r="BE347" s="72">
        <f t="shared" si="34"/>
        <v>3</v>
      </c>
      <c r="BF347" s="72">
        <v>0</v>
      </c>
      <c r="BG347" s="72">
        <v>0</v>
      </c>
      <c r="BH347" s="72"/>
      <c r="BI347" s="72"/>
      <c r="BJ347" s="142"/>
      <c r="BK347" s="139"/>
    </row>
    <row r="348" spans="1:63" ht="40.5" customHeight="1">
      <c r="A348" s="205" t="s">
        <v>5679</v>
      </c>
      <c r="B348" s="232" t="s">
        <v>4677</v>
      </c>
      <c r="C348" s="205" t="s">
        <v>2092</v>
      </c>
      <c r="D348" s="236" t="s">
        <v>7779</v>
      </c>
      <c r="E348" s="238" t="str">
        <f>INDEX([3]项目信息统计表!$E:$E,MATCH(B348,[3]项目信息统计表!$B:$B,0))</f>
        <v>应用研究</v>
      </c>
      <c r="F348" s="238" t="s">
        <v>1565</v>
      </c>
      <c r="G348" s="72" t="str">
        <f>INDEX(辅助数据!$F$3:$F$98,MATCH(项目信息统计表!F348,辅助数据!$E$3:$E$98,0))</f>
        <v>M74</v>
      </c>
      <c r="H348" s="238" t="s">
        <v>228</v>
      </c>
      <c r="I348" s="72">
        <f>INDEX(辅助数据!$B$3:$B$64,MATCH(项目信息统计表!H348,辅助数据!$A$3:$A$64,0))</f>
        <v>560</v>
      </c>
      <c r="J348" s="141" t="str">
        <f t="shared" si="31"/>
        <v>2021-01</v>
      </c>
      <c r="K348" s="237">
        <v>44896</v>
      </c>
      <c r="L348" s="72" t="str">
        <f t="shared" si="35"/>
        <v>2021</v>
      </c>
      <c r="M348" s="193"/>
      <c r="N348" s="201" t="s">
        <v>6260</v>
      </c>
      <c r="O348" s="201" t="s">
        <v>7768</v>
      </c>
      <c r="P348" s="231" t="s">
        <v>7198</v>
      </c>
      <c r="Q348" s="215" t="s">
        <v>4855</v>
      </c>
      <c r="R348" s="206" t="s">
        <v>5110</v>
      </c>
      <c r="S348" s="72" t="s">
        <v>5231</v>
      </c>
      <c r="T348" s="141" t="s">
        <v>2131</v>
      </c>
      <c r="U348" s="72" t="s">
        <v>70</v>
      </c>
      <c r="V348" s="72" t="s">
        <v>5232</v>
      </c>
      <c r="W348" s="72" t="s">
        <v>90</v>
      </c>
      <c r="X348" s="180" t="s">
        <v>5233</v>
      </c>
      <c r="Y348" s="180" t="s">
        <v>5233</v>
      </c>
      <c r="Z348" s="181" t="s">
        <v>5233</v>
      </c>
      <c r="AA348" s="180" t="s">
        <v>7685</v>
      </c>
      <c r="AB348" s="190" t="s">
        <v>4217</v>
      </c>
      <c r="AC348" s="180" t="s">
        <v>4497</v>
      </c>
      <c r="AD348" s="180" t="s">
        <v>5233</v>
      </c>
      <c r="AE348" s="191"/>
      <c r="AF348" s="191"/>
      <c r="AG348" s="191"/>
      <c r="AH348" s="191"/>
      <c r="AI348" s="191"/>
      <c r="AJ348" s="191"/>
      <c r="AK348" s="191"/>
      <c r="AL348" s="191"/>
      <c r="AM348" s="191"/>
      <c r="AN348" s="191"/>
      <c r="AO348" s="192"/>
      <c r="AP348" s="192"/>
      <c r="AQ348" s="192"/>
      <c r="AR348" s="192"/>
      <c r="AS348" s="192"/>
      <c r="AT348" s="192"/>
      <c r="AU348" s="192"/>
      <c r="AV348" s="192"/>
      <c r="AW348" s="192"/>
      <c r="AX348" s="72">
        <v>5</v>
      </c>
      <c r="AY348" s="72">
        <v>0</v>
      </c>
      <c r="AZ348" s="80">
        <f t="shared" si="32"/>
        <v>5</v>
      </c>
      <c r="BA348" s="72">
        <v>2</v>
      </c>
      <c r="BB348" s="72">
        <f>0</f>
        <v>0</v>
      </c>
      <c r="BC348" s="72">
        <f t="shared" si="33"/>
        <v>2</v>
      </c>
      <c r="BD348" s="72">
        <f>0</f>
        <v>0</v>
      </c>
      <c r="BE348" s="72">
        <f t="shared" si="34"/>
        <v>2</v>
      </c>
      <c r="BF348" s="72">
        <v>0</v>
      </c>
      <c r="BG348" s="72">
        <v>0</v>
      </c>
      <c r="BH348" s="72"/>
      <c r="BI348" s="72"/>
      <c r="BJ348" s="142"/>
      <c r="BK348" s="139"/>
    </row>
    <row r="349" spans="1:63" ht="40.5" customHeight="1">
      <c r="A349" s="205" t="s">
        <v>5680</v>
      </c>
      <c r="B349" s="232" t="s">
        <v>4678</v>
      </c>
      <c r="C349" s="205" t="s">
        <v>2092</v>
      </c>
      <c r="D349" s="236" t="s">
        <v>7779</v>
      </c>
      <c r="E349" s="238" t="str">
        <f>INDEX([3]项目信息统计表!$E:$E,MATCH(B349,[3]项目信息统计表!$B:$B,0))</f>
        <v>应用研究</v>
      </c>
      <c r="F349" s="238" t="s">
        <v>1568</v>
      </c>
      <c r="G349" s="72" t="str">
        <f>INDEX(辅助数据!$F$3:$F$98,MATCH(项目信息统计表!F349,辅助数据!$E$3:$E$98,0))</f>
        <v>N77</v>
      </c>
      <c r="H349" s="238" t="s">
        <v>228</v>
      </c>
      <c r="I349" s="72">
        <f>INDEX(辅助数据!$B$3:$B$64,MATCH(项目信息统计表!H349,辅助数据!$A$3:$A$64,0))</f>
        <v>560</v>
      </c>
      <c r="J349" s="141" t="str">
        <f t="shared" si="31"/>
        <v>2021-01</v>
      </c>
      <c r="K349" s="237">
        <v>44896</v>
      </c>
      <c r="L349" s="72" t="str">
        <f t="shared" si="35"/>
        <v>2021</v>
      </c>
      <c r="M349" s="193"/>
      <c r="N349" s="201" t="s">
        <v>6260</v>
      </c>
      <c r="O349" s="201" t="s">
        <v>7768</v>
      </c>
      <c r="P349" s="231" t="s">
        <v>7199</v>
      </c>
      <c r="Q349" s="215" t="s">
        <v>4856</v>
      </c>
      <c r="R349" s="206" t="s">
        <v>5111</v>
      </c>
      <c r="S349" s="72" t="s">
        <v>65</v>
      </c>
      <c r="T349" s="141" t="s">
        <v>3762</v>
      </c>
      <c r="U349" s="72" t="s">
        <v>70</v>
      </c>
      <c r="V349" s="72" t="s">
        <v>73</v>
      </c>
      <c r="W349" s="72" t="s">
        <v>90</v>
      </c>
      <c r="X349" s="180" t="s">
        <v>5233</v>
      </c>
      <c r="Y349" s="180" t="s">
        <v>5233</v>
      </c>
      <c r="Z349" s="181" t="s">
        <v>5233</v>
      </c>
      <c r="AA349" s="180" t="s">
        <v>2004</v>
      </c>
      <c r="AB349" s="190" t="s">
        <v>4218</v>
      </c>
      <c r="AC349" s="180" t="s">
        <v>76</v>
      </c>
      <c r="AD349" s="180" t="s">
        <v>5234</v>
      </c>
      <c r="AE349" s="191"/>
      <c r="AF349" s="191"/>
      <c r="AG349" s="191"/>
      <c r="AH349" s="191"/>
      <c r="AI349" s="191"/>
      <c r="AJ349" s="191"/>
      <c r="AK349" s="191"/>
      <c r="AL349" s="191"/>
      <c r="AM349" s="191"/>
      <c r="AN349" s="191"/>
      <c r="AO349" s="192"/>
      <c r="AP349" s="192"/>
      <c r="AQ349" s="192"/>
      <c r="AR349" s="192"/>
      <c r="AS349" s="192"/>
      <c r="AT349" s="192"/>
      <c r="AU349" s="192"/>
      <c r="AV349" s="192"/>
      <c r="AW349" s="192"/>
      <c r="AX349" s="72">
        <v>5</v>
      </c>
      <c r="AY349" s="72">
        <v>0</v>
      </c>
      <c r="AZ349" s="80">
        <f t="shared" si="32"/>
        <v>5</v>
      </c>
      <c r="BA349" s="72">
        <v>2</v>
      </c>
      <c r="BB349" s="72">
        <f>0</f>
        <v>0</v>
      </c>
      <c r="BC349" s="72">
        <f t="shared" si="33"/>
        <v>2</v>
      </c>
      <c r="BD349" s="72">
        <f>0</f>
        <v>0</v>
      </c>
      <c r="BE349" s="72">
        <f t="shared" si="34"/>
        <v>2</v>
      </c>
      <c r="BF349" s="72">
        <v>0</v>
      </c>
      <c r="BG349" s="72">
        <v>0</v>
      </c>
      <c r="BH349" s="72"/>
      <c r="BI349" s="72"/>
      <c r="BJ349" s="142"/>
      <c r="BK349" s="139"/>
    </row>
    <row r="350" spans="1:63" ht="40.5" customHeight="1">
      <c r="A350" s="205" t="s">
        <v>4561</v>
      </c>
      <c r="B350" s="232" t="s">
        <v>4679</v>
      </c>
      <c r="C350" s="205" t="s">
        <v>2092</v>
      </c>
      <c r="D350" s="236" t="s">
        <v>7779</v>
      </c>
      <c r="E350" s="238" t="str">
        <f>INDEX([3]项目信息统计表!$E:$E,MATCH(B350,[3]项目信息统计表!$B:$B,0))</f>
        <v>基础研究</v>
      </c>
      <c r="F350" s="238" t="s">
        <v>1564</v>
      </c>
      <c r="G350" s="72" t="str">
        <f>INDEX(辅助数据!$F$3:$F$98,MATCH(项目信息统计表!F350,辅助数据!$E$3:$E$98,0))</f>
        <v>M73</v>
      </c>
      <c r="H350" s="238" t="s">
        <v>538</v>
      </c>
      <c r="I350" s="72">
        <f>INDEX(辅助数据!$B$3:$B$64,MATCH(项目信息统计表!H350,辅助数据!$A$3:$A$64,0))</f>
        <v>220</v>
      </c>
      <c r="J350" s="141" t="str">
        <f t="shared" si="31"/>
        <v>2021-01</v>
      </c>
      <c r="K350" s="237">
        <v>44896</v>
      </c>
      <c r="L350" s="72" t="str">
        <f t="shared" si="35"/>
        <v>2021</v>
      </c>
      <c r="M350" s="193"/>
      <c r="N350" s="201" t="s">
        <v>6260</v>
      </c>
      <c r="O350" s="201" t="s">
        <v>7768</v>
      </c>
      <c r="P350" s="231" t="s">
        <v>7200</v>
      </c>
      <c r="Q350" s="215" t="s">
        <v>4857</v>
      </c>
      <c r="R350" s="206" t="s">
        <v>5112</v>
      </c>
      <c r="S350" s="72" t="s">
        <v>5231</v>
      </c>
      <c r="T350" s="141" t="s">
        <v>2140</v>
      </c>
      <c r="U350" s="72" t="s">
        <v>70</v>
      </c>
      <c r="V350" s="72" t="s">
        <v>5232</v>
      </c>
      <c r="W350" s="72" t="s">
        <v>90</v>
      </c>
      <c r="X350" s="180" t="s">
        <v>5233</v>
      </c>
      <c r="Y350" s="180" t="s">
        <v>5233</v>
      </c>
      <c r="Z350" s="181" t="s">
        <v>5233</v>
      </c>
      <c r="AA350" s="180" t="s">
        <v>2002</v>
      </c>
      <c r="AB350" s="190" t="s">
        <v>4213</v>
      </c>
      <c r="AC350" s="180" t="s">
        <v>4497</v>
      </c>
      <c r="AD350" s="180" t="s">
        <v>5234</v>
      </c>
      <c r="AE350" s="191"/>
      <c r="AF350" s="191"/>
      <c r="AG350" s="191"/>
      <c r="AH350" s="191"/>
      <c r="AI350" s="191"/>
      <c r="AJ350" s="191"/>
      <c r="AK350" s="191"/>
      <c r="AL350" s="191"/>
      <c r="AM350" s="191"/>
      <c r="AN350" s="191"/>
      <c r="AO350" s="192"/>
      <c r="AP350" s="192"/>
      <c r="AQ350" s="192"/>
      <c r="AR350" s="192"/>
      <c r="AS350" s="192"/>
      <c r="AT350" s="192"/>
      <c r="AU350" s="192"/>
      <c r="AV350" s="192"/>
      <c r="AW350" s="192"/>
      <c r="AX350" s="72">
        <v>5</v>
      </c>
      <c r="AY350" s="72">
        <v>0</v>
      </c>
      <c r="AZ350" s="80">
        <f t="shared" si="32"/>
        <v>5</v>
      </c>
      <c r="BA350" s="72">
        <v>2</v>
      </c>
      <c r="BB350" s="72">
        <f>0</f>
        <v>0</v>
      </c>
      <c r="BC350" s="72">
        <f t="shared" si="33"/>
        <v>2</v>
      </c>
      <c r="BD350" s="72">
        <f>0</f>
        <v>0</v>
      </c>
      <c r="BE350" s="72">
        <f t="shared" si="34"/>
        <v>2</v>
      </c>
      <c r="BF350" s="72">
        <v>0</v>
      </c>
      <c r="BG350" s="72">
        <v>0</v>
      </c>
      <c r="BH350" s="72"/>
      <c r="BI350" s="72"/>
      <c r="BJ350" s="142"/>
      <c r="BK350" s="139"/>
    </row>
    <row r="351" spans="1:63" ht="40.5" customHeight="1">
      <c r="A351" s="205" t="s">
        <v>4562</v>
      </c>
      <c r="B351" s="232" t="s">
        <v>4680</v>
      </c>
      <c r="C351" s="205" t="s">
        <v>2092</v>
      </c>
      <c r="D351" s="236" t="s">
        <v>7779</v>
      </c>
      <c r="E351" s="238" t="str">
        <f>INDEX([3]项目信息统计表!$E:$E,MATCH(B351,[3]项目信息统计表!$B:$B,0))</f>
        <v>基础研究</v>
      </c>
      <c r="F351" s="238" t="s">
        <v>229</v>
      </c>
      <c r="G351" s="72" t="str">
        <f>INDEX(辅助数据!$F$3:$F$98,MATCH(项目信息统计表!F351,辅助数据!$E$3:$E$98,0))</f>
        <v>E47</v>
      </c>
      <c r="H351" s="238" t="s">
        <v>228</v>
      </c>
      <c r="I351" s="72">
        <f>INDEX(辅助数据!$B$3:$B$64,MATCH(项目信息统计表!H351,辅助数据!$A$3:$A$64,0))</f>
        <v>560</v>
      </c>
      <c r="J351" s="141" t="str">
        <f t="shared" si="31"/>
        <v>2021-01</v>
      </c>
      <c r="K351" s="237">
        <v>44896</v>
      </c>
      <c r="L351" s="72" t="str">
        <f t="shared" si="35"/>
        <v>2021</v>
      </c>
      <c r="M351" s="193"/>
      <c r="N351" s="201" t="s">
        <v>6260</v>
      </c>
      <c r="O351" s="201" t="s">
        <v>7768</v>
      </c>
      <c r="P351" s="231" t="s">
        <v>7201</v>
      </c>
      <c r="Q351" s="215" t="s">
        <v>4858</v>
      </c>
      <c r="R351" s="206" t="s">
        <v>5113</v>
      </c>
      <c r="S351" s="72" t="s">
        <v>5231</v>
      </c>
      <c r="T351" s="141" t="s">
        <v>2204</v>
      </c>
      <c r="U351" s="72" t="s">
        <v>70</v>
      </c>
      <c r="V351" s="72" t="s">
        <v>73</v>
      </c>
      <c r="W351" s="72" t="s">
        <v>90</v>
      </c>
      <c r="X351" s="180" t="s">
        <v>5233</v>
      </c>
      <c r="Y351" s="180" t="s">
        <v>5233</v>
      </c>
      <c r="Z351" s="181" t="s">
        <v>5233</v>
      </c>
      <c r="AA351" s="180" t="s">
        <v>7686</v>
      </c>
      <c r="AB351" s="190" t="s">
        <v>4200</v>
      </c>
      <c r="AC351" s="180" t="s">
        <v>76</v>
      </c>
      <c r="AD351" s="180" t="s">
        <v>5233</v>
      </c>
      <c r="AE351" s="191"/>
      <c r="AF351" s="191"/>
      <c r="AG351" s="191"/>
      <c r="AH351" s="191"/>
      <c r="AI351" s="191"/>
      <c r="AJ351" s="191"/>
      <c r="AK351" s="191"/>
      <c r="AL351" s="191"/>
      <c r="AM351" s="191"/>
      <c r="AN351" s="191"/>
      <c r="AO351" s="192"/>
      <c r="AP351" s="192"/>
      <c r="AQ351" s="192"/>
      <c r="AR351" s="192"/>
      <c r="AS351" s="192"/>
      <c r="AT351" s="192"/>
      <c r="AU351" s="192"/>
      <c r="AV351" s="192"/>
      <c r="AW351" s="192"/>
      <c r="AX351" s="72">
        <v>5</v>
      </c>
      <c r="AY351" s="72">
        <v>0</v>
      </c>
      <c r="AZ351" s="80">
        <f t="shared" si="32"/>
        <v>5</v>
      </c>
      <c r="BA351" s="72">
        <v>2</v>
      </c>
      <c r="BB351" s="72">
        <f>0</f>
        <v>0</v>
      </c>
      <c r="BC351" s="72">
        <f t="shared" si="33"/>
        <v>2</v>
      </c>
      <c r="BD351" s="72">
        <f>0</f>
        <v>0</v>
      </c>
      <c r="BE351" s="72">
        <f t="shared" si="34"/>
        <v>2</v>
      </c>
      <c r="BF351" s="72">
        <v>0</v>
      </c>
      <c r="BG351" s="72">
        <v>0</v>
      </c>
      <c r="BH351" s="72"/>
      <c r="BI351" s="72"/>
      <c r="BJ351" s="142"/>
      <c r="BK351" s="139"/>
    </row>
    <row r="352" spans="1:63" ht="40.5" customHeight="1">
      <c r="A352" s="205" t="s">
        <v>5681</v>
      </c>
      <c r="B352" s="232" t="s">
        <v>4681</v>
      </c>
      <c r="C352" s="205" t="s">
        <v>2092</v>
      </c>
      <c r="D352" s="236" t="s">
        <v>7779</v>
      </c>
      <c r="E352" s="238" t="str">
        <f>INDEX([3]项目信息统计表!$E:$E,MATCH(B352,[3]项目信息统计表!$B:$B,0))</f>
        <v>基础研究</v>
      </c>
      <c r="F352" s="238" t="s">
        <v>1539</v>
      </c>
      <c r="G352" s="72" t="str">
        <f>INDEX(辅助数据!$F$3:$F$98,MATCH(项目信息统计表!F352,辅助数据!$E$3:$E$98,0))</f>
        <v>E48</v>
      </c>
      <c r="H352" s="238" t="s">
        <v>228</v>
      </c>
      <c r="I352" s="72">
        <f>INDEX(辅助数据!$B$3:$B$64,MATCH(项目信息统计表!H352,辅助数据!$A$3:$A$64,0))</f>
        <v>560</v>
      </c>
      <c r="J352" s="141" t="str">
        <f t="shared" si="31"/>
        <v>2021-01</v>
      </c>
      <c r="K352" s="237">
        <v>44896</v>
      </c>
      <c r="L352" s="72" t="str">
        <f t="shared" si="35"/>
        <v>2021</v>
      </c>
      <c r="M352" s="193"/>
      <c r="N352" s="201" t="s">
        <v>6260</v>
      </c>
      <c r="O352" s="201" t="s">
        <v>7768</v>
      </c>
      <c r="P352" s="231" t="s">
        <v>7202</v>
      </c>
      <c r="Q352" s="215" t="s">
        <v>4859</v>
      </c>
      <c r="R352" s="206" t="s">
        <v>5114</v>
      </c>
      <c r="S352" s="72" t="s">
        <v>5231</v>
      </c>
      <c r="T352" s="141" t="s">
        <v>2167</v>
      </c>
      <c r="U352" s="72" t="s">
        <v>70</v>
      </c>
      <c r="V352" s="72" t="s">
        <v>73</v>
      </c>
      <c r="W352" s="72" t="s">
        <v>90</v>
      </c>
      <c r="X352" s="180" t="s">
        <v>5234</v>
      </c>
      <c r="Y352" s="180" t="s">
        <v>5233</v>
      </c>
      <c r="Z352" s="181" t="s">
        <v>5233</v>
      </c>
      <c r="AA352" s="180" t="s">
        <v>2982</v>
      </c>
      <c r="AB352" s="190" t="s">
        <v>4222</v>
      </c>
      <c r="AC352" s="180" t="s">
        <v>90</v>
      </c>
      <c r="AD352" s="180" t="s">
        <v>5233</v>
      </c>
      <c r="AE352" s="191"/>
      <c r="AF352" s="191"/>
      <c r="AG352" s="191"/>
      <c r="AH352" s="191"/>
      <c r="AI352" s="191"/>
      <c r="AJ352" s="191"/>
      <c r="AK352" s="191"/>
      <c r="AL352" s="191"/>
      <c r="AM352" s="191"/>
      <c r="AN352" s="191"/>
      <c r="AO352" s="192"/>
      <c r="AP352" s="192"/>
      <c r="AQ352" s="192"/>
      <c r="AR352" s="192"/>
      <c r="AS352" s="192"/>
      <c r="AT352" s="192"/>
      <c r="AU352" s="192"/>
      <c r="AV352" s="192"/>
      <c r="AW352" s="192"/>
      <c r="AX352" s="72">
        <v>5</v>
      </c>
      <c r="AY352" s="72">
        <v>0</v>
      </c>
      <c r="AZ352" s="80">
        <f t="shared" si="32"/>
        <v>5</v>
      </c>
      <c r="BA352" s="72">
        <v>2</v>
      </c>
      <c r="BB352" s="72">
        <f>0</f>
        <v>0</v>
      </c>
      <c r="BC352" s="72">
        <f t="shared" si="33"/>
        <v>2</v>
      </c>
      <c r="BD352" s="72">
        <f>0</f>
        <v>0</v>
      </c>
      <c r="BE352" s="72">
        <f t="shared" si="34"/>
        <v>2</v>
      </c>
      <c r="BF352" s="72">
        <v>0</v>
      </c>
      <c r="BG352" s="72">
        <v>0</v>
      </c>
      <c r="BH352" s="142"/>
      <c r="BI352" s="72"/>
      <c r="BJ352" s="142"/>
      <c r="BK352" s="139"/>
    </row>
    <row r="353" spans="1:63" ht="40.5" customHeight="1">
      <c r="A353" s="205" t="s">
        <v>5682</v>
      </c>
      <c r="B353" s="232" t="s">
        <v>4682</v>
      </c>
      <c r="C353" s="205" t="s">
        <v>2092</v>
      </c>
      <c r="D353" s="236" t="s">
        <v>7779</v>
      </c>
      <c r="E353" s="238" t="str">
        <f>INDEX([3]项目信息统计表!$E:$E,MATCH(B353,[3]项目信息统计表!$B:$B,0))</f>
        <v>基础研究</v>
      </c>
      <c r="F353" s="238" t="s">
        <v>229</v>
      </c>
      <c r="G353" s="72" t="str">
        <f>INDEX(辅助数据!$F$3:$F$98,MATCH(项目信息统计表!F353,辅助数据!$E$3:$E$98,0))</f>
        <v>E47</v>
      </c>
      <c r="H353" s="238" t="s">
        <v>228</v>
      </c>
      <c r="I353" s="72">
        <f>INDEX(辅助数据!$B$3:$B$64,MATCH(项目信息统计表!H353,辅助数据!$A$3:$A$64,0))</f>
        <v>560</v>
      </c>
      <c r="J353" s="141" t="str">
        <f t="shared" si="31"/>
        <v>2021-01</v>
      </c>
      <c r="K353" s="237">
        <v>44896</v>
      </c>
      <c r="L353" s="72" t="str">
        <f t="shared" si="35"/>
        <v>2021</v>
      </c>
      <c r="M353" s="193"/>
      <c r="N353" s="201" t="s">
        <v>6275</v>
      </c>
      <c r="O353" s="201" t="s">
        <v>7768</v>
      </c>
      <c r="P353" s="231" t="s">
        <v>7203</v>
      </c>
      <c r="Q353" s="215" t="s">
        <v>4860</v>
      </c>
      <c r="R353" s="206" t="s">
        <v>5115</v>
      </c>
      <c r="S353" s="72" t="s">
        <v>65</v>
      </c>
      <c r="T353" s="141" t="s">
        <v>3773</v>
      </c>
      <c r="U353" s="72" t="s">
        <v>70</v>
      </c>
      <c r="V353" s="72" t="s">
        <v>73</v>
      </c>
      <c r="W353" s="72" t="s">
        <v>90</v>
      </c>
      <c r="X353" s="180" t="s">
        <v>5233</v>
      </c>
      <c r="Y353" s="180" t="s">
        <v>5233</v>
      </c>
      <c r="Z353" s="181" t="s">
        <v>5233</v>
      </c>
      <c r="AA353" s="180" t="s">
        <v>7652</v>
      </c>
      <c r="AB353" s="190" t="s">
        <v>4208</v>
      </c>
      <c r="AC353" s="180" t="s">
        <v>76</v>
      </c>
      <c r="AD353" s="180" t="s">
        <v>7455</v>
      </c>
      <c r="AE353" s="191"/>
      <c r="AF353" s="191"/>
      <c r="AG353" s="191"/>
      <c r="AH353" s="191"/>
      <c r="AI353" s="191"/>
      <c r="AJ353" s="191"/>
      <c r="AK353" s="191"/>
      <c r="AL353" s="191"/>
      <c r="AM353" s="191"/>
      <c r="AN353" s="191"/>
      <c r="AO353" s="192"/>
      <c r="AP353" s="192"/>
      <c r="AQ353" s="192"/>
      <c r="AR353" s="192"/>
      <c r="AS353" s="192"/>
      <c r="AT353" s="192"/>
      <c r="AU353" s="192"/>
      <c r="AV353" s="192"/>
      <c r="AW353" s="192"/>
      <c r="AX353" s="72">
        <v>8</v>
      </c>
      <c r="AY353" s="72">
        <v>0</v>
      </c>
      <c r="AZ353" s="80">
        <f t="shared" si="32"/>
        <v>8</v>
      </c>
      <c r="BA353" s="72">
        <v>5</v>
      </c>
      <c r="BB353" s="72">
        <f>0</f>
        <v>0</v>
      </c>
      <c r="BC353" s="72">
        <f t="shared" si="33"/>
        <v>5</v>
      </c>
      <c r="BD353" s="72">
        <f>0</f>
        <v>0</v>
      </c>
      <c r="BE353" s="72">
        <f t="shared" si="34"/>
        <v>5</v>
      </c>
      <c r="BF353" s="72">
        <v>0</v>
      </c>
      <c r="BG353" s="72">
        <v>0</v>
      </c>
      <c r="BH353" s="72"/>
      <c r="BI353" s="72"/>
      <c r="BJ353" s="142"/>
      <c r="BK353" s="139"/>
    </row>
    <row r="354" spans="1:63" ht="40.5" customHeight="1">
      <c r="A354" s="205" t="s">
        <v>5722</v>
      </c>
      <c r="B354" s="232" t="s">
        <v>4754</v>
      </c>
      <c r="C354" s="205" t="s">
        <v>2092</v>
      </c>
      <c r="D354" s="236" t="s">
        <v>7779</v>
      </c>
      <c r="E354" s="238" t="str">
        <f>INDEX([3]项目信息统计表!$E:$E,MATCH(B354,[3]项目信息统计表!$B:$B,0))</f>
        <v>应用研究</v>
      </c>
      <c r="F354" s="238" t="s">
        <v>1541</v>
      </c>
      <c r="G354" s="72" t="str">
        <f>INDEX(辅助数据!$F$3:$F$98,MATCH(项目信息统计表!F354,辅助数据!$E$3:$E$98,0))</f>
        <v>E50</v>
      </c>
      <c r="H354" s="238" t="s">
        <v>228</v>
      </c>
      <c r="I354" s="72">
        <f>INDEX(辅助数据!$B$3:$B$64,MATCH(项目信息统计表!H354,辅助数据!$A$3:$A$64,0))</f>
        <v>560</v>
      </c>
      <c r="J354" s="141" t="str">
        <f t="shared" si="31"/>
        <v>2021-01</v>
      </c>
      <c r="K354" s="237">
        <v>45261</v>
      </c>
      <c r="L354" s="72" t="str">
        <f t="shared" si="35"/>
        <v>2021</v>
      </c>
      <c r="M354" s="238" t="s">
        <v>54</v>
      </c>
      <c r="N354" s="201" t="s">
        <v>6259</v>
      </c>
      <c r="O354" s="201" t="s">
        <v>7768</v>
      </c>
      <c r="P354" s="231" t="s">
        <v>7274</v>
      </c>
      <c r="Q354" s="215" t="s">
        <v>4919</v>
      </c>
      <c r="R354" s="218" t="s">
        <v>5178</v>
      </c>
      <c r="S354" s="72" t="s">
        <v>5231</v>
      </c>
      <c r="T354" s="141" t="s">
        <v>2139</v>
      </c>
      <c r="U354" s="72" t="s">
        <v>70</v>
      </c>
      <c r="V354" s="72" t="s">
        <v>73</v>
      </c>
      <c r="W354" s="72" t="s">
        <v>4497</v>
      </c>
      <c r="X354" s="180" t="s">
        <v>5233</v>
      </c>
      <c r="Y354" s="180" t="s">
        <v>5233</v>
      </c>
      <c r="Z354" s="181" t="s">
        <v>5233</v>
      </c>
      <c r="AA354" s="180" t="s">
        <v>7652</v>
      </c>
      <c r="AB354" s="190" t="s">
        <v>4208</v>
      </c>
      <c r="AC354" s="180" t="s">
        <v>76</v>
      </c>
      <c r="AD354" s="180" t="s">
        <v>7455</v>
      </c>
      <c r="AE354" s="191"/>
      <c r="AF354" s="191"/>
      <c r="AG354" s="191"/>
      <c r="AH354" s="191"/>
      <c r="AI354" s="191"/>
      <c r="AJ354" s="191"/>
      <c r="AK354" s="191"/>
      <c r="AL354" s="191"/>
      <c r="AM354" s="191"/>
      <c r="AN354" s="191"/>
      <c r="AO354" s="192"/>
      <c r="AP354" s="192"/>
      <c r="AQ354" s="192"/>
      <c r="AR354" s="192"/>
      <c r="AS354" s="192"/>
      <c r="AT354" s="192"/>
      <c r="AU354" s="192"/>
      <c r="AV354" s="192"/>
      <c r="AW354" s="192"/>
      <c r="AX354" s="72">
        <v>15</v>
      </c>
      <c r="AY354" s="72">
        <v>0</v>
      </c>
      <c r="AZ354" s="80">
        <f t="shared" si="32"/>
        <v>15</v>
      </c>
      <c r="BA354" s="72">
        <v>5</v>
      </c>
      <c r="BB354" s="72">
        <f>0</f>
        <v>0</v>
      </c>
      <c r="BC354" s="72">
        <f t="shared" si="33"/>
        <v>5</v>
      </c>
      <c r="BD354" s="72">
        <f>0</f>
        <v>0</v>
      </c>
      <c r="BE354" s="72">
        <f t="shared" si="34"/>
        <v>5</v>
      </c>
      <c r="BF354" s="72">
        <v>0</v>
      </c>
      <c r="BG354" s="72">
        <v>0</v>
      </c>
      <c r="BH354" s="142"/>
      <c r="BI354" s="72"/>
      <c r="BJ354" s="142"/>
      <c r="BK354" s="139"/>
    </row>
    <row r="355" spans="1:63" ht="40.5" customHeight="1">
      <c r="A355" s="205" t="s">
        <v>4276</v>
      </c>
      <c r="B355" s="232" t="s">
        <v>4331</v>
      </c>
      <c r="C355" s="205" t="s">
        <v>2092</v>
      </c>
      <c r="D355" s="236" t="s">
        <v>7779</v>
      </c>
      <c r="E355" s="238" t="str">
        <f>INDEX([3]项目信息统计表!$E:$E,MATCH(B355,[3]项目信息统计表!$B:$B,0))</f>
        <v>基础研究</v>
      </c>
      <c r="F355" s="238" t="s">
        <v>1539</v>
      </c>
      <c r="G355" s="72" t="str">
        <f>INDEX(辅助数据!$F$3:$F$98,MATCH(项目信息统计表!F355,辅助数据!$E$3:$E$98,0))</f>
        <v>E48</v>
      </c>
      <c r="H355" s="238" t="s">
        <v>228</v>
      </c>
      <c r="I355" s="72">
        <f>INDEX(辅助数据!$B$3:$B$64,MATCH(项目信息统计表!H355,辅助数据!$A$3:$A$64,0))</f>
        <v>560</v>
      </c>
      <c r="J355" s="141" t="str">
        <f t="shared" si="31"/>
        <v>2020-01</v>
      </c>
      <c r="K355" s="237">
        <v>44896</v>
      </c>
      <c r="L355" s="72" t="str">
        <f t="shared" si="35"/>
        <v>2020</v>
      </c>
      <c r="M355" s="193"/>
      <c r="N355" s="135" t="s">
        <v>6259</v>
      </c>
      <c r="O355" s="201" t="s">
        <v>7768</v>
      </c>
      <c r="P355" s="231" t="s">
        <v>7320</v>
      </c>
      <c r="Q355" s="215" t="s">
        <v>2980</v>
      </c>
      <c r="R355" s="206" t="s">
        <v>4402</v>
      </c>
      <c r="S355" s="72" t="s">
        <v>65</v>
      </c>
      <c r="T355" s="141" t="s">
        <v>2140</v>
      </c>
      <c r="U355" s="72" t="s">
        <v>70</v>
      </c>
      <c r="V355" s="72" t="s">
        <v>73</v>
      </c>
      <c r="W355" s="72" t="s">
        <v>4497</v>
      </c>
      <c r="X355" s="180" t="s">
        <v>5233</v>
      </c>
      <c r="Y355" s="180" t="s">
        <v>5233</v>
      </c>
      <c r="Z355" s="181" t="s">
        <v>5233</v>
      </c>
      <c r="AA355" s="180" t="s">
        <v>1884</v>
      </c>
      <c r="AB355" s="190" t="s">
        <v>4215</v>
      </c>
      <c r="AC355" s="180" t="s">
        <v>76</v>
      </c>
      <c r="AD355" s="180" t="s">
        <v>5233</v>
      </c>
      <c r="AE355" s="191"/>
      <c r="AF355" s="191"/>
      <c r="AG355" s="191"/>
      <c r="AH355" s="191"/>
      <c r="AI355" s="191"/>
      <c r="AJ355" s="191"/>
      <c r="AK355" s="191"/>
      <c r="AL355" s="191"/>
      <c r="AM355" s="191"/>
      <c r="AN355" s="191"/>
      <c r="AO355" s="192"/>
      <c r="AP355" s="192"/>
      <c r="AQ355" s="192"/>
      <c r="AR355" s="192"/>
      <c r="AS355" s="192"/>
      <c r="AT355" s="192"/>
      <c r="AU355" s="192"/>
      <c r="AV355" s="192"/>
      <c r="AW355" s="192"/>
      <c r="AX355" s="72">
        <v>15</v>
      </c>
      <c r="AY355" s="72">
        <v>0</v>
      </c>
      <c r="AZ355" s="80">
        <f t="shared" si="32"/>
        <v>15</v>
      </c>
      <c r="BA355" s="72">
        <v>4</v>
      </c>
      <c r="BB355" s="72">
        <f>0</f>
        <v>0</v>
      </c>
      <c r="BC355" s="72">
        <f t="shared" si="33"/>
        <v>4</v>
      </c>
      <c r="BD355" s="72">
        <f>0</f>
        <v>0</v>
      </c>
      <c r="BE355" s="72">
        <f t="shared" si="34"/>
        <v>4</v>
      </c>
      <c r="BF355" s="72">
        <v>0</v>
      </c>
      <c r="BG355" s="72">
        <v>0</v>
      </c>
      <c r="BH355" s="72"/>
      <c r="BI355" s="72"/>
      <c r="BJ355" s="142"/>
      <c r="BK355" s="139"/>
    </row>
    <row r="356" spans="1:63" ht="40.5" customHeight="1">
      <c r="A356" s="205" t="s">
        <v>5294</v>
      </c>
      <c r="B356" s="235" t="s">
        <v>5831</v>
      </c>
      <c r="C356" s="205" t="s">
        <v>2096</v>
      </c>
      <c r="D356" s="236" t="s">
        <v>7779</v>
      </c>
      <c r="E356" s="238" t="str">
        <f>INDEX([3]项目信息统计表!$E:$E,MATCH(B356,[3]项目信息统计表!$B:$B,0))</f>
        <v>应用研究</v>
      </c>
      <c r="F356" s="238" t="s">
        <v>1493</v>
      </c>
      <c r="G356" s="72" t="str">
        <f>INDEX(辅助数据!$F$3:$F$98,MATCH(项目信息统计表!F356,辅助数据!$E$3:$E$98,0))</f>
        <v>A01</v>
      </c>
      <c r="H356" s="238" t="s">
        <v>129</v>
      </c>
      <c r="I356" s="72">
        <f>INDEX(辅助数据!$B$3:$B$64,MATCH(项目信息统计表!H356,辅助数据!$A$3:$A$64,0))</f>
        <v>790</v>
      </c>
      <c r="J356" s="141" t="str">
        <f t="shared" si="31"/>
        <v>2022-01</v>
      </c>
      <c r="K356" s="237">
        <v>45627</v>
      </c>
      <c r="L356" s="72" t="str">
        <f t="shared" si="35"/>
        <v>2022</v>
      </c>
      <c r="M356" s="238" t="s">
        <v>54</v>
      </c>
      <c r="N356" s="135" t="s">
        <v>6259</v>
      </c>
      <c r="O356" s="201" t="s">
        <v>7768</v>
      </c>
      <c r="P356" s="231" t="s">
        <v>6534</v>
      </c>
      <c r="Q356" s="215" t="s">
        <v>6535</v>
      </c>
      <c r="R356" s="206" t="s">
        <v>6301</v>
      </c>
      <c r="S356" s="72" t="s">
        <v>5231</v>
      </c>
      <c r="T356" s="141" t="s">
        <v>2119</v>
      </c>
      <c r="U356" s="72" t="s">
        <v>70</v>
      </c>
      <c r="V356" s="72" t="s">
        <v>73</v>
      </c>
      <c r="W356" s="72" t="s">
        <v>4497</v>
      </c>
      <c r="X356" s="180" t="s">
        <v>5234</v>
      </c>
      <c r="Y356" s="180" t="s">
        <v>5233</v>
      </c>
      <c r="Z356" s="181" t="s">
        <v>5233</v>
      </c>
      <c r="AA356" s="180" t="s">
        <v>2226</v>
      </c>
      <c r="AB356" s="190">
        <v>1982</v>
      </c>
      <c r="AC356" s="180" t="s">
        <v>4497</v>
      </c>
      <c r="AD356" s="180" t="s">
        <v>5234</v>
      </c>
      <c r="AE356" s="191"/>
      <c r="AF356" s="191"/>
      <c r="AG356" s="191"/>
      <c r="AH356" s="191"/>
      <c r="AI356" s="191"/>
      <c r="AJ356" s="191"/>
      <c r="AK356" s="191"/>
      <c r="AL356" s="191"/>
      <c r="AM356" s="191"/>
      <c r="AN356" s="191"/>
      <c r="AO356" s="192"/>
      <c r="AP356" s="192"/>
      <c r="AQ356" s="192"/>
      <c r="AR356" s="192"/>
      <c r="AS356" s="192"/>
      <c r="AT356" s="192"/>
      <c r="AU356" s="192"/>
      <c r="AV356" s="192"/>
      <c r="AW356" s="192"/>
      <c r="AX356" s="72">
        <v>20</v>
      </c>
      <c r="AY356" s="72">
        <v>0</v>
      </c>
      <c r="AZ356" s="80">
        <f t="shared" si="32"/>
        <v>20</v>
      </c>
      <c r="BA356" s="72">
        <v>10</v>
      </c>
      <c r="BB356" s="72">
        <f>0</f>
        <v>0</v>
      </c>
      <c r="BC356" s="72">
        <f t="shared" si="33"/>
        <v>10</v>
      </c>
      <c r="BD356" s="72">
        <f>0</f>
        <v>0</v>
      </c>
      <c r="BE356" s="72">
        <f t="shared" si="34"/>
        <v>10</v>
      </c>
      <c r="BF356" s="72">
        <v>0</v>
      </c>
      <c r="BG356" s="72">
        <v>0</v>
      </c>
      <c r="BH356" s="72"/>
      <c r="BI356" s="72"/>
      <c r="BJ356" s="142"/>
      <c r="BK356" s="139"/>
    </row>
    <row r="357" spans="1:63" ht="40.5" customHeight="1">
      <c r="A357" s="205" t="s">
        <v>5318</v>
      </c>
      <c r="B357" s="232" t="s">
        <v>5855</v>
      </c>
      <c r="C357" s="205" t="s">
        <v>2096</v>
      </c>
      <c r="D357" s="236" t="s">
        <v>7779</v>
      </c>
      <c r="E357" s="238" t="str">
        <f>INDEX([3]项目信息统计表!$E:$E,MATCH(B357,[3]项目信息统计表!$B:$B,0))</f>
        <v>基础研究</v>
      </c>
      <c r="F357" s="238" t="s">
        <v>1564</v>
      </c>
      <c r="G357" s="72" t="str">
        <f>INDEX(辅助数据!$F$3:$F$98,MATCH(项目信息统计表!F357,辅助数据!$E$3:$E$98,0))</f>
        <v>M73</v>
      </c>
      <c r="H357" s="238" t="s">
        <v>139</v>
      </c>
      <c r="I357" s="72">
        <f>INDEX(辅助数据!$B$3:$B$64,MATCH(项目信息统计表!H357,辅助数据!$A$3:$A$64,0))</f>
        <v>910</v>
      </c>
      <c r="J357" s="141" t="str">
        <f t="shared" si="31"/>
        <v>2022-01</v>
      </c>
      <c r="K357" s="237">
        <v>45261</v>
      </c>
      <c r="L357" s="72" t="str">
        <f t="shared" si="35"/>
        <v>2022</v>
      </c>
      <c r="M357" s="238" t="s">
        <v>54</v>
      </c>
      <c r="N357" s="201" t="s">
        <v>6260</v>
      </c>
      <c r="O357" s="201" t="s">
        <v>7768</v>
      </c>
      <c r="P357" s="231" t="s">
        <v>6577</v>
      </c>
      <c r="Q357" s="215" t="s">
        <v>6578</v>
      </c>
      <c r="R357" s="206" t="s">
        <v>6321</v>
      </c>
      <c r="S357" s="72" t="s">
        <v>5231</v>
      </c>
      <c r="T357" s="141" t="s">
        <v>3766</v>
      </c>
      <c r="U357" s="72" t="s">
        <v>70</v>
      </c>
      <c r="V357" s="72" t="s">
        <v>73</v>
      </c>
      <c r="W357" s="72" t="s">
        <v>90</v>
      </c>
      <c r="X357" s="180" t="s">
        <v>5233</v>
      </c>
      <c r="Y357" s="180" t="s">
        <v>5233</v>
      </c>
      <c r="Z357" s="181" t="s">
        <v>5233</v>
      </c>
      <c r="AA357" s="180" t="s">
        <v>4862</v>
      </c>
      <c r="AB357" s="190" t="s">
        <v>4221</v>
      </c>
      <c r="AC357" s="180" t="s">
        <v>90</v>
      </c>
      <c r="AD357" s="180" t="s">
        <v>5233</v>
      </c>
      <c r="AE357" s="191"/>
      <c r="AF357" s="191"/>
      <c r="AG357" s="191"/>
      <c r="AH357" s="191"/>
      <c r="AI357" s="191"/>
      <c r="AJ357" s="191"/>
      <c r="AK357" s="191"/>
      <c r="AL357" s="191"/>
      <c r="AM357" s="191"/>
      <c r="AN357" s="191"/>
      <c r="AO357" s="192"/>
      <c r="AP357" s="192"/>
      <c r="AQ357" s="192"/>
      <c r="AR357" s="192"/>
      <c r="AS357" s="192"/>
      <c r="AT357" s="192"/>
      <c r="AU357" s="192"/>
      <c r="AV357" s="192"/>
      <c r="AW357" s="192"/>
      <c r="AX357" s="72">
        <v>5</v>
      </c>
      <c r="AY357" s="72">
        <v>0</v>
      </c>
      <c r="AZ357" s="80">
        <f t="shared" si="32"/>
        <v>5</v>
      </c>
      <c r="BA357" s="72">
        <v>3</v>
      </c>
      <c r="BB357" s="72">
        <f>0</f>
        <v>0</v>
      </c>
      <c r="BC357" s="72">
        <f t="shared" si="33"/>
        <v>3</v>
      </c>
      <c r="BD357" s="72">
        <f>0</f>
        <v>0</v>
      </c>
      <c r="BE357" s="72">
        <f t="shared" si="34"/>
        <v>3</v>
      </c>
      <c r="BF357" s="72">
        <v>0</v>
      </c>
      <c r="BG357" s="72">
        <v>0</v>
      </c>
      <c r="BH357" s="142"/>
      <c r="BI357" s="72"/>
      <c r="BJ357" s="142"/>
      <c r="BK357" s="139"/>
    </row>
    <row r="358" spans="1:63" ht="40.5" customHeight="1">
      <c r="A358" s="205" t="s">
        <v>5326</v>
      </c>
      <c r="B358" s="232" t="s">
        <v>5863</v>
      </c>
      <c r="C358" s="205" t="s">
        <v>2096</v>
      </c>
      <c r="D358" s="236" t="s">
        <v>7779</v>
      </c>
      <c r="E358" s="238" t="str">
        <f>INDEX([3]项目信息统计表!$E:$E,MATCH(B358,[3]项目信息统计表!$B:$B,0))</f>
        <v>基础研究</v>
      </c>
      <c r="F358" s="238" t="s">
        <v>1544</v>
      </c>
      <c r="G358" s="72" t="str">
        <f>INDEX(辅助数据!$F$3:$F$98,MATCH(项目信息统计表!F358,辅助数据!$E$3:$E$98,0))</f>
        <v>G53</v>
      </c>
      <c r="H358" s="238" t="s">
        <v>115</v>
      </c>
      <c r="I358" s="72">
        <f>INDEX(辅助数据!$B$3:$B$64,MATCH(项目信息统计表!H358,辅助数据!$A$3:$A$64,0))</f>
        <v>630</v>
      </c>
      <c r="J358" s="141" t="str">
        <f t="shared" si="31"/>
        <v>2022-01</v>
      </c>
      <c r="K358" s="237">
        <v>45261</v>
      </c>
      <c r="L358" s="72" t="str">
        <f t="shared" si="35"/>
        <v>2022</v>
      </c>
      <c r="M358" s="238" t="s">
        <v>54</v>
      </c>
      <c r="N358" s="135" t="s">
        <v>6260</v>
      </c>
      <c r="O358" s="201" t="s">
        <v>7768</v>
      </c>
      <c r="P358" s="231" t="s">
        <v>6591</v>
      </c>
      <c r="Q358" s="215" t="s">
        <v>6592</v>
      </c>
      <c r="R358" s="206" t="s">
        <v>6327</v>
      </c>
      <c r="S358" s="72" t="s">
        <v>65</v>
      </c>
      <c r="T358" s="141" t="s">
        <v>3768</v>
      </c>
      <c r="U358" s="72" t="s">
        <v>70</v>
      </c>
      <c r="V358" s="72" t="s">
        <v>73</v>
      </c>
      <c r="W358" s="72" t="s">
        <v>90</v>
      </c>
      <c r="X358" s="180" t="s">
        <v>5233</v>
      </c>
      <c r="Y358" s="180" t="s">
        <v>5233</v>
      </c>
      <c r="Z358" s="181" t="s">
        <v>5233</v>
      </c>
      <c r="AA358" s="180" t="s">
        <v>2252</v>
      </c>
      <c r="AB358" s="190">
        <v>1976</v>
      </c>
      <c r="AC358" s="180" t="s">
        <v>76</v>
      </c>
      <c r="AD358" s="180" t="s">
        <v>5234</v>
      </c>
      <c r="AE358" s="191"/>
      <c r="AF358" s="191"/>
      <c r="AG358" s="191"/>
      <c r="AH358" s="191"/>
      <c r="AI358" s="191"/>
      <c r="AJ358" s="191"/>
      <c r="AK358" s="191"/>
      <c r="AL358" s="191"/>
      <c r="AM358" s="191"/>
      <c r="AN358" s="191"/>
      <c r="AO358" s="192"/>
      <c r="AP358" s="192"/>
      <c r="AQ358" s="192"/>
      <c r="AR358" s="192"/>
      <c r="AS358" s="192"/>
      <c r="AT358" s="192"/>
      <c r="AU358" s="192"/>
      <c r="AV358" s="192"/>
      <c r="AW358" s="192"/>
      <c r="AX358" s="72">
        <v>5</v>
      </c>
      <c r="AY358" s="72">
        <v>0</v>
      </c>
      <c r="AZ358" s="80">
        <f t="shared" si="32"/>
        <v>5</v>
      </c>
      <c r="BA358" s="72">
        <v>3</v>
      </c>
      <c r="BB358" s="72">
        <f>0</f>
        <v>0</v>
      </c>
      <c r="BC358" s="72">
        <f t="shared" si="33"/>
        <v>3</v>
      </c>
      <c r="BD358" s="72">
        <f>0</f>
        <v>0</v>
      </c>
      <c r="BE358" s="72">
        <f t="shared" si="34"/>
        <v>3</v>
      </c>
      <c r="BF358" s="72">
        <v>0</v>
      </c>
      <c r="BG358" s="72">
        <v>0</v>
      </c>
      <c r="BH358" s="72"/>
      <c r="BI358" s="72"/>
      <c r="BJ358" s="142"/>
      <c r="BK358" s="139"/>
    </row>
    <row r="359" spans="1:63" ht="40.5" customHeight="1">
      <c r="A359" s="205" t="s">
        <v>5389</v>
      </c>
      <c r="B359" s="232" t="s">
        <v>5926</v>
      </c>
      <c r="C359" s="205" t="s">
        <v>2096</v>
      </c>
      <c r="D359" s="236" t="s">
        <v>7779</v>
      </c>
      <c r="E359" s="238" t="str">
        <f>INDEX([3]项目信息统计表!$E:$E,MATCH(B359,[3]项目信息统计表!$B:$B,0))</f>
        <v>基础研究</v>
      </c>
      <c r="F359" s="238" t="s">
        <v>1568</v>
      </c>
      <c r="G359" s="72" t="str">
        <f>INDEX(辅助数据!$F$3:$F$98,MATCH(项目信息统计表!F359,辅助数据!$E$3:$E$98,0))</f>
        <v>N77</v>
      </c>
      <c r="H359" s="238" t="s">
        <v>212</v>
      </c>
      <c r="I359" s="72">
        <f>INDEX(辅助数据!$B$3:$B$64,MATCH(项目信息统计表!H359,辅助数据!$A$3:$A$64,0))</f>
        <v>170</v>
      </c>
      <c r="J359" s="141" t="str">
        <f t="shared" si="31"/>
        <v>2022-01</v>
      </c>
      <c r="K359" s="237">
        <v>45261</v>
      </c>
      <c r="L359" s="72" t="str">
        <f t="shared" si="35"/>
        <v>2022</v>
      </c>
      <c r="M359" s="238" t="s">
        <v>54</v>
      </c>
      <c r="N359" s="135" t="s">
        <v>6260</v>
      </c>
      <c r="O359" s="201" t="s">
        <v>7768</v>
      </c>
      <c r="P359" s="231" t="s">
        <v>6703</v>
      </c>
      <c r="Q359" s="215" t="s">
        <v>2048</v>
      </c>
      <c r="R359" s="206" t="s">
        <v>6382</v>
      </c>
      <c r="S359" s="72" t="s">
        <v>65</v>
      </c>
      <c r="T359" s="141" t="s">
        <v>3718</v>
      </c>
      <c r="U359" s="72" t="s">
        <v>70</v>
      </c>
      <c r="V359" s="72" t="s">
        <v>73</v>
      </c>
      <c r="W359" s="72" t="s">
        <v>4497</v>
      </c>
      <c r="X359" s="180" t="s">
        <v>5233</v>
      </c>
      <c r="Y359" s="180" t="s">
        <v>116</v>
      </c>
      <c r="Z359" s="181" t="s">
        <v>2102</v>
      </c>
      <c r="AA359" s="180" t="s">
        <v>1889</v>
      </c>
      <c r="AB359" s="190" t="s">
        <v>89</v>
      </c>
      <c r="AC359" s="180" t="s">
        <v>76</v>
      </c>
      <c r="AD359" s="180" t="s">
        <v>5234</v>
      </c>
      <c r="AE359" s="191"/>
      <c r="AF359" s="191"/>
      <c r="AG359" s="191"/>
      <c r="AH359" s="191"/>
      <c r="AI359" s="191"/>
      <c r="AJ359" s="191"/>
      <c r="AK359" s="191"/>
      <c r="AL359" s="191"/>
      <c r="AM359" s="191"/>
      <c r="AN359" s="191"/>
      <c r="AO359" s="192"/>
      <c r="AP359" s="192"/>
      <c r="AQ359" s="192"/>
      <c r="AR359" s="192"/>
      <c r="AS359" s="192"/>
      <c r="AT359" s="192"/>
      <c r="AU359" s="192"/>
      <c r="AV359" s="192"/>
      <c r="AW359" s="192"/>
      <c r="AX359" s="72">
        <v>5</v>
      </c>
      <c r="AY359" s="72">
        <v>0</v>
      </c>
      <c r="AZ359" s="80">
        <f t="shared" si="32"/>
        <v>5</v>
      </c>
      <c r="BA359" s="72">
        <v>3</v>
      </c>
      <c r="BB359" s="72">
        <f>0</f>
        <v>0</v>
      </c>
      <c r="BC359" s="72">
        <f t="shared" si="33"/>
        <v>3</v>
      </c>
      <c r="BD359" s="72">
        <f>0</f>
        <v>0</v>
      </c>
      <c r="BE359" s="72">
        <f t="shared" si="34"/>
        <v>3</v>
      </c>
      <c r="BF359" s="72">
        <v>0</v>
      </c>
      <c r="BG359" s="72">
        <v>0</v>
      </c>
      <c r="BH359" s="142"/>
      <c r="BI359" s="72"/>
      <c r="BJ359" s="142"/>
      <c r="BK359" s="139"/>
    </row>
    <row r="360" spans="1:63" ht="40.5" customHeight="1">
      <c r="A360" s="205" t="s">
        <v>5683</v>
      </c>
      <c r="B360" s="232" t="s">
        <v>4684</v>
      </c>
      <c r="C360" s="205" t="s">
        <v>2096</v>
      </c>
      <c r="D360" s="236" t="s">
        <v>7779</v>
      </c>
      <c r="E360" s="238" t="str">
        <f>INDEX([3]项目信息统计表!$E:$E,MATCH(B360,[3]项目信息统计表!$B:$B,0))</f>
        <v>基础研究</v>
      </c>
      <c r="F360" s="238" t="s">
        <v>1556</v>
      </c>
      <c r="G360" s="72" t="str">
        <f>INDEX(辅助数据!$F$3:$F$98,MATCH(项目信息统计表!F360,辅助数据!$E$3:$E$98,0))</f>
        <v>I65</v>
      </c>
      <c r="H360" s="238" t="s">
        <v>165</v>
      </c>
      <c r="I360" s="72">
        <f>INDEX(辅助数据!$B$3:$B$64,MATCH(项目信息统计表!H360,辅助数据!$A$3:$A$64,0))</f>
        <v>520</v>
      </c>
      <c r="J360" s="141" t="str">
        <f t="shared" si="31"/>
        <v>2021-01</v>
      </c>
      <c r="K360" s="237">
        <v>44896</v>
      </c>
      <c r="L360" s="72" t="str">
        <f t="shared" si="35"/>
        <v>2021</v>
      </c>
      <c r="M360" s="193"/>
      <c r="N360" s="201" t="s">
        <v>6260</v>
      </c>
      <c r="O360" s="201" t="s">
        <v>7768</v>
      </c>
      <c r="P360" s="231" t="s">
        <v>7204</v>
      </c>
      <c r="Q360" s="215" t="s">
        <v>4862</v>
      </c>
      <c r="R360" s="206" t="s">
        <v>5117</v>
      </c>
      <c r="S360" s="72" t="s">
        <v>65</v>
      </c>
      <c r="T360" s="141" t="s">
        <v>2202</v>
      </c>
      <c r="U360" s="72" t="s">
        <v>70</v>
      </c>
      <c r="V360" s="72" t="s">
        <v>73</v>
      </c>
      <c r="W360" s="72" t="s">
        <v>90</v>
      </c>
      <c r="X360" s="180" t="s">
        <v>5233</v>
      </c>
      <c r="Y360" s="180" t="s">
        <v>5233</v>
      </c>
      <c r="Z360" s="181" t="s">
        <v>5233</v>
      </c>
      <c r="AA360" s="180" t="s">
        <v>4863</v>
      </c>
      <c r="AB360" s="190" t="s">
        <v>4221</v>
      </c>
      <c r="AC360" s="180" t="s">
        <v>90</v>
      </c>
      <c r="AD360" s="180" t="s">
        <v>5233</v>
      </c>
      <c r="AE360" s="191"/>
      <c r="AF360" s="191"/>
      <c r="AG360" s="191"/>
      <c r="AH360" s="191"/>
      <c r="AI360" s="191"/>
      <c r="AJ360" s="191"/>
      <c r="AK360" s="191"/>
      <c r="AL360" s="191"/>
      <c r="AM360" s="191"/>
      <c r="AN360" s="191"/>
      <c r="AO360" s="192"/>
      <c r="AP360" s="192"/>
      <c r="AQ360" s="192"/>
      <c r="AR360" s="192"/>
      <c r="AS360" s="192"/>
      <c r="AT360" s="192"/>
      <c r="AU360" s="192"/>
      <c r="AV360" s="192"/>
      <c r="AW360" s="192"/>
      <c r="AX360" s="72">
        <v>5</v>
      </c>
      <c r="AY360" s="72">
        <v>0</v>
      </c>
      <c r="AZ360" s="80">
        <f t="shared" si="32"/>
        <v>5</v>
      </c>
      <c r="BA360" s="72">
        <v>2</v>
      </c>
      <c r="BB360" s="72">
        <f>0</f>
        <v>0</v>
      </c>
      <c r="BC360" s="72">
        <f t="shared" si="33"/>
        <v>2</v>
      </c>
      <c r="BD360" s="72">
        <f>0</f>
        <v>0</v>
      </c>
      <c r="BE360" s="72">
        <f t="shared" si="34"/>
        <v>2</v>
      </c>
      <c r="BF360" s="72">
        <v>0</v>
      </c>
      <c r="BG360" s="72">
        <v>0</v>
      </c>
      <c r="BH360" s="142"/>
      <c r="BI360" s="72"/>
      <c r="BJ360" s="142"/>
      <c r="BK360" s="139"/>
    </row>
    <row r="361" spans="1:63" ht="40.5" customHeight="1">
      <c r="A361" s="205" t="s">
        <v>4563</v>
      </c>
      <c r="B361" s="232" t="s">
        <v>4685</v>
      </c>
      <c r="C361" s="205" t="s">
        <v>2096</v>
      </c>
      <c r="D361" s="236" t="s">
        <v>7779</v>
      </c>
      <c r="E361" s="238" t="str">
        <f>INDEX([3]项目信息统计表!$E:$E,MATCH(B361,[3]项目信息统计表!$B:$B,0))</f>
        <v>应用研究</v>
      </c>
      <c r="F361" s="238" t="s">
        <v>1531</v>
      </c>
      <c r="G361" s="72" t="str">
        <f>INDEX(辅助数据!$F$3:$F$98,MATCH(项目信息统计表!F361,辅助数据!$E$3:$E$98,0))</f>
        <v>C39</v>
      </c>
      <c r="H361" s="238" t="s">
        <v>165</v>
      </c>
      <c r="I361" s="72">
        <f>INDEX(辅助数据!$B$3:$B$64,MATCH(项目信息统计表!H361,辅助数据!$A$3:$A$64,0))</f>
        <v>520</v>
      </c>
      <c r="J361" s="141" t="str">
        <f t="shared" si="31"/>
        <v>2021-01</v>
      </c>
      <c r="K361" s="237">
        <v>44896</v>
      </c>
      <c r="L361" s="72" t="str">
        <f t="shared" si="35"/>
        <v>2021</v>
      </c>
      <c r="M361" s="193"/>
      <c r="N361" s="135" t="s">
        <v>6275</v>
      </c>
      <c r="O361" s="201" t="s">
        <v>7768</v>
      </c>
      <c r="P361" s="231" t="s">
        <v>7205</v>
      </c>
      <c r="Q361" s="215" t="s">
        <v>4863</v>
      </c>
      <c r="R361" s="206" t="s">
        <v>5118</v>
      </c>
      <c r="S361" s="72" t="s">
        <v>65</v>
      </c>
      <c r="T361" s="141" t="s">
        <v>3746</v>
      </c>
      <c r="U361" s="72" t="s">
        <v>70</v>
      </c>
      <c r="V361" s="72" t="s">
        <v>73</v>
      </c>
      <c r="W361" s="72" t="s">
        <v>90</v>
      </c>
      <c r="X361" s="180" t="s">
        <v>5233</v>
      </c>
      <c r="Y361" s="180" t="s">
        <v>5233</v>
      </c>
      <c r="Z361" s="181" t="s">
        <v>5233</v>
      </c>
      <c r="AA361" s="180" t="s">
        <v>4862</v>
      </c>
      <c r="AB361" s="190" t="s">
        <v>4221</v>
      </c>
      <c r="AC361" s="180" t="s">
        <v>90</v>
      </c>
      <c r="AD361" s="180" t="s">
        <v>5233</v>
      </c>
      <c r="AE361" s="191"/>
      <c r="AF361" s="191"/>
      <c r="AG361" s="191"/>
      <c r="AH361" s="191"/>
      <c r="AI361" s="191"/>
      <c r="AJ361" s="191"/>
      <c r="AK361" s="191"/>
      <c r="AL361" s="191"/>
      <c r="AM361" s="191"/>
      <c r="AN361" s="191"/>
      <c r="AO361" s="192"/>
      <c r="AP361" s="192"/>
      <c r="AQ361" s="192"/>
      <c r="AR361" s="192"/>
      <c r="AS361" s="192"/>
      <c r="AT361" s="192"/>
      <c r="AU361" s="192"/>
      <c r="AV361" s="192"/>
      <c r="AW361" s="192"/>
      <c r="AX361" s="72">
        <v>8</v>
      </c>
      <c r="AY361" s="72">
        <v>0</v>
      </c>
      <c r="AZ361" s="80">
        <f t="shared" si="32"/>
        <v>8</v>
      </c>
      <c r="BA361" s="72">
        <v>5</v>
      </c>
      <c r="BB361" s="72">
        <f>0</f>
        <v>0</v>
      </c>
      <c r="BC361" s="72">
        <f t="shared" si="33"/>
        <v>5</v>
      </c>
      <c r="BD361" s="72">
        <f>0</f>
        <v>0</v>
      </c>
      <c r="BE361" s="72">
        <f t="shared" si="34"/>
        <v>5</v>
      </c>
      <c r="BF361" s="72">
        <v>0</v>
      </c>
      <c r="BG361" s="72">
        <v>0</v>
      </c>
      <c r="BH361" s="72"/>
      <c r="BI361" s="72"/>
      <c r="BJ361" s="142"/>
      <c r="BK361" s="139"/>
    </row>
    <row r="362" spans="1:63" ht="40.5" customHeight="1">
      <c r="A362" s="205" t="s">
        <v>4607</v>
      </c>
      <c r="B362" s="232" t="s">
        <v>4787</v>
      </c>
      <c r="C362" s="205" t="s">
        <v>2096</v>
      </c>
      <c r="D362" s="236" t="s">
        <v>7779</v>
      </c>
      <c r="E362" s="238" t="str">
        <f>INDEX([3]项目信息统计表!$E:$E,MATCH(B362,[3]项目信息统计表!$B:$B,0))</f>
        <v>应用研究</v>
      </c>
      <c r="F362" s="238" t="s">
        <v>1539</v>
      </c>
      <c r="G362" s="72" t="str">
        <f>INDEX(辅助数据!$F$3:$F$98,MATCH(项目信息统计表!F362,辅助数据!$E$3:$E$98,0))</f>
        <v>E48</v>
      </c>
      <c r="H362" s="238" t="s">
        <v>115</v>
      </c>
      <c r="I362" s="72">
        <f>INDEX(辅助数据!$B$3:$B$64,MATCH(项目信息统计表!H362,辅助数据!$A$3:$A$64,0))</f>
        <v>630</v>
      </c>
      <c r="J362" s="141" t="str">
        <f t="shared" si="31"/>
        <v>2021-01</v>
      </c>
      <c r="K362" s="237">
        <v>44896</v>
      </c>
      <c r="L362" s="72" t="str">
        <f t="shared" si="35"/>
        <v>2021</v>
      </c>
      <c r="M362" s="193"/>
      <c r="N362" s="135" t="s">
        <v>4825</v>
      </c>
      <c r="O362" s="201" t="s">
        <v>7768</v>
      </c>
      <c r="P362" s="231" t="s">
        <v>7384</v>
      </c>
      <c r="Q362" s="215" t="s">
        <v>4937</v>
      </c>
      <c r="R362" s="206" t="s">
        <v>5194</v>
      </c>
      <c r="S362" s="72" t="s">
        <v>65</v>
      </c>
      <c r="T362" s="141" t="s">
        <v>3594</v>
      </c>
      <c r="U362" s="72" t="s">
        <v>70</v>
      </c>
      <c r="V362" s="72" t="s">
        <v>73</v>
      </c>
      <c r="W362" s="72" t="s">
        <v>76</v>
      </c>
      <c r="X362" s="180" t="s">
        <v>5233</v>
      </c>
      <c r="Y362" s="180" t="s">
        <v>116</v>
      </c>
      <c r="Z362" s="181" t="s">
        <v>4160</v>
      </c>
      <c r="AA362" s="180" t="s">
        <v>2347</v>
      </c>
      <c r="AB362" s="190" t="s">
        <v>4216</v>
      </c>
      <c r="AC362" s="180" t="s">
        <v>76</v>
      </c>
      <c r="AD362" s="180" t="s">
        <v>79</v>
      </c>
      <c r="AE362" s="191"/>
      <c r="AF362" s="191"/>
      <c r="AG362" s="191"/>
      <c r="AH362" s="191"/>
      <c r="AI362" s="191"/>
      <c r="AJ362" s="191"/>
      <c r="AK362" s="191"/>
      <c r="AL362" s="191"/>
      <c r="AM362" s="191"/>
      <c r="AN362" s="191"/>
      <c r="AO362" s="192"/>
      <c r="AP362" s="192"/>
      <c r="AQ362" s="192"/>
      <c r="AR362" s="192"/>
      <c r="AS362" s="192"/>
      <c r="AT362" s="192"/>
      <c r="AU362" s="192"/>
      <c r="AV362" s="192"/>
      <c r="AW362" s="192"/>
      <c r="AX362" s="72">
        <v>17</v>
      </c>
      <c r="AY362" s="72">
        <v>0</v>
      </c>
      <c r="AZ362" s="80">
        <f t="shared" si="32"/>
        <v>17</v>
      </c>
      <c r="BA362" s="72">
        <v>10</v>
      </c>
      <c r="BB362" s="72">
        <f>0</f>
        <v>0</v>
      </c>
      <c r="BC362" s="72">
        <f t="shared" si="33"/>
        <v>10</v>
      </c>
      <c r="BD362" s="72">
        <f>0</f>
        <v>0</v>
      </c>
      <c r="BE362" s="72">
        <f t="shared" si="34"/>
        <v>10</v>
      </c>
      <c r="BF362" s="72">
        <v>0</v>
      </c>
      <c r="BG362" s="72">
        <v>0</v>
      </c>
      <c r="BH362" s="142"/>
      <c r="BI362" s="72"/>
      <c r="BJ362" s="142"/>
      <c r="BK362" s="139"/>
    </row>
    <row r="363" spans="1:63" ht="40.5" customHeight="1">
      <c r="A363" s="209" t="s">
        <v>5272</v>
      </c>
      <c r="B363" s="232" t="s">
        <v>5809</v>
      </c>
      <c r="C363" s="208" t="s">
        <v>2087</v>
      </c>
      <c r="D363" s="236" t="s">
        <v>7779</v>
      </c>
      <c r="E363" s="238" t="str">
        <f>INDEX([3]项目信息统计表!$E:$E,MATCH(B363,[3]项目信息统计表!$B:$B,0))</f>
        <v>基础研究</v>
      </c>
      <c r="F363" s="238" t="s">
        <v>1501</v>
      </c>
      <c r="G363" s="72" t="str">
        <f>INDEX(辅助数据!$F$3:$F$98,MATCH(项目信息统计表!F363,辅助数据!$E$3:$E$98,0))</f>
        <v>B09</v>
      </c>
      <c r="H363" s="238" t="s">
        <v>350</v>
      </c>
      <c r="I363" s="72">
        <f>INDEX(辅助数据!$B$3:$B$64,MATCH(项目信息统计表!H363,辅助数据!$A$3:$A$64,0))</f>
        <v>140</v>
      </c>
      <c r="J363" s="141" t="str">
        <f t="shared" si="31"/>
        <v>2022-01</v>
      </c>
      <c r="K363" s="237">
        <v>45627</v>
      </c>
      <c r="L363" s="72" t="str">
        <f t="shared" si="35"/>
        <v>2022</v>
      </c>
      <c r="M363" s="238" t="s">
        <v>54</v>
      </c>
      <c r="N363" s="214" t="s">
        <v>6259</v>
      </c>
      <c r="O363" s="201" t="s">
        <v>7768</v>
      </c>
      <c r="P363" s="231" t="s">
        <v>6505</v>
      </c>
      <c r="Q363" s="215" t="s">
        <v>6506</v>
      </c>
      <c r="R363" s="213" t="s">
        <v>6289</v>
      </c>
      <c r="S363" s="72" t="s">
        <v>65</v>
      </c>
      <c r="T363" s="141" t="s">
        <v>2130</v>
      </c>
      <c r="U363" s="72" t="s">
        <v>70</v>
      </c>
      <c r="V363" s="72" t="s">
        <v>73</v>
      </c>
      <c r="W363" s="72" t="s">
        <v>76</v>
      </c>
      <c r="X363" s="180" t="s">
        <v>5233</v>
      </c>
      <c r="Y363" s="180" t="s">
        <v>5233</v>
      </c>
      <c r="Z363" s="181" t="s">
        <v>5233</v>
      </c>
      <c r="AA363" s="180" t="s">
        <v>6506</v>
      </c>
      <c r="AB363" s="190" t="s">
        <v>4215</v>
      </c>
      <c r="AC363" s="180" t="s">
        <v>76</v>
      </c>
      <c r="AD363" s="180" t="s">
        <v>5233</v>
      </c>
      <c r="AE363" s="191"/>
      <c r="AF363" s="191"/>
      <c r="AG363" s="191"/>
      <c r="AH363" s="191"/>
      <c r="AI363" s="191"/>
      <c r="AJ363" s="191"/>
      <c r="AK363" s="191"/>
      <c r="AL363" s="191"/>
      <c r="AM363" s="191"/>
      <c r="AN363" s="191"/>
      <c r="AO363" s="192"/>
      <c r="AP363" s="192"/>
      <c r="AQ363" s="192"/>
      <c r="AR363" s="192"/>
      <c r="AS363" s="192"/>
      <c r="AT363" s="192"/>
      <c r="AU363" s="192"/>
      <c r="AV363" s="192"/>
      <c r="AW363" s="192"/>
      <c r="AX363" s="72">
        <v>15</v>
      </c>
      <c r="AY363" s="72">
        <v>0</v>
      </c>
      <c r="AZ363" s="80">
        <f t="shared" si="32"/>
        <v>15</v>
      </c>
      <c r="BA363" s="72">
        <v>5</v>
      </c>
      <c r="BB363" s="72">
        <f>0</f>
        <v>0</v>
      </c>
      <c r="BC363" s="72">
        <f t="shared" si="33"/>
        <v>5</v>
      </c>
      <c r="BD363" s="72">
        <f>0</f>
        <v>0</v>
      </c>
      <c r="BE363" s="72">
        <f t="shared" si="34"/>
        <v>5</v>
      </c>
      <c r="BF363" s="72">
        <v>0</v>
      </c>
      <c r="BG363" s="72">
        <v>0</v>
      </c>
      <c r="BH363" s="72"/>
      <c r="BI363" s="72"/>
      <c r="BJ363" s="142"/>
      <c r="BK363" s="139"/>
    </row>
    <row r="364" spans="1:63" ht="40.5" customHeight="1">
      <c r="A364" s="205" t="s">
        <v>5279</v>
      </c>
      <c r="B364" s="232" t="s">
        <v>5816</v>
      </c>
      <c r="C364" s="205" t="s">
        <v>2087</v>
      </c>
      <c r="D364" s="236" t="s">
        <v>7779</v>
      </c>
      <c r="E364" s="238" t="str">
        <f>INDEX([3]项目信息统计表!$E:$E,MATCH(B364,[3]项目信息统计表!$B:$B,0))</f>
        <v>基础研究</v>
      </c>
      <c r="F364" s="238" t="s">
        <v>1531</v>
      </c>
      <c r="G364" s="72" t="str">
        <f>INDEX(辅助数据!$F$3:$F$98,MATCH(项目信息统计表!F364,辅助数据!$E$3:$E$98,0))</f>
        <v>C39</v>
      </c>
      <c r="H364" s="238" t="s">
        <v>155</v>
      </c>
      <c r="I364" s="72">
        <f>INDEX(辅助数据!$B$3:$B$64,MATCH(项目信息统计表!H364,辅助数据!$A$3:$A$64,0))</f>
        <v>110</v>
      </c>
      <c r="J364" s="141" t="str">
        <f t="shared" si="31"/>
        <v>2022-01</v>
      </c>
      <c r="K364" s="237">
        <v>45627</v>
      </c>
      <c r="L364" s="72" t="str">
        <f t="shared" si="35"/>
        <v>2022</v>
      </c>
      <c r="M364" s="238" t="s">
        <v>54</v>
      </c>
      <c r="N364" s="201" t="s">
        <v>6259</v>
      </c>
      <c r="O364" s="201" t="s">
        <v>7768</v>
      </c>
      <c r="P364" s="231" t="s">
        <v>6514</v>
      </c>
      <c r="Q364" s="215" t="s">
        <v>4971</v>
      </c>
      <c r="R364" s="206" t="s">
        <v>4478</v>
      </c>
      <c r="S364" s="72" t="s">
        <v>65</v>
      </c>
      <c r="T364" s="141" t="s">
        <v>3769</v>
      </c>
      <c r="U364" s="72" t="s">
        <v>70</v>
      </c>
      <c r="V364" s="72" t="s">
        <v>73</v>
      </c>
      <c r="W364" s="72" t="s">
        <v>4497</v>
      </c>
      <c r="X364" s="180" t="s">
        <v>5233</v>
      </c>
      <c r="Y364" s="180" t="s">
        <v>5233</v>
      </c>
      <c r="Z364" s="181" t="s">
        <v>5233</v>
      </c>
      <c r="AA364" s="180" t="s">
        <v>7480</v>
      </c>
      <c r="AB364" s="190" t="s">
        <v>4214</v>
      </c>
      <c r="AC364" s="180" t="s">
        <v>76</v>
      </c>
      <c r="AD364" s="180" t="s">
        <v>5234</v>
      </c>
      <c r="AE364" s="191"/>
      <c r="AF364" s="191"/>
      <c r="AG364" s="191"/>
      <c r="AH364" s="191"/>
      <c r="AI364" s="191"/>
      <c r="AJ364" s="191"/>
      <c r="AK364" s="191"/>
      <c r="AL364" s="191"/>
      <c r="AM364" s="191"/>
      <c r="AN364" s="191"/>
      <c r="AO364" s="192"/>
      <c r="AP364" s="192"/>
      <c r="AQ364" s="192"/>
      <c r="AR364" s="192"/>
      <c r="AS364" s="192"/>
      <c r="AT364" s="192"/>
      <c r="AU364" s="192"/>
      <c r="AV364" s="192"/>
      <c r="AW364" s="192"/>
      <c r="AX364" s="72">
        <v>15</v>
      </c>
      <c r="AY364" s="72">
        <v>0</v>
      </c>
      <c r="AZ364" s="80">
        <f t="shared" si="32"/>
        <v>15</v>
      </c>
      <c r="BA364" s="72">
        <v>5</v>
      </c>
      <c r="BB364" s="72">
        <f>0</f>
        <v>0</v>
      </c>
      <c r="BC364" s="72">
        <f t="shared" si="33"/>
        <v>5</v>
      </c>
      <c r="BD364" s="72">
        <f>0</f>
        <v>0</v>
      </c>
      <c r="BE364" s="72">
        <f t="shared" si="34"/>
        <v>5</v>
      </c>
      <c r="BF364" s="72">
        <v>0</v>
      </c>
      <c r="BG364" s="72">
        <v>0</v>
      </c>
      <c r="BH364" s="142"/>
      <c r="BI364" s="72"/>
      <c r="BJ364" s="142"/>
      <c r="BK364" s="139"/>
    </row>
    <row r="365" spans="1:63" ht="40.5" customHeight="1">
      <c r="A365" s="205" t="s">
        <v>5296</v>
      </c>
      <c r="B365" s="232" t="s">
        <v>5833</v>
      </c>
      <c r="C365" s="205" t="s">
        <v>2087</v>
      </c>
      <c r="D365" s="236" t="s">
        <v>7779</v>
      </c>
      <c r="E365" s="238" t="str">
        <f>INDEX([3]项目信息统计表!$E:$E,MATCH(B365,[3]项目信息统计表!$B:$B,0))</f>
        <v>基础研究</v>
      </c>
      <c r="F365" s="238" t="s">
        <v>1564</v>
      </c>
      <c r="G365" s="72" t="str">
        <f>INDEX(辅助数据!$F$3:$F$98,MATCH(项目信息统计表!F365,辅助数据!$E$3:$E$98,0))</f>
        <v>M73</v>
      </c>
      <c r="H365" s="238" t="s">
        <v>155</v>
      </c>
      <c r="I365" s="72">
        <f>INDEX(辅助数据!$B$3:$B$64,MATCH(项目信息统计表!H365,辅助数据!$A$3:$A$64,0))</f>
        <v>110</v>
      </c>
      <c r="J365" s="141" t="str">
        <f t="shared" si="31"/>
        <v>2022-01</v>
      </c>
      <c r="K365" s="237">
        <v>45261</v>
      </c>
      <c r="L365" s="72" t="str">
        <f t="shared" si="35"/>
        <v>2022</v>
      </c>
      <c r="M365" s="238" t="s">
        <v>54</v>
      </c>
      <c r="N365" s="201" t="s">
        <v>6260</v>
      </c>
      <c r="O365" s="201" t="s">
        <v>7768</v>
      </c>
      <c r="P365" s="231" t="s">
        <v>6538</v>
      </c>
      <c r="Q365" s="215" t="s">
        <v>2999</v>
      </c>
      <c r="R365" s="218" t="s">
        <v>6302</v>
      </c>
      <c r="S365" s="72" t="s">
        <v>65</v>
      </c>
      <c r="T365" s="141" t="s">
        <v>2204</v>
      </c>
      <c r="U365" s="72" t="s">
        <v>70</v>
      </c>
      <c r="V365" s="72" t="s">
        <v>73</v>
      </c>
      <c r="W365" s="72" t="s">
        <v>4497</v>
      </c>
      <c r="X365" s="180" t="s">
        <v>5234</v>
      </c>
      <c r="Y365" s="180" t="s">
        <v>5233</v>
      </c>
      <c r="Z365" s="181" t="s">
        <v>5233</v>
      </c>
      <c r="AA365" s="180" t="s">
        <v>7486</v>
      </c>
      <c r="AB365" s="190" t="s">
        <v>4223</v>
      </c>
      <c r="AC365" s="180" t="s">
        <v>90</v>
      </c>
      <c r="AD365" s="180" t="s">
        <v>5233</v>
      </c>
      <c r="AE365" s="191"/>
      <c r="AF365" s="191"/>
      <c r="AG365" s="191"/>
      <c r="AH365" s="191"/>
      <c r="AI365" s="191"/>
      <c r="AJ365" s="191"/>
      <c r="AK365" s="191"/>
      <c r="AL365" s="191"/>
      <c r="AM365" s="191"/>
      <c r="AN365" s="191"/>
      <c r="AO365" s="192"/>
      <c r="AP365" s="192"/>
      <c r="AQ365" s="192"/>
      <c r="AR365" s="192"/>
      <c r="AS365" s="192"/>
      <c r="AT365" s="192"/>
      <c r="AU365" s="192"/>
      <c r="AV365" s="192"/>
      <c r="AW365" s="192"/>
      <c r="AX365" s="72">
        <v>5</v>
      </c>
      <c r="AY365" s="72">
        <v>0</v>
      </c>
      <c r="AZ365" s="80">
        <f t="shared" si="32"/>
        <v>5</v>
      </c>
      <c r="BA365" s="72">
        <v>3</v>
      </c>
      <c r="BB365" s="72">
        <f>0</f>
        <v>0</v>
      </c>
      <c r="BC365" s="72">
        <f t="shared" si="33"/>
        <v>3</v>
      </c>
      <c r="BD365" s="72">
        <f>0</f>
        <v>0</v>
      </c>
      <c r="BE365" s="72">
        <f t="shared" si="34"/>
        <v>3</v>
      </c>
      <c r="BF365" s="72">
        <v>0</v>
      </c>
      <c r="BG365" s="72">
        <v>0</v>
      </c>
      <c r="BH365" s="72"/>
      <c r="BI365" s="72"/>
      <c r="BJ365" s="142"/>
      <c r="BK365" s="139"/>
    </row>
    <row r="366" spans="1:63" ht="40.5" customHeight="1">
      <c r="A366" s="205" t="s">
        <v>5302</v>
      </c>
      <c r="B366" s="232" t="s">
        <v>5839</v>
      </c>
      <c r="C366" s="205" t="s">
        <v>2087</v>
      </c>
      <c r="D366" s="236" t="s">
        <v>7779</v>
      </c>
      <c r="E366" s="238" t="str">
        <f>INDEX([3]项目信息统计表!$E:$E,MATCH(B366,[3]项目信息统计表!$B:$B,0))</f>
        <v>基础研究</v>
      </c>
      <c r="F366" s="238" t="s">
        <v>1539</v>
      </c>
      <c r="G366" s="72" t="str">
        <f>INDEX(辅助数据!$F$3:$F$98,MATCH(项目信息统计表!F366,辅助数据!$E$3:$E$98,0))</f>
        <v>E48</v>
      </c>
      <c r="H366" s="238" t="s">
        <v>331</v>
      </c>
      <c r="I366" s="72">
        <f>INDEX(辅助数据!$B$3:$B$64,MATCH(项目信息统计表!H366,辅助数据!$A$3:$A$64,0))</f>
        <v>130</v>
      </c>
      <c r="J366" s="141" t="str">
        <f t="shared" si="31"/>
        <v>2022-01</v>
      </c>
      <c r="K366" s="237">
        <v>45261</v>
      </c>
      <c r="L366" s="72" t="str">
        <f t="shared" si="35"/>
        <v>2022</v>
      </c>
      <c r="M366" s="238" t="s">
        <v>54</v>
      </c>
      <c r="N366" s="135" t="s">
        <v>6260</v>
      </c>
      <c r="O366" s="201" t="s">
        <v>7768</v>
      </c>
      <c r="P366" s="231" t="s">
        <v>6548</v>
      </c>
      <c r="Q366" s="215" t="s">
        <v>4963</v>
      </c>
      <c r="R366" s="206" t="s">
        <v>4405</v>
      </c>
      <c r="S366" s="72" t="s">
        <v>65</v>
      </c>
      <c r="T366" s="141" t="s">
        <v>3764</v>
      </c>
      <c r="U366" s="72" t="s">
        <v>70</v>
      </c>
      <c r="V366" s="72" t="s">
        <v>73</v>
      </c>
      <c r="W366" s="72" t="s">
        <v>90</v>
      </c>
      <c r="X366" s="180" t="s">
        <v>5233</v>
      </c>
      <c r="Y366" s="180" t="s">
        <v>5233</v>
      </c>
      <c r="Z366" s="181" t="s">
        <v>5233</v>
      </c>
      <c r="AA366" s="180" t="s">
        <v>7490</v>
      </c>
      <c r="AB366" s="190" t="s">
        <v>4221</v>
      </c>
      <c r="AC366" s="180" t="s">
        <v>90</v>
      </c>
      <c r="AD366" s="180" t="s">
        <v>5233</v>
      </c>
      <c r="AE366" s="191"/>
      <c r="AF366" s="191"/>
      <c r="AG366" s="191"/>
      <c r="AH366" s="191"/>
      <c r="AI366" s="191"/>
      <c r="AJ366" s="191"/>
      <c r="AK366" s="191"/>
      <c r="AL366" s="191"/>
      <c r="AM366" s="191"/>
      <c r="AN366" s="191"/>
      <c r="AO366" s="192"/>
      <c r="AP366" s="192"/>
      <c r="AQ366" s="192"/>
      <c r="AR366" s="192"/>
      <c r="AS366" s="192"/>
      <c r="AT366" s="192"/>
      <c r="AU366" s="192"/>
      <c r="AV366" s="192"/>
      <c r="AW366" s="192"/>
      <c r="AX366" s="72">
        <v>5</v>
      </c>
      <c r="AY366" s="72">
        <v>0</v>
      </c>
      <c r="AZ366" s="212">
        <f t="shared" si="32"/>
        <v>5</v>
      </c>
      <c r="BA366" s="72">
        <v>3</v>
      </c>
      <c r="BB366" s="72">
        <f>0</f>
        <v>0</v>
      </c>
      <c r="BC366" s="72">
        <f t="shared" si="33"/>
        <v>3</v>
      </c>
      <c r="BD366" s="72">
        <f>0</f>
        <v>0</v>
      </c>
      <c r="BE366" s="72">
        <f t="shared" si="34"/>
        <v>3</v>
      </c>
      <c r="BF366" s="72">
        <v>0</v>
      </c>
      <c r="BG366" s="72">
        <v>0</v>
      </c>
      <c r="BH366" s="72"/>
      <c r="BI366" s="72"/>
      <c r="BJ366" s="142"/>
      <c r="BK366" s="139"/>
    </row>
    <row r="367" spans="1:63" ht="40.5" customHeight="1">
      <c r="A367" s="205" t="s">
        <v>5305</v>
      </c>
      <c r="B367" s="232" t="s">
        <v>5842</v>
      </c>
      <c r="C367" s="205" t="s">
        <v>2087</v>
      </c>
      <c r="D367" s="236" t="s">
        <v>7779</v>
      </c>
      <c r="E367" s="238" t="str">
        <f>INDEX([3]项目信息统计表!$E:$E,MATCH(B367,[3]项目信息统计表!$B:$B,0))</f>
        <v>基础研究</v>
      </c>
      <c r="F367" s="238" t="s">
        <v>1564</v>
      </c>
      <c r="G367" s="72" t="str">
        <f>INDEX(辅助数据!$F$3:$F$98,MATCH(项目信息统计表!F367,辅助数据!$E$3:$E$98,0))</f>
        <v>M73</v>
      </c>
      <c r="H367" s="238" t="s">
        <v>331</v>
      </c>
      <c r="I367" s="72">
        <f>INDEX(辅助数据!$B$3:$B$64,MATCH(项目信息统计表!H367,辅助数据!$A$3:$A$64,0))</f>
        <v>130</v>
      </c>
      <c r="J367" s="141" t="str">
        <f t="shared" si="31"/>
        <v>2022-01</v>
      </c>
      <c r="K367" s="237">
        <v>45261</v>
      </c>
      <c r="L367" s="72" t="str">
        <f t="shared" si="35"/>
        <v>2022</v>
      </c>
      <c r="M367" s="238" t="s">
        <v>54</v>
      </c>
      <c r="N367" s="201" t="s">
        <v>6260</v>
      </c>
      <c r="O367" s="201" t="s">
        <v>7768</v>
      </c>
      <c r="P367" s="231" t="s">
        <v>6553</v>
      </c>
      <c r="Q367" s="215" t="s">
        <v>6554</v>
      </c>
      <c r="R367" s="206" t="s">
        <v>6310</v>
      </c>
      <c r="S367" s="72" t="s">
        <v>65</v>
      </c>
      <c r="T367" s="141" t="s">
        <v>3791</v>
      </c>
      <c r="U367" s="72" t="s">
        <v>70</v>
      </c>
      <c r="V367" s="72" t="s">
        <v>73</v>
      </c>
      <c r="W367" s="72" t="s">
        <v>90</v>
      </c>
      <c r="X367" s="180" t="s">
        <v>5233</v>
      </c>
      <c r="Y367" s="180" t="s">
        <v>5233</v>
      </c>
      <c r="Z367" s="181" t="s">
        <v>5233</v>
      </c>
      <c r="AA367" s="180" t="s">
        <v>4963</v>
      </c>
      <c r="AB367" s="190" t="s">
        <v>4224</v>
      </c>
      <c r="AC367" s="180" t="s">
        <v>90</v>
      </c>
      <c r="AD367" s="180" t="s">
        <v>5233</v>
      </c>
      <c r="AE367" s="191"/>
      <c r="AF367" s="191"/>
      <c r="AG367" s="191"/>
      <c r="AH367" s="191"/>
      <c r="AI367" s="191"/>
      <c r="AJ367" s="191"/>
      <c r="AK367" s="191"/>
      <c r="AL367" s="191"/>
      <c r="AM367" s="191"/>
      <c r="AN367" s="191"/>
      <c r="AO367" s="192"/>
      <c r="AP367" s="192"/>
      <c r="AQ367" s="192"/>
      <c r="AR367" s="192"/>
      <c r="AS367" s="192"/>
      <c r="AT367" s="192"/>
      <c r="AU367" s="192"/>
      <c r="AV367" s="192"/>
      <c r="AW367" s="192"/>
      <c r="AX367" s="72">
        <v>5</v>
      </c>
      <c r="AY367" s="72">
        <v>0</v>
      </c>
      <c r="AZ367" s="80">
        <f t="shared" si="32"/>
        <v>5</v>
      </c>
      <c r="BA367" s="72">
        <v>3</v>
      </c>
      <c r="BB367" s="72">
        <f>0</f>
        <v>0</v>
      </c>
      <c r="BC367" s="72">
        <f t="shared" si="33"/>
        <v>3</v>
      </c>
      <c r="BD367" s="72">
        <f>0</f>
        <v>0</v>
      </c>
      <c r="BE367" s="72">
        <f t="shared" si="34"/>
        <v>3</v>
      </c>
      <c r="BF367" s="72">
        <v>0</v>
      </c>
      <c r="BG367" s="72">
        <v>0</v>
      </c>
      <c r="BH367" s="72"/>
      <c r="BI367" s="72"/>
      <c r="BJ367" s="142"/>
      <c r="BK367" s="139"/>
    </row>
    <row r="368" spans="1:63" ht="40.5" customHeight="1">
      <c r="A368" s="205" t="s">
        <v>5310</v>
      </c>
      <c r="B368" s="232" t="s">
        <v>5847</v>
      </c>
      <c r="C368" s="205" t="s">
        <v>2087</v>
      </c>
      <c r="D368" s="236" t="s">
        <v>7779</v>
      </c>
      <c r="E368" s="238" t="str">
        <f>INDEX([3]项目信息统计表!$E:$E,MATCH(B368,[3]项目信息统计表!$B:$B,0))</f>
        <v>基础研究</v>
      </c>
      <c r="F368" s="238" t="s">
        <v>1573</v>
      </c>
      <c r="G368" s="72" t="str">
        <f>INDEX(辅助数据!$F$3:$F$98,MATCH(项目信息统计表!F368,辅助数据!$E$3:$E$98,0))</f>
        <v>P82</v>
      </c>
      <c r="H368" s="238" t="s">
        <v>155</v>
      </c>
      <c r="I368" s="72">
        <f>INDEX(辅助数据!$B$3:$B$64,MATCH(项目信息统计表!H368,辅助数据!$A$3:$A$64,0))</f>
        <v>110</v>
      </c>
      <c r="J368" s="141" t="str">
        <f t="shared" si="31"/>
        <v>2022-01</v>
      </c>
      <c r="K368" s="237">
        <v>45261</v>
      </c>
      <c r="L368" s="72" t="str">
        <f t="shared" si="35"/>
        <v>2022</v>
      </c>
      <c r="M368" s="238" t="s">
        <v>54</v>
      </c>
      <c r="N368" s="201" t="s">
        <v>6260</v>
      </c>
      <c r="O368" s="201" t="s">
        <v>7768</v>
      </c>
      <c r="P368" s="231" t="s">
        <v>6562</v>
      </c>
      <c r="Q368" s="215" t="s">
        <v>2985</v>
      </c>
      <c r="R368" s="206" t="s">
        <v>4470</v>
      </c>
      <c r="S368" s="72" t="s">
        <v>65</v>
      </c>
      <c r="T368" s="141" t="s">
        <v>2185</v>
      </c>
      <c r="U368" s="72" t="s">
        <v>70</v>
      </c>
      <c r="V368" s="72" t="s">
        <v>73</v>
      </c>
      <c r="W368" s="72" t="s">
        <v>76</v>
      </c>
      <c r="X368" s="180" t="s">
        <v>5233</v>
      </c>
      <c r="Y368" s="180" t="s">
        <v>5233</v>
      </c>
      <c r="Z368" s="181" t="s">
        <v>5233</v>
      </c>
      <c r="AA368" s="180" t="s">
        <v>7492</v>
      </c>
      <c r="AB368" s="190" t="s">
        <v>4222</v>
      </c>
      <c r="AC368" s="180" t="s">
        <v>90</v>
      </c>
      <c r="AD368" s="180" t="s">
        <v>5233</v>
      </c>
      <c r="AE368" s="191"/>
      <c r="AF368" s="191"/>
      <c r="AG368" s="191"/>
      <c r="AH368" s="191"/>
      <c r="AI368" s="191"/>
      <c r="AJ368" s="191"/>
      <c r="AK368" s="191"/>
      <c r="AL368" s="191"/>
      <c r="AM368" s="191"/>
      <c r="AN368" s="191"/>
      <c r="AO368" s="192"/>
      <c r="AP368" s="192"/>
      <c r="AQ368" s="192"/>
      <c r="AR368" s="192"/>
      <c r="AS368" s="192"/>
      <c r="AT368" s="192"/>
      <c r="AU368" s="192"/>
      <c r="AV368" s="192"/>
      <c r="AW368" s="192"/>
      <c r="AX368" s="72">
        <v>5</v>
      </c>
      <c r="AY368" s="72">
        <v>0</v>
      </c>
      <c r="AZ368" s="80">
        <f t="shared" si="32"/>
        <v>5</v>
      </c>
      <c r="BA368" s="72">
        <v>3</v>
      </c>
      <c r="BB368" s="72">
        <f>0</f>
        <v>0</v>
      </c>
      <c r="BC368" s="72">
        <f t="shared" si="33"/>
        <v>3</v>
      </c>
      <c r="BD368" s="72">
        <f>0</f>
        <v>0</v>
      </c>
      <c r="BE368" s="72">
        <f t="shared" si="34"/>
        <v>3</v>
      </c>
      <c r="BF368" s="72">
        <v>0</v>
      </c>
      <c r="BG368" s="72">
        <v>0</v>
      </c>
      <c r="BH368" s="72"/>
      <c r="BI368" s="72"/>
      <c r="BJ368" s="142"/>
      <c r="BK368" s="139"/>
    </row>
    <row r="369" spans="1:63" ht="40.5" customHeight="1">
      <c r="A369" s="205" t="s">
        <v>5311</v>
      </c>
      <c r="B369" s="232" t="s">
        <v>5848</v>
      </c>
      <c r="C369" s="205" t="s">
        <v>2087</v>
      </c>
      <c r="D369" s="236" t="s">
        <v>7779</v>
      </c>
      <c r="E369" s="238" t="str">
        <f>INDEX([3]项目信息统计表!$E:$E,MATCH(B369,[3]项目信息统计表!$B:$B,0))</f>
        <v>基础研究</v>
      </c>
      <c r="F369" s="238" t="s">
        <v>1573</v>
      </c>
      <c r="G369" s="72" t="str">
        <f>INDEX(辅助数据!$F$3:$F$98,MATCH(项目信息统计表!F369,辅助数据!$E$3:$E$98,0))</f>
        <v>P82</v>
      </c>
      <c r="H369" s="238" t="s">
        <v>155</v>
      </c>
      <c r="I369" s="72">
        <f>INDEX(辅助数据!$B$3:$B$64,MATCH(项目信息统计表!H369,辅助数据!$A$3:$A$64,0))</f>
        <v>110</v>
      </c>
      <c r="J369" s="141" t="str">
        <f t="shared" si="31"/>
        <v>2022-01</v>
      </c>
      <c r="K369" s="237">
        <v>45261</v>
      </c>
      <c r="L369" s="72" t="str">
        <f t="shared" si="35"/>
        <v>2022</v>
      </c>
      <c r="M369" s="238" t="s">
        <v>54</v>
      </c>
      <c r="N369" s="201" t="s">
        <v>6260</v>
      </c>
      <c r="O369" s="201" t="s">
        <v>7768</v>
      </c>
      <c r="P369" s="231" t="s">
        <v>6563</v>
      </c>
      <c r="Q369" s="215" t="s">
        <v>6564</v>
      </c>
      <c r="R369" s="206" t="s">
        <v>6314</v>
      </c>
      <c r="S369" s="72" t="s">
        <v>5231</v>
      </c>
      <c r="T369" s="141" t="s">
        <v>2214</v>
      </c>
      <c r="U369" s="72" t="s">
        <v>70</v>
      </c>
      <c r="V369" s="72" t="s">
        <v>73</v>
      </c>
      <c r="W369" s="72" t="s">
        <v>90</v>
      </c>
      <c r="X369" s="180" t="s">
        <v>5233</v>
      </c>
      <c r="Y369" s="180" t="s">
        <v>5233</v>
      </c>
      <c r="Z369" s="181" t="s">
        <v>5233</v>
      </c>
      <c r="AA369" s="180" t="s">
        <v>2985</v>
      </c>
      <c r="AB369" s="190" t="s">
        <v>4222</v>
      </c>
      <c r="AC369" s="180" t="s">
        <v>76</v>
      </c>
      <c r="AD369" s="180" t="s">
        <v>5234</v>
      </c>
      <c r="AE369" s="191"/>
      <c r="AF369" s="191"/>
      <c r="AG369" s="191"/>
      <c r="AH369" s="191"/>
      <c r="AI369" s="191"/>
      <c r="AJ369" s="191"/>
      <c r="AK369" s="191"/>
      <c r="AL369" s="191"/>
      <c r="AM369" s="191"/>
      <c r="AN369" s="191"/>
      <c r="AO369" s="192"/>
      <c r="AP369" s="192"/>
      <c r="AQ369" s="192"/>
      <c r="AR369" s="192"/>
      <c r="AS369" s="192"/>
      <c r="AT369" s="192"/>
      <c r="AU369" s="192"/>
      <c r="AV369" s="192"/>
      <c r="AW369" s="192"/>
      <c r="AX369" s="72">
        <v>5</v>
      </c>
      <c r="AY369" s="72">
        <v>0</v>
      </c>
      <c r="AZ369" s="80">
        <f t="shared" si="32"/>
        <v>5</v>
      </c>
      <c r="BA369" s="72">
        <v>3</v>
      </c>
      <c r="BB369" s="72">
        <f>0</f>
        <v>0</v>
      </c>
      <c r="BC369" s="72">
        <f t="shared" si="33"/>
        <v>3</v>
      </c>
      <c r="BD369" s="72">
        <f>0</f>
        <v>0</v>
      </c>
      <c r="BE369" s="72">
        <f t="shared" si="34"/>
        <v>3</v>
      </c>
      <c r="BF369" s="72">
        <v>0</v>
      </c>
      <c r="BG369" s="72">
        <v>0</v>
      </c>
      <c r="BH369" s="142"/>
      <c r="BI369" s="72"/>
      <c r="BJ369" s="142"/>
      <c r="BK369" s="139"/>
    </row>
    <row r="370" spans="1:63" ht="40.5" customHeight="1">
      <c r="A370" s="205" t="s">
        <v>5320</v>
      </c>
      <c r="B370" s="232" t="s">
        <v>5857</v>
      </c>
      <c r="C370" s="205" t="s">
        <v>2087</v>
      </c>
      <c r="D370" s="236" t="s">
        <v>7779</v>
      </c>
      <c r="E370" s="238" t="str">
        <f>INDEX([3]项目信息统计表!$E:$E,MATCH(B370,[3]项目信息统计表!$B:$B,0))</f>
        <v>基础研究</v>
      </c>
      <c r="F370" s="238" t="s">
        <v>1524</v>
      </c>
      <c r="G370" s="72" t="str">
        <f>INDEX(辅助数据!$F$3:$F$98,MATCH(项目信息统计表!F370,辅助数据!$E$3:$E$98,0))</f>
        <v>C32</v>
      </c>
      <c r="H370" s="238" t="s">
        <v>240</v>
      </c>
      <c r="I370" s="72">
        <f>INDEX(辅助数据!$B$3:$B$64,MATCH(项目信息统计表!H370,辅助数据!$A$3:$A$64,0))</f>
        <v>430</v>
      </c>
      <c r="J370" s="141" t="str">
        <f t="shared" si="31"/>
        <v>2022-01</v>
      </c>
      <c r="K370" s="237">
        <v>45261</v>
      </c>
      <c r="L370" s="72" t="str">
        <f t="shared" si="35"/>
        <v>2022</v>
      </c>
      <c r="M370" s="238" t="s">
        <v>54</v>
      </c>
      <c r="N370" s="201" t="s">
        <v>6260</v>
      </c>
      <c r="O370" s="201" t="s">
        <v>7768</v>
      </c>
      <c r="P370" s="231" t="s">
        <v>6581</v>
      </c>
      <c r="Q370" s="215" t="s">
        <v>6582</v>
      </c>
      <c r="R370" s="206" t="s">
        <v>6323</v>
      </c>
      <c r="S370" s="72" t="s">
        <v>65</v>
      </c>
      <c r="T370" s="141" t="s">
        <v>3828</v>
      </c>
      <c r="U370" s="72" t="s">
        <v>70</v>
      </c>
      <c r="V370" s="72" t="s">
        <v>73</v>
      </c>
      <c r="W370" s="72" t="s">
        <v>90</v>
      </c>
      <c r="X370" s="180" t="s">
        <v>5233</v>
      </c>
      <c r="Y370" s="180" t="s">
        <v>5233</v>
      </c>
      <c r="Z370" s="181" t="s">
        <v>5233</v>
      </c>
      <c r="AA370" s="180" t="s">
        <v>6582</v>
      </c>
      <c r="AB370" s="190" t="s">
        <v>4230</v>
      </c>
      <c r="AC370" s="180" t="s">
        <v>90</v>
      </c>
      <c r="AD370" s="180" t="s">
        <v>5233</v>
      </c>
      <c r="AE370" s="191"/>
      <c r="AF370" s="191"/>
      <c r="AG370" s="191"/>
      <c r="AH370" s="191"/>
      <c r="AI370" s="191"/>
      <c r="AJ370" s="191"/>
      <c r="AK370" s="191"/>
      <c r="AL370" s="191"/>
      <c r="AM370" s="191"/>
      <c r="AN370" s="191"/>
      <c r="AO370" s="192"/>
      <c r="AP370" s="192"/>
      <c r="AQ370" s="192"/>
      <c r="AR370" s="192"/>
      <c r="AS370" s="192"/>
      <c r="AT370" s="192"/>
      <c r="AU370" s="192"/>
      <c r="AV370" s="192"/>
      <c r="AW370" s="192"/>
      <c r="AX370" s="72">
        <v>5</v>
      </c>
      <c r="AY370" s="72">
        <v>0</v>
      </c>
      <c r="AZ370" s="80">
        <f t="shared" si="32"/>
        <v>5</v>
      </c>
      <c r="BA370" s="72">
        <v>3</v>
      </c>
      <c r="BB370" s="72">
        <f>0</f>
        <v>0</v>
      </c>
      <c r="BC370" s="72">
        <f t="shared" si="33"/>
        <v>3</v>
      </c>
      <c r="BD370" s="72">
        <f>0</f>
        <v>0</v>
      </c>
      <c r="BE370" s="72">
        <f t="shared" si="34"/>
        <v>3</v>
      </c>
      <c r="BF370" s="72">
        <v>0</v>
      </c>
      <c r="BG370" s="72">
        <v>0</v>
      </c>
      <c r="BH370" s="72"/>
      <c r="BI370" s="72"/>
      <c r="BJ370" s="142"/>
      <c r="BK370" s="139"/>
    </row>
    <row r="371" spans="1:63" ht="40.5" customHeight="1">
      <c r="A371" s="205" t="s">
        <v>5339</v>
      </c>
      <c r="B371" s="232" t="s">
        <v>5876</v>
      </c>
      <c r="C371" s="205" t="s">
        <v>2087</v>
      </c>
      <c r="D371" s="236" t="s">
        <v>7779</v>
      </c>
      <c r="E371" s="238" t="str">
        <f>INDEX([3]项目信息统计表!$E:$E,MATCH(B371,[3]项目信息统计表!$B:$B,0))</f>
        <v>基础研究</v>
      </c>
      <c r="F371" s="238" t="s">
        <v>1564</v>
      </c>
      <c r="G371" s="72" t="str">
        <f>INDEX(辅助数据!$F$3:$F$98,MATCH(项目信息统计表!F371,辅助数据!$E$3:$E$98,0))</f>
        <v>M73</v>
      </c>
      <c r="H371" s="238" t="s">
        <v>155</v>
      </c>
      <c r="I371" s="72">
        <f>INDEX(辅助数据!$B$3:$B$64,MATCH(项目信息统计表!H371,辅助数据!$A$3:$A$64,0))</f>
        <v>110</v>
      </c>
      <c r="J371" s="141" t="str">
        <f t="shared" si="31"/>
        <v>2022-01</v>
      </c>
      <c r="K371" s="237">
        <v>45261</v>
      </c>
      <c r="L371" s="72" t="str">
        <f t="shared" si="35"/>
        <v>2022</v>
      </c>
      <c r="M371" s="238" t="s">
        <v>54</v>
      </c>
      <c r="N371" s="135" t="s">
        <v>6260</v>
      </c>
      <c r="O371" s="201" t="s">
        <v>7768</v>
      </c>
      <c r="P371" s="231" t="s">
        <v>6613</v>
      </c>
      <c r="Q371" s="215" t="s">
        <v>4964</v>
      </c>
      <c r="R371" s="206" t="s">
        <v>4406</v>
      </c>
      <c r="S371" s="72" t="s">
        <v>65</v>
      </c>
      <c r="T371" s="141" t="s">
        <v>3785</v>
      </c>
      <c r="U371" s="72" t="s">
        <v>70</v>
      </c>
      <c r="V371" s="72" t="s">
        <v>73</v>
      </c>
      <c r="W371" s="72" t="s">
        <v>90</v>
      </c>
      <c r="X371" s="180" t="s">
        <v>5233</v>
      </c>
      <c r="Y371" s="180" t="s">
        <v>5233</v>
      </c>
      <c r="Z371" s="181" t="s">
        <v>5233</v>
      </c>
      <c r="AA371" s="180" t="s">
        <v>4872</v>
      </c>
      <c r="AB371" s="190" t="s">
        <v>4225</v>
      </c>
      <c r="AC371" s="180" t="s">
        <v>90</v>
      </c>
      <c r="AD371" s="180" t="s">
        <v>5233</v>
      </c>
      <c r="AE371" s="191"/>
      <c r="AF371" s="191"/>
      <c r="AG371" s="191"/>
      <c r="AH371" s="191"/>
      <c r="AI371" s="191"/>
      <c r="AJ371" s="191"/>
      <c r="AK371" s="191"/>
      <c r="AL371" s="191"/>
      <c r="AM371" s="191"/>
      <c r="AN371" s="191"/>
      <c r="AO371" s="192"/>
      <c r="AP371" s="192"/>
      <c r="AQ371" s="192"/>
      <c r="AR371" s="192"/>
      <c r="AS371" s="192"/>
      <c r="AT371" s="192"/>
      <c r="AU371" s="192"/>
      <c r="AV371" s="192"/>
      <c r="AW371" s="192"/>
      <c r="AX371" s="72">
        <v>5</v>
      </c>
      <c r="AY371" s="72">
        <v>0</v>
      </c>
      <c r="AZ371" s="80">
        <f t="shared" si="32"/>
        <v>5</v>
      </c>
      <c r="BA371" s="72">
        <v>3</v>
      </c>
      <c r="BB371" s="72">
        <f>0</f>
        <v>0</v>
      </c>
      <c r="BC371" s="72">
        <f t="shared" si="33"/>
        <v>3</v>
      </c>
      <c r="BD371" s="72">
        <f>0</f>
        <v>0</v>
      </c>
      <c r="BE371" s="72">
        <f t="shared" si="34"/>
        <v>3</v>
      </c>
      <c r="BF371" s="72">
        <v>0</v>
      </c>
      <c r="BG371" s="72">
        <v>0</v>
      </c>
      <c r="BH371" s="72"/>
      <c r="BI371" s="72"/>
      <c r="BJ371" s="142"/>
      <c r="BK371" s="139"/>
    </row>
    <row r="372" spans="1:63" ht="40.5" customHeight="1">
      <c r="A372" s="205" t="s">
        <v>5341</v>
      </c>
      <c r="B372" s="232" t="s">
        <v>5878</v>
      </c>
      <c r="C372" s="205" t="s">
        <v>2087</v>
      </c>
      <c r="D372" s="236" t="s">
        <v>7779</v>
      </c>
      <c r="E372" s="238" t="str">
        <f>INDEX([3]项目信息统计表!$E:$E,MATCH(B372,[3]项目信息统计表!$B:$B,0))</f>
        <v>基础研究</v>
      </c>
      <c r="F372" s="238" t="s">
        <v>1539</v>
      </c>
      <c r="G372" s="72" t="str">
        <f>INDEX(辅助数据!$F$3:$F$98,MATCH(项目信息统计表!F372,辅助数据!$E$3:$E$98,0))</f>
        <v>E48</v>
      </c>
      <c r="H372" s="238" t="s">
        <v>228</v>
      </c>
      <c r="I372" s="72">
        <f>INDEX(辅助数据!$B$3:$B$64,MATCH(项目信息统计表!H372,辅助数据!$A$3:$A$64,0))</f>
        <v>560</v>
      </c>
      <c r="J372" s="141" t="str">
        <f t="shared" si="31"/>
        <v>2022-01</v>
      </c>
      <c r="K372" s="237">
        <v>45261</v>
      </c>
      <c r="L372" s="72" t="str">
        <f t="shared" si="35"/>
        <v>2022</v>
      </c>
      <c r="M372" s="238" t="s">
        <v>54</v>
      </c>
      <c r="N372" s="135" t="s">
        <v>6260</v>
      </c>
      <c r="O372" s="201" t="s">
        <v>7768</v>
      </c>
      <c r="P372" s="231" t="s">
        <v>6616</v>
      </c>
      <c r="Q372" s="215" t="s">
        <v>6617</v>
      </c>
      <c r="R372" s="206" t="s">
        <v>6339</v>
      </c>
      <c r="S372" s="72" t="s">
        <v>65</v>
      </c>
      <c r="T372" s="141" t="s">
        <v>3746</v>
      </c>
      <c r="U372" s="72" t="s">
        <v>70</v>
      </c>
      <c r="V372" s="72" t="s">
        <v>73</v>
      </c>
      <c r="W372" s="72" t="s">
        <v>90</v>
      </c>
      <c r="X372" s="180" t="s">
        <v>5233</v>
      </c>
      <c r="Y372" s="180" t="s">
        <v>116</v>
      </c>
      <c r="Z372" s="181" t="s">
        <v>219</v>
      </c>
      <c r="AA372" s="180" t="s">
        <v>2709</v>
      </c>
      <c r="AB372" s="190" t="s">
        <v>4211</v>
      </c>
      <c r="AC372" s="180" t="s">
        <v>76</v>
      </c>
      <c r="AD372" s="180" t="s">
        <v>5234</v>
      </c>
      <c r="AE372" s="191"/>
      <c r="AF372" s="191"/>
      <c r="AG372" s="191"/>
      <c r="AH372" s="191"/>
      <c r="AI372" s="191"/>
      <c r="AJ372" s="191"/>
      <c r="AK372" s="191"/>
      <c r="AL372" s="191"/>
      <c r="AM372" s="191"/>
      <c r="AN372" s="191"/>
      <c r="AO372" s="192"/>
      <c r="AP372" s="192"/>
      <c r="AQ372" s="192"/>
      <c r="AR372" s="192"/>
      <c r="AS372" s="192"/>
      <c r="AT372" s="192"/>
      <c r="AU372" s="192"/>
      <c r="AV372" s="192"/>
      <c r="AW372" s="192"/>
      <c r="AX372" s="72">
        <v>5</v>
      </c>
      <c r="AY372" s="72">
        <v>0</v>
      </c>
      <c r="AZ372" s="80">
        <f t="shared" si="32"/>
        <v>5</v>
      </c>
      <c r="BA372" s="72">
        <v>3</v>
      </c>
      <c r="BB372" s="72">
        <f>0</f>
        <v>0</v>
      </c>
      <c r="BC372" s="72">
        <f t="shared" si="33"/>
        <v>3</v>
      </c>
      <c r="BD372" s="72">
        <f>0</f>
        <v>0</v>
      </c>
      <c r="BE372" s="72">
        <f t="shared" si="34"/>
        <v>3</v>
      </c>
      <c r="BF372" s="72">
        <v>0</v>
      </c>
      <c r="BG372" s="72">
        <v>0</v>
      </c>
      <c r="BH372" s="72"/>
      <c r="BI372" s="72"/>
      <c r="BJ372" s="142"/>
      <c r="BK372" s="139"/>
    </row>
    <row r="373" spans="1:63" ht="40.5" customHeight="1">
      <c r="A373" s="205" t="s">
        <v>5363</v>
      </c>
      <c r="B373" s="232" t="s">
        <v>5900</v>
      </c>
      <c r="C373" s="205" t="s">
        <v>2087</v>
      </c>
      <c r="D373" s="236" t="s">
        <v>7779</v>
      </c>
      <c r="E373" s="238" t="str">
        <f>INDEX([3]项目信息统计表!$E:$E,MATCH(B373,[3]项目信息统计表!$B:$B,0))</f>
        <v>基础研究</v>
      </c>
      <c r="F373" s="238" t="s">
        <v>1564</v>
      </c>
      <c r="G373" s="72" t="str">
        <f>INDEX(辅助数据!$F$3:$F$98,MATCH(项目信息统计表!F373,辅助数据!$E$3:$E$98,0))</f>
        <v>M73</v>
      </c>
      <c r="H373" s="238" t="s">
        <v>155</v>
      </c>
      <c r="I373" s="72">
        <f>INDEX(辅助数据!$B$3:$B$64,MATCH(项目信息统计表!H373,辅助数据!$A$3:$A$64,0))</f>
        <v>110</v>
      </c>
      <c r="J373" s="141" t="str">
        <f t="shared" si="31"/>
        <v>2022-01</v>
      </c>
      <c r="K373" s="237">
        <v>45261</v>
      </c>
      <c r="L373" s="72" t="str">
        <f t="shared" si="35"/>
        <v>2022</v>
      </c>
      <c r="M373" s="238" t="s">
        <v>54</v>
      </c>
      <c r="N373" s="201" t="s">
        <v>6260</v>
      </c>
      <c r="O373" s="201" t="s">
        <v>7768</v>
      </c>
      <c r="P373" s="231" t="s">
        <v>6656</v>
      </c>
      <c r="Q373" s="215" t="s">
        <v>6657</v>
      </c>
      <c r="R373" s="206" t="s">
        <v>6360</v>
      </c>
      <c r="S373" s="72" t="s">
        <v>65</v>
      </c>
      <c r="T373" s="141" t="s">
        <v>2270</v>
      </c>
      <c r="U373" s="72" t="s">
        <v>70</v>
      </c>
      <c r="V373" s="72" t="s">
        <v>73</v>
      </c>
      <c r="W373" s="72" t="s">
        <v>4497</v>
      </c>
      <c r="X373" s="180" t="s">
        <v>5233</v>
      </c>
      <c r="Y373" s="180" t="s">
        <v>5233</v>
      </c>
      <c r="Z373" s="181" t="s">
        <v>5233</v>
      </c>
      <c r="AA373" s="180" t="s">
        <v>7510</v>
      </c>
      <c r="AB373" s="190" t="s">
        <v>4217</v>
      </c>
      <c r="AC373" s="180" t="s">
        <v>4497</v>
      </c>
      <c r="AD373" s="180" t="s">
        <v>5233</v>
      </c>
      <c r="AE373" s="191"/>
      <c r="AF373" s="191"/>
      <c r="AG373" s="191"/>
      <c r="AH373" s="191"/>
      <c r="AI373" s="191"/>
      <c r="AJ373" s="191"/>
      <c r="AK373" s="191"/>
      <c r="AL373" s="191"/>
      <c r="AM373" s="191"/>
      <c r="AN373" s="191"/>
      <c r="AO373" s="192"/>
      <c r="AP373" s="192"/>
      <c r="AQ373" s="192"/>
      <c r="AR373" s="192"/>
      <c r="AS373" s="192"/>
      <c r="AT373" s="192"/>
      <c r="AU373" s="192"/>
      <c r="AV373" s="192"/>
      <c r="AW373" s="192"/>
      <c r="AX373" s="72">
        <v>5</v>
      </c>
      <c r="AY373" s="72">
        <v>0</v>
      </c>
      <c r="AZ373" s="80">
        <f t="shared" si="32"/>
        <v>5</v>
      </c>
      <c r="BA373" s="72">
        <v>3</v>
      </c>
      <c r="BB373" s="72">
        <f>0</f>
        <v>0</v>
      </c>
      <c r="BC373" s="72">
        <f t="shared" si="33"/>
        <v>3</v>
      </c>
      <c r="BD373" s="72">
        <f>0</f>
        <v>0</v>
      </c>
      <c r="BE373" s="72">
        <f t="shared" si="34"/>
        <v>3</v>
      </c>
      <c r="BF373" s="72">
        <v>0</v>
      </c>
      <c r="BG373" s="72">
        <v>0</v>
      </c>
      <c r="BH373" s="72"/>
      <c r="BI373" s="72"/>
      <c r="BJ373" s="142"/>
      <c r="BK373" s="139"/>
    </row>
    <row r="374" spans="1:63" ht="40.5" customHeight="1">
      <c r="A374" s="205" t="s">
        <v>5369</v>
      </c>
      <c r="B374" s="232" t="s">
        <v>5906</v>
      </c>
      <c r="C374" s="205" t="s">
        <v>2087</v>
      </c>
      <c r="D374" s="236" t="s">
        <v>7779</v>
      </c>
      <c r="E374" s="238" t="str">
        <f>INDEX([3]项目信息统计表!$E:$E,MATCH(B374,[3]项目信息统计表!$B:$B,0))</f>
        <v>基础研究</v>
      </c>
      <c r="F374" s="238" t="s">
        <v>1564</v>
      </c>
      <c r="G374" s="72" t="str">
        <f>INDEX(辅助数据!$F$3:$F$98,MATCH(项目信息统计表!F374,辅助数据!$E$3:$E$98,0))</f>
        <v>M73</v>
      </c>
      <c r="H374" s="238" t="s">
        <v>236</v>
      </c>
      <c r="I374" s="72">
        <f>INDEX(辅助数据!$B$3:$B$64,MATCH(项目信息统计表!H374,辅助数据!$A$3:$A$64,0))</f>
        <v>150</v>
      </c>
      <c r="J374" s="141" t="str">
        <f t="shared" si="31"/>
        <v>2022-01</v>
      </c>
      <c r="K374" s="237">
        <v>45261</v>
      </c>
      <c r="L374" s="72" t="str">
        <f t="shared" si="35"/>
        <v>2022</v>
      </c>
      <c r="M374" s="238" t="s">
        <v>54</v>
      </c>
      <c r="N374" s="201" t="s">
        <v>6260</v>
      </c>
      <c r="O374" s="201" t="s">
        <v>7768</v>
      </c>
      <c r="P374" s="231" t="s">
        <v>6668</v>
      </c>
      <c r="Q374" s="215" t="s">
        <v>4965</v>
      </c>
      <c r="R374" s="206" t="s">
        <v>4407</v>
      </c>
      <c r="S374" s="72" t="s">
        <v>65</v>
      </c>
      <c r="T374" s="141" t="s">
        <v>2180</v>
      </c>
      <c r="U374" s="72" t="s">
        <v>70</v>
      </c>
      <c r="V374" s="72" t="s">
        <v>73</v>
      </c>
      <c r="W374" s="72" t="s">
        <v>90</v>
      </c>
      <c r="X374" s="180" t="s">
        <v>5233</v>
      </c>
      <c r="Y374" s="180" t="s">
        <v>5233</v>
      </c>
      <c r="Z374" s="181" t="s">
        <v>5233</v>
      </c>
      <c r="AA374" s="180" t="s">
        <v>7513</v>
      </c>
      <c r="AB374" s="190" t="s">
        <v>4228</v>
      </c>
      <c r="AC374" s="180" t="s">
        <v>90</v>
      </c>
      <c r="AD374" s="180" t="s">
        <v>5233</v>
      </c>
      <c r="AE374" s="191"/>
      <c r="AF374" s="191"/>
      <c r="AG374" s="191"/>
      <c r="AH374" s="191"/>
      <c r="AI374" s="191"/>
      <c r="AJ374" s="191"/>
      <c r="AK374" s="191"/>
      <c r="AL374" s="191"/>
      <c r="AM374" s="191"/>
      <c r="AN374" s="191"/>
      <c r="AO374" s="192"/>
      <c r="AP374" s="192"/>
      <c r="AQ374" s="192"/>
      <c r="AR374" s="192"/>
      <c r="AS374" s="192"/>
      <c r="AT374" s="192"/>
      <c r="AU374" s="192"/>
      <c r="AV374" s="192"/>
      <c r="AW374" s="192"/>
      <c r="AX374" s="72">
        <v>5</v>
      </c>
      <c r="AY374" s="72">
        <v>0</v>
      </c>
      <c r="AZ374" s="80">
        <f t="shared" si="32"/>
        <v>5</v>
      </c>
      <c r="BA374" s="72">
        <v>3</v>
      </c>
      <c r="BB374" s="72">
        <f>0</f>
        <v>0</v>
      </c>
      <c r="BC374" s="72">
        <f t="shared" si="33"/>
        <v>3</v>
      </c>
      <c r="BD374" s="72">
        <f>0</f>
        <v>0</v>
      </c>
      <c r="BE374" s="72">
        <f t="shared" si="34"/>
        <v>3</v>
      </c>
      <c r="BF374" s="72">
        <v>0</v>
      </c>
      <c r="BG374" s="72">
        <v>0</v>
      </c>
      <c r="BH374" s="72"/>
      <c r="BI374" s="72"/>
      <c r="BJ374" s="142"/>
      <c r="BK374" s="139"/>
    </row>
    <row r="375" spans="1:63" ht="40.5" customHeight="1">
      <c r="A375" s="205" t="s">
        <v>5373</v>
      </c>
      <c r="B375" s="232" t="s">
        <v>5910</v>
      </c>
      <c r="C375" s="205" t="s">
        <v>2087</v>
      </c>
      <c r="D375" s="236" t="s">
        <v>7779</v>
      </c>
      <c r="E375" s="238" t="str">
        <f>INDEX([3]项目信息统计表!$E:$E,MATCH(B375,[3]项目信息统计表!$B:$B,0))</f>
        <v>基础研究</v>
      </c>
      <c r="F375" s="238" t="s">
        <v>1564</v>
      </c>
      <c r="G375" s="72" t="str">
        <f>INDEX(辅助数据!$F$3:$F$98,MATCH(项目信息统计表!F375,辅助数据!$E$3:$E$98,0))</f>
        <v>M73</v>
      </c>
      <c r="H375" s="238" t="s">
        <v>155</v>
      </c>
      <c r="I375" s="72">
        <f>INDEX(辅助数据!$B$3:$B$64,MATCH(项目信息统计表!H375,辅助数据!$A$3:$A$64,0))</f>
        <v>110</v>
      </c>
      <c r="J375" s="141" t="str">
        <f t="shared" si="31"/>
        <v>2022-01</v>
      </c>
      <c r="K375" s="237">
        <v>45261</v>
      </c>
      <c r="L375" s="72" t="str">
        <f t="shared" ref="L375:L406" si="36">"202"&amp;MID(B375,9,1)</f>
        <v>2022</v>
      </c>
      <c r="M375" s="238" t="s">
        <v>54</v>
      </c>
      <c r="N375" s="201" t="s">
        <v>6260</v>
      </c>
      <c r="O375" s="201" t="s">
        <v>7768</v>
      </c>
      <c r="P375" s="231" t="s">
        <v>6673</v>
      </c>
      <c r="Q375" s="215" t="s">
        <v>6674</v>
      </c>
      <c r="R375" s="206" t="s">
        <v>6367</v>
      </c>
      <c r="S375" s="72" t="s">
        <v>5231</v>
      </c>
      <c r="T375" s="141" t="s">
        <v>3769</v>
      </c>
      <c r="U375" s="72" t="s">
        <v>70</v>
      </c>
      <c r="V375" s="72" t="s">
        <v>73</v>
      </c>
      <c r="W375" s="72" t="s">
        <v>90</v>
      </c>
      <c r="X375" s="180" t="s">
        <v>5233</v>
      </c>
      <c r="Y375" s="180" t="s">
        <v>5233</v>
      </c>
      <c r="Z375" s="181" t="s">
        <v>5233</v>
      </c>
      <c r="AA375" s="180" t="s">
        <v>6696</v>
      </c>
      <c r="AB375" s="190" t="s">
        <v>4227</v>
      </c>
      <c r="AC375" s="180" t="s">
        <v>90</v>
      </c>
      <c r="AD375" s="180" t="s">
        <v>5233</v>
      </c>
      <c r="AE375" s="191"/>
      <c r="AF375" s="191"/>
      <c r="AG375" s="191"/>
      <c r="AH375" s="191"/>
      <c r="AI375" s="191"/>
      <c r="AJ375" s="191"/>
      <c r="AK375" s="191"/>
      <c r="AL375" s="191"/>
      <c r="AM375" s="191"/>
      <c r="AN375" s="191"/>
      <c r="AO375" s="192"/>
      <c r="AP375" s="192"/>
      <c r="AQ375" s="192"/>
      <c r="AR375" s="192"/>
      <c r="AS375" s="192"/>
      <c r="AT375" s="192"/>
      <c r="AU375" s="192"/>
      <c r="AV375" s="192"/>
      <c r="AW375" s="192"/>
      <c r="AX375" s="72">
        <v>5</v>
      </c>
      <c r="AY375" s="72">
        <v>0</v>
      </c>
      <c r="AZ375" s="80">
        <f t="shared" si="32"/>
        <v>5</v>
      </c>
      <c r="BA375" s="72">
        <v>3</v>
      </c>
      <c r="BB375" s="72">
        <f>0</f>
        <v>0</v>
      </c>
      <c r="BC375" s="72">
        <f t="shared" si="33"/>
        <v>3</v>
      </c>
      <c r="BD375" s="72">
        <f>0</f>
        <v>0</v>
      </c>
      <c r="BE375" s="72">
        <f t="shared" si="34"/>
        <v>3</v>
      </c>
      <c r="BF375" s="72">
        <v>0</v>
      </c>
      <c r="BG375" s="72">
        <v>0</v>
      </c>
      <c r="BH375" s="142"/>
      <c r="BI375" s="72"/>
      <c r="BJ375" s="142"/>
      <c r="BK375" s="139"/>
    </row>
    <row r="376" spans="1:63" ht="40.5" customHeight="1">
      <c r="A376" s="205" t="s">
        <v>5377</v>
      </c>
      <c r="B376" s="232" t="s">
        <v>5914</v>
      </c>
      <c r="C376" s="205" t="s">
        <v>2087</v>
      </c>
      <c r="D376" s="236" t="s">
        <v>7779</v>
      </c>
      <c r="E376" s="238" t="str">
        <f>INDEX([3]项目信息统计表!$E:$E,MATCH(B376,[3]项目信息统计表!$B:$B,0))</f>
        <v>基础研究</v>
      </c>
      <c r="F376" s="238" t="s">
        <v>1564</v>
      </c>
      <c r="G376" s="72" t="str">
        <f>INDEX(辅助数据!$F$3:$F$98,MATCH(项目信息统计表!F376,辅助数据!$E$3:$E$98,0))</f>
        <v>M73</v>
      </c>
      <c r="H376" s="238" t="s">
        <v>350</v>
      </c>
      <c r="I376" s="72">
        <f>INDEX(辅助数据!$B$3:$B$64,MATCH(项目信息统计表!H376,辅助数据!$A$3:$A$64,0))</f>
        <v>140</v>
      </c>
      <c r="J376" s="141" t="str">
        <f t="shared" si="31"/>
        <v>2022-01</v>
      </c>
      <c r="K376" s="237">
        <v>45261</v>
      </c>
      <c r="L376" s="72" t="str">
        <f t="shared" si="36"/>
        <v>2022</v>
      </c>
      <c r="M376" s="238" t="s">
        <v>54</v>
      </c>
      <c r="N376" s="201" t="s">
        <v>6260</v>
      </c>
      <c r="O376" s="201" t="s">
        <v>7768</v>
      </c>
      <c r="P376" s="231" t="s">
        <v>6681</v>
      </c>
      <c r="Q376" s="215" t="s">
        <v>4972</v>
      </c>
      <c r="R376" s="206" t="s">
        <v>4479</v>
      </c>
      <c r="S376" s="72" t="s">
        <v>65</v>
      </c>
      <c r="T376" s="141" t="s">
        <v>2163</v>
      </c>
      <c r="U376" s="72" t="s">
        <v>70</v>
      </c>
      <c r="V376" s="72" t="s">
        <v>73</v>
      </c>
      <c r="W376" s="72" t="s">
        <v>90</v>
      </c>
      <c r="X376" s="180" t="s">
        <v>5233</v>
      </c>
      <c r="Y376" s="180" t="s">
        <v>5233</v>
      </c>
      <c r="Z376" s="181" t="s">
        <v>5233</v>
      </c>
      <c r="AA376" s="180" t="s">
        <v>7515</v>
      </c>
      <c r="AB376" s="190" t="s">
        <v>4223</v>
      </c>
      <c r="AC376" s="180" t="s">
        <v>90</v>
      </c>
      <c r="AD376" s="180" t="s">
        <v>5233</v>
      </c>
      <c r="AE376" s="191"/>
      <c r="AF376" s="191"/>
      <c r="AG376" s="191"/>
      <c r="AH376" s="191"/>
      <c r="AI376" s="191"/>
      <c r="AJ376" s="191"/>
      <c r="AK376" s="191"/>
      <c r="AL376" s="191"/>
      <c r="AM376" s="191"/>
      <c r="AN376" s="191"/>
      <c r="AO376" s="192"/>
      <c r="AP376" s="192"/>
      <c r="AQ376" s="192"/>
      <c r="AR376" s="192"/>
      <c r="AS376" s="192"/>
      <c r="AT376" s="192"/>
      <c r="AU376" s="192"/>
      <c r="AV376" s="192"/>
      <c r="AW376" s="192"/>
      <c r="AX376" s="72">
        <v>5</v>
      </c>
      <c r="AY376" s="72">
        <v>0</v>
      </c>
      <c r="AZ376" s="80">
        <f t="shared" si="32"/>
        <v>5</v>
      </c>
      <c r="BA376" s="72">
        <v>3</v>
      </c>
      <c r="BB376" s="72">
        <f>0</f>
        <v>0</v>
      </c>
      <c r="BC376" s="72">
        <f t="shared" si="33"/>
        <v>3</v>
      </c>
      <c r="BD376" s="72">
        <f>0</f>
        <v>0</v>
      </c>
      <c r="BE376" s="72">
        <f t="shared" si="34"/>
        <v>3</v>
      </c>
      <c r="BF376" s="72">
        <v>0</v>
      </c>
      <c r="BG376" s="72">
        <v>0</v>
      </c>
      <c r="BH376" s="72"/>
      <c r="BI376" s="72"/>
      <c r="BJ376" s="142"/>
      <c r="BK376" s="139"/>
    </row>
    <row r="377" spans="1:63" ht="40.5" customHeight="1">
      <c r="A377" s="205" t="s">
        <v>5378</v>
      </c>
      <c r="B377" s="232" t="s">
        <v>5915</v>
      </c>
      <c r="C377" s="205" t="s">
        <v>2087</v>
      </c>
      <c r="D377" s="236" t="s">
        <v>7779</v>
      </c>
      <c r="E377" s="238" t="str">
        <f>INDEX([3]项目信息统计表!$E:$E,MATCH(B377,[3]项目信息统计表!$B:$B,0))</f>
        <v>基础研究</v>
      </c>
      <c r="F377" s="238" t="s">
        <v>1564</v>
      </c>
      <c r="G377" s="72" t="str">
        <f>INDEX(辅助数据!$F$3:$F$98,MATCH(项目信息统计表!F377,辅助数据!$E$3:$E$98,0))</f>
        <v>M73</v>
      </c>
      <c r="H377" s="238" t="s">
        <v>155</v>
      </c>
      <c r="I377" s="72">
        <f>INDEX(辅助数据!$B$3:$B$64,MATCH(项目信息统计表!H377,辅助数据!$A$3:$A$64,0))</f>
        <v>110</v>
      </c>
      <c r="J377" s="141" t="str">
        <f t="shared" si="31"/>
        <v>2022-01</v>
      </c>
      <c r="K377" s="237">
        <v>45261</v>
      </c>
      <c r="L377" s="72" t="str">
        <f t="shared" si="36"/>
        <v>2022</v>
      </c>
      <c r="M377" s="238" t="s">
        <v>54</v>
      </c>
      <c r="N377" s="135" t="s">
        <v>6260</v>
      </c>
      <c r="O377" s="201" t="s">
        <v>7768</v>
      </c>
      <c r="P377" s="231" t="s">
        <v>6682</v>
      </c>
      <c r="Q377" s="215" t="s">
        <v>6683</v>
      </c>
      <c r="R377" s="206" t="s">
        <v>6371</v>
      </c>
      <c r="S377" s="72" t="s">
        <v>65</v>
      </c>
      <c r="T377" s="141" t="s">
        <v>3784</v>
      </c>
      <c r="U377" s="72" t="s">
        <v>70</v>
      </c>
      <c r="V377" s="72" t="s">
        <v>73</v>
      </c>
      <c r="W377" s="72" t="s">
        <v>90</v>
      </c>
      <c r="X377" s="180" t="s">
        <v>5233</v>
      </c>
      <c r="Y377" s="180" t="s">
        <v>5233</v>
      </c>
      <c r="Z377" s="181" t="s">
        <v>5233</v>
      </c>
      <c r="AA377" s="180" t="s">
        <v>7516</v>
      </c>
      <c r="AB377" s="190" t="s">
        <v>4234</v>
      </c>
      <c r="AC377" s="180" t="s">
        <v>4496</v>
      </c>
      <c r="AD377" s="180" t="s">
        <v>5233</v>
      </c>
      <c r="AE377" s="191"/>
      <c r="AF377" s="191"/>
      <c r="AG377" s="191"/>
      <c r="AH377" s="191"/>
      <c r="AI377" s="191"/>
      <c r="AJ377" s="191"/>
      <c r="AK377" s="191"/>
      <c r="AL377" s="191"/>
      <c r="AM377" s="191"/>
      <c r="AN377" s="191"/>
      <c r="AO377" s="192"/>
      <c r="AP377" s="192"/>
      <c r="AQ377" s="192"/>
      <c r="AR377" s="192"/>
      <c r="AS377" s="192"/>
      <c r="AT377" s="192"/>
      <c r="AU377" s="192"/>
      <c r="AV377" s="192"/>
      <c r="AW377" s="192"/>
      <c r="AX377" s="72">
        <v>5</v>
      </c>
      <c r="AY377" s="72">
        <v>0</v>
      </c>
      <c r="AZ377" s="80">
        <f t="shared" si="32"/>
        <v>5</v>
      </c>
      <c r="BA377" s="72">
        <v>3</v>
      </c>
      <c r="BB377" s="72">
        <f>0</f>
        <v>0</v>
      </c>
      <c r="BC377" s="72">
        <f t="shared" si="33"/>
        <v>3</v>
      </c>
      <c r="BD377" s="72">
        <f>0</f>
        <v>0</v>
      </c>
      <c r="BE377" s="72">
        <f t="shared" si="34"/>
        <v>3</v>
      </c>
      <c r="BF377" s="72">
        <v>0</v>
      </c>
      <c r="BG377" s="72">
        <v>0</v>
      </c>
      <c r="BH377" s="142"/>
      <c r="BI377" s="72"/>
      <c r="BJ377" s="142"/>
      <c r="BK377" s="139"/>
    </row>
    <row r="378" spans="1:63" ht="40.5" customHeight="1">
      <c r="A378" s="205" t="s">
        <v>5381</v>
      </c>
      <c r="B378" s="232" t="s">
        <v>5918</v>
      </c>
      <c r="C378" s="205" t="s">
        <v>2087</v>
      </c>
      <c r="D378" s="236" t="s">
        <v>7779</v>
      </c>
      <c r="E378" s="238" t="str">
        <f>INDEX([3]项目信息统计表!$E:$E,MATCH(B378,[3]项目信息统计表!$B:$B,0))</f>
        <v>基础研究</v>
      </c>
      <c r="F378" s="238" t="s">
        <v>1573</v>
      </c>
      <c r="G378" s="72" t="str">
        <f>INDEX(辅助数据!$F$3:$F$98,MATCH(项目信息统计表!F378,辅助数据!$E$3:$E$98,0))</f>
        <v>P82</v>
      </c>
      <c r="H378" s="238" t="s">
        <v>155</v>
      </c>
      <c r="I378" s="72">
        <f>INDEX(辅助数据!$B$3:$B$64,MATCH(项目信息统计表!H378,辅助数据!$A$3:$A$64,0))</f>
        <v>110</v>
      </c>
      <c r="J378" s="141" t="str">
        <f t="shared" si="31"/>
        <v>2022-01</v>
      </c>
      <c r="K378" s="237">
        <v>45261</v>
      </c>
      <c r="L378" s="72" t="str">
        <f t="shared" si="36"/>
        <v>2022</v>
      </c>
      <c r="M378" s="238" t="s">
        <v>54</v>
      </c>
      <c r="N378" s="197" t="s">
        <v>6260</v>
      </c>
      <c r="O378" s="201" t="s">
        <v>7768</v>
      </c>
      <c r="P378" s="231" t="s">
        <v>6688</v>
      </c>
      <c r="Q378" s="215" t="s">
        <v>6689</v>
      </c>
      <c r="R378" s="206" t="s">
        <v>6374</v>
      </c>
      <c r="S378" s="72" t="s">
        <v>65</v>
      </c>
      <c r="T378" s="141" t="s">
        <v>3778</v>
      </c>
      <c r="U378" s="72" t="s">
        <v>70</v>
      </c>
      <c r="V378" s="72" t="s">
        <v>73</v>
      </c>
      <c r="W378" s="72" t="s">
        <v>90</v>
      </c>
      <c r="X378" s="180" t="s">
        <v>5233</v>
      </c>
      <c r="Y378" s="180" t="s">
        <v>5233</v>
      </c>
      <c r="Z378" s="181" t="s">
        <v>5233</v>
      </c>
      <c r="AA378" s="180" t="s">
        <v>7517</v>
      </c>
      <c r="AB378" s="190" t="s">
        <v>4224</v>
      </c>
      <c r="AC378" s="180" t="s">
        <v>90</v>
      </c>
      <c r="AD378" s="180" t="s">
        <v>5233</v>
      </c>
      <c r="AE378" s="191"/>
      <c r="AF378" s="191"/>
      <c r="AG378" s="191"/>
      <c r="AH378" s="191"/>
      <c r="AI378" s="191"/>
      <c r="AJ378" s="191"/>
      <c r="AK378" s="191"/>
      <c r="AL378" s="191"/>
      <c r="AM378" s="191"/>
      <c r="AN378" s="191"/>
      <c r="AO378" s="192"/>
      <c r="AP378" s="192"/>
      <c r="AQ378" s="192"/>
      <c r="AR378" s="192"/>
      <c r="AS378" s="192"/>
      <c r="AT378" s="192"/>
      <c r="AU378" s="192"/>
      <c r="AV378" s="192"/>
      <c r="AW378" s="192"/>
      <c r="AX378" s="72">
        <v>5</v>
      </c>
      <c r="AY378" s="72">
        <v>0</v>
      </c>
      <c r="AZ378" s="80">
        <f t="shared" si="32"/>
        <v>5</v>
      </c>
      <c r="BA378" s="72">
        <v>3</v>
      </c>
      <c r="BB378" s="72">
        <f>0</f>
        <v>0</v>
      </c>
      <c r="BC378" s="72">
        <f t="shared" si="33"/>
        <v>3</v>
      </c>
      <c r="BD378" s="72">
        <f>0</f>
        <v>0</v>
      </c>
      <c r="BE378" s="72">
        <f t="shared" si="34"/>
        <v>3</v>
      </c>
      <c r="BF378" s="72">
        <v>0</v>
      </c>
      <c r="BG378" s="72">
        <v>0</v>
      </c>
      <c r="BH378" s="142"/>
      <c r="BI378" s="72"/>
      <c r="BJ378" s="142"/>
      <c r="BK378" s="139"/>
    </row>
    <row r="379" spans="1:63" ht="40.5" customHeight="1">
      <c r="A379" s="205" t="s">
        <v>5385</v>
      </c>
      <c r="B379" s="232" t="s">
        <v>5922</v>
      </c>
      <c r="C379" s="205" t="s">
        <v>2087</v>
      </c>
      <c r="D379" s="236" t="s">
        <v>7779</v>
      </c>
      <c r="E379" s="238" t="str">
        <f>INDEX([3]项目信息统计表!$E:$E,MATCH(B379,[3]项目信息统计表!$B:$B,0))</f>
        <v>基础研究</v>
      </c>
      <c r="F379" s="238" t="s">
        <v>1564</v>
      </c>
      <c r="G379" s="72" t="str">
        <f>INDEX(辅助数据!$F$3:$F$98,MATCH(项目信息统计表!F379,辅助数据!$E$3:$E$98,0))</f>
        <v>M73</v>
      </c>
      <c r="H379" s="238" t="s">
        <v>155</v>
      </c>
      <c r="I379" s="72">
        <f>INDEX(辅助数据!$B$3:$B$64,MATCH(项目信息统计表!H379,辅助数据!$A$3:$A$64,0))</f>
        <v>110</v>
      </c>
      <c r="J379" s="141" t="str">
        <f t="shared" si="31"/>
        <v>2022-01</v>
      </c>
      <c r="K379" s="237">
        <v>45261</v>
      </c>
      <c r="L379" s="72" t="str">
        <f t="shared" si="36"/>
        <v>2022</v>
      </c>
      <c r="M379" s="238" t="s">
        <v>54</v>
      </c>
      <c r="N379" s="201" t="s">
        <v>6260</v>
      </c>
      <c r="O379" s="201" t="s">
        <v>7768</v>
      </c>
      <c r="P379" s="231" t="s">
        <v>6695</v>
      </c>
      <c r="Q379" s="215" t="s">
        <v>6696</v>
      </c>
      <c r="R379" s="206" t="s">
        <v>6378</v>
      </c>
      <c r="S379" s="72" t="s">
        <v>5231</v>
      </c>
      <c r="T379" s="141" t="s">
        <v>3790</v>
      </c>
      <c r="U379" s="72" t="s">
        <v>70</v>
      </c>
      <c r="V379" s="72" t="s">
        <v>73</v>
      </c>
      <c r="W379" s="72" t="s">
        <v>90</v>
      </c>
      <c r="X379" s="180" t="s">
        <v>5233</v>
      </c>
      <c r="Y379" s="180" t="s">
        <v>5233</v>
      </c>
      <c r="Z379" s="181" t="s">
        <v>5233</v>
      </c>
      <c r="AA379" s="180" t="s">
        <v>6674</v>
      </c>
      <c r="AB379" s="190" t="s">
        <v>4225</v>
      </c>
      <c r="AC379" s="180" t="s">
        <v>4496</v>
      </c>
      <c r="AD379" s="180" t="s">
        <v>5233</v>
      </c>
      <c r="AE379" s="191"/>
      <c r="AF379" s="191"/>
      <c r="AG379" s="191"/>
      <c r="AH379" s="191"/>
      <c r="AI379" s="191"/>
      <c r="AJ379" s="191"/>
      <c r="AK379" s="191"/>
      <c r="AL379" s="191"/>
      <c r="AM379" s="191"/>
      <c r="AN379" s="191"/>
      <c r="AO379" s="192"/>
      <c r="AP379" s="192"/>
      <c r="AQ379" s="192"/>
      <c r="AR379" s="192"/>
      <c r="AS379" s="192"/>
      <c r="AT379" s="192"/>
      <c r="AU379" s="192"/>
      <c r="AV379" s="192"/>
      <c r="AW379" s="192"/>
      <c r="AX379" s="72">
        <v>5</v>
      </c>
      <c r="AY379" s="72">
        <v>0</v>
      </c>
      <c r="AZ379" s="80">
        <f t="shared" si="32"/>
        <v>5</v>
      </c>
      <c r="BA379" s="72">
        <v>3</v>
      </c>
      <c r="BB379" s="72">
        <f>0</f>
        <v>0</v>
      </c>
      <c r="BC379" s="72">
        <f t="shared" si="33"/>
        <v>3</v>
      </c>
      <c r="BD379" s="72">
        <f>0</f>
        <v>0</v>
      </c>
      <c r="BE379" s="72">
        <f t="shared" si="34"/>
        <v>3</v>
      </c>
      <c r="BF379" s="72">
        <v>0</v>
      </c>
      <c r="BG379" s="72">
        <v>0</v>
      </c>
      <c r="BH379" s="72"/>
      <c r="BI379" s="72"/>
      <c r="BJ379" s="142"/>
      <c r="BK379" s="139"/>
    </row>
    <row r="380" spans="1:63" ht="40.5" customHeight="1">
      <c r="A380" s="205" t="s">
        <v>4564</v>
      </c>
      <c r="B380" s="232" t="s">
        <v>4686</v>
      </c>
      <c r="C380" s="205" t="s">
        <v>2087</v>
      </c>
      <c r="D380" s="236" t="s">
        <v>7779</v>
      </c>
      <c r="E380" s="238" t="str">
        <f>INDEX([3]项目信息统计表!$E:$E,MATCH(B380,[3]项目信息统计表!$B:$B,0))</f>
        <v>基础研究</v>
      </c>
      <c r="F380" s="238" t="s">
        <v>1564</v>
      </c>
      <c r="G380" s="72" t="str">
        <f>INDEX(辅助数据!$F$3:$F$98,MATCH(项目信息统计表!F380,辅助数据!$E$3:$E$98,0))</f>
        <v>M73</v>
      </c>
      <c r="H380" s="238" t="s">
        <v>155</v>
      </c>
      <c r="I380" s="72">
        <f>INDEX(辅助数据!$B$3:$B$64,MATCH(项目信息统计表!H380,辅助数据!$A$3:$A$64,0))</f>
        <v>110</v>
      </c>
      <c r="J380" s="141" t="str">
        <f t="shared" si="31"/>
        <v>2021-01</v>
      </c>
      <c r="K380" s="237">
        <v>44896</v>
      </c>
      <c r="L380" s="72" t="str">
        <f t="shared" si="36"/>
        <v>2021</v>
      </c>
      <c r="M380" s="193"/>
      <c r="N380" s="135" t="s">
        <v>6260</v>
      </c>
      <c r="O380" s="201" t="s">
        <v>7768</v>
      </c>
      <c r="P380" s="231" t="s">
        <v>7206</v>
      </c>
      <c r="Q380" s="215" t="s">
        <v>4864</v>
      </c>
      <c r="R380" s="206" t="s">
        <v>5119</v>
      </c>
      <c r="S380" s="72" t="s">
        <v>5231</v>
      </c>
      <c r="T380" s="141" t="s">
        <v>2247</v>
      </c>
      <c r="U380" s="72" t="s">
        <v>70</v>
      </c>
      <c r="V380" s="72" t="s">
        <v>73</v>
      </c>
      <c r="W380" s="72" t="s">
        <v>90</v>
      </c>
      <c r="X380" s="180" t="s">
        <v>5233</v>
      </c>
      <c r="Y380" s="180" t="s">
        <v>5233</v>
      </c>
      <c r="Z380" s="181" t="s">
        <v>5233</v>
      </c>
      <c r="AA380" s="180" t="s">
        <v>3001</v>
      </c>
      <c r="AB380" s="190" t="s">
        <v>4218</v>
      </c>
      <c r="AC380" s="180" t="s">
        <v>4497</v>
      </c>
      <c r="AD380" s="180" t="s">
        <v>5233</v>
      </c>
      <c r="AE380" s="191"/>
      <c r="AF380" s="191"/>
      <c r="AG380" s="191"/>
      <c r="AH380" s="191"/>
      <c r="AI380" s="191"/>
      <c r="AJ380" s="191"/>
      <c r="AK380" s="191"/>
      <c r="AL380" s="191"/>
      <c r="AM380" s="191"/>
      <c r="AN380" s="191"/>
      <c r="AO380" s="192"/>
      <c r="AP380" s="192"/>
      <c r="AQ380" s="192"/>
      <c r="AR380" s="192"/>
      <c r="AS380" s="192"/>
      <c r="AT380" s="192"/>
      <c r="AU380" s="192"/>
      <c r="AV380" s="192"/>
      <c r="AW380" s="192"/>
      <c r="AX380" s="72">
        <v>5</v>
      </c>
      <c r="AY380" s="72">
        <v>0</v>
      </c>
      <c r="AZ380" s="80">
        <f t="shared" si="32"/>
        <v>5</v>
      </c>
      <c r="BA380" s="72">
        <v>2</v>
      </c>
      <c r="BB380" s="72">
        <f>0</f>
        <v>0</v>
      </c>
      <c r="BC380" s="72">
        <f t="shared" si="33"/>
        <v>2</v>
      </c>
      <c r="BD380" s="72">
        <f>0</f>
        <v>0</v>
      </c>
      <c r="BE380" s="72">
        <f t="shared" si="34"/>
        <v>2</v>
      </c>
      <c r="BF380" s="72">
        <v>0</v>
      </c>
      <c r="BG380" s="72">
        <v>0</v>
      </c>
      <c r="BH380" s="142"/>
      <c r="BI380" s="72"/>
      <c r="BJ380" s="142"/>
      <c r="BK380" s="139"/>
    </row>
    <row r="381" spans="1:63" ht="40.5" customHeight="1">
      <c r="A381" s="205" t="s">
        <v>4565</v>
      </c>
      <c r="B381" s="232" t="s">
        <v>4687</v>
      </c>
      <c r="C381" s="205" t="s">
        <v>2087</v>
      </c>
      <c r="D381" s="236" t="s">
        <v>7779</v>
      </c>
      <c r="E381" s="238" t="str">
        <f>INDEX([3]项目信息统计表!$E:$E,MATCH(B381,[3]项目信息统计表!$B:$B,0))</f>
        <v>基础研究</v>
      </c>
      <c r="F381" s="238" t="s">
        <v>1564</v>
      </c>
      <c r="G381" s="72" t="str">
        <f>INDEX(辅助数据!$F$3:$F$98,MATCH(项目信息统计表!F381,辅助数据!$E$3:$E$98,0))</f>
        <v>M73</v>
      </c>
      <c r="H381" s="238" t="s">
        <v>155</v>
      </c>
      <c r="I381" s="72">
        <f>INDEX(辅助数据!$B$3:$B$64,MATCH(项目信息统计表!H381,辅助数据!$A$3:$A$64,0))</f>
        <v>110</v>
      </c>
      <c r="J381" s="141" t="str">
        <f t="shared" si="31"/>
        <v>2021-01</v>
      </c>
      <c r="K381" s="237">
        <v>44896</v>
      </c>
      <c r="L381" s="72" t="str">
        <f t="shared" si="36"/>
        <v>2021</v>
      </c>
      <c r="M381" s="193"/>
      <c r="N381" s="135" t="s">
        <v>6260</v>
      </c>
      <c r="O381" s="201" t="s">
        <v>7768</v>
      </c>
      <c r="P381" s="231" t="s">
        <v>7207</v>
      </c>
      <c r="Q381" s="215" t="s">
        <v>4865</v>
      </c>
      <c r="R381" s="206" t="s">
        <v>5120</v>
      </c>
      <c r="S381" s="72" t="s">
        <v>5231</v>
      </c>
      <c r="T381" s="141" t="s">
        <v>2181</v>
      </c>
      <c r="U381" s="72" t="s">
        <v>70</v>
      </c>
      <c r="V381" s="72" t="s">
        <v>73</v>
      </c>
      <c r="W381" s="72" t="s">
        <v>90</v>
      </c>
      <c r="X381" s="180" t="s">
        <v>5233</v>
      </c>
      <c r="Y381" s="180" t="s">
        <v>5233</v>
      </c>
      <c r="Z381" s="181" t="s">
        <v>5233</v>
      </c>
      <c r="AA381" s="180" t="s">
        <v>7480</v>
      </c>
      <c r="AB381" s="190" t="s">
        <v>4214</v>
      </c>
      <c r="AC381" s="180" t="s">
        <v>76</v>
      </c>
      <c r="AD381" s="180" t="s">
        <v>5234</v>
      </c>
      <c r="AE381" s="191"/>
      <c r="AF381" s="191"/>
      <c r="AG381" s="191"/>
      <c r="AH381" s="191"/>
      <c r="AI381" s="191"/>
      <c r="AJ381" s="191"/>
      <c r="AK381" s="191"/>
      <c r="AL381" s="191"/>
      <c r="AM381" s="191"/>
      <c r="AN381" s="191"/>
      <c r="AO381" s="192"/>
      <c r="AP381" s="192"/>
      <c r="AQ381" s="192"/>
      <c r="AR381" s="192"/>
      <c r="AS381" s="192"/>
      <c r="AT381" s="192"/>
      <c r="AU381" s="192"/>
      <c r="AV381" s="192"/>
      <c r="AW381" s="192"/>
      <c r="AX381" s="72">
        <v>5</v>
      </c>
      <c r="AY381" s="72">
        <v>0</v>
      </c>
      <c r="AZ381" s="80">
        <f t="shared" si="32"/>
        <v>5</v>
      </c>
      <c r="BA381" s="72">
        <v>2</v>
      </c>
      <c r="BB381" s="72">
        <f>0</f>
        <v>0</v>
      </c>
      <c r="BC381" s="72">
        <f t="shared" si="33"/>
        <v>2</v>
      </c>
      <c r="BD381" s="72">
        <f>0</f>
        <v>0</v>
      </c>
      <c r="BE381" s="72">
        <f t="shared" si="34"/>
        <v>2</v>
      </c>
      <c r="BF381" s="72">
        <v>0</v>
      </c>
      <c r="BG381" s="72">
        <v>0</v>
      </c>
      <c r="BH381" s="142"/>
      <c r="BI381" s="72"/>
      <c r="BJ381" s="142"/>
      <c r="BK381" s="139"/>
    </row>
    <row r="382" spans="1:63" ht="40.5" customHeight="1">
      <c r="A382" s="205" t="s">
        <v>5684</v>
      </c>
      <c r="B382" s="232" t="s">
        <v>4688</v>
      </c>
      <c r="C382" s="205" t="s">
        <v>2087</v>
      </c>
      <c r="D382" s="236" t="s">
        <v>7779</v>
      </c>
      <c r="E382" s="238" t="str">
        <f>INDEX([3]项目信息统计表!$E:$E,MATCH(B382,[3]项目信息统计表!$B:$B,0))</f>
        <v>基础研究</v>
      </c>
      <c r="F382" s="238" t="s">
        <v>1574</v>
      </c>
      <c r="G382" s="72" t="str">
        <f>INDEX(辅助数据!$F$3:$F$98,MATCH(项目信息统计表!F382,辅助数据!$E$3:$E$98,0))</f>
        <v>Q83</v>
      </c>
      <c r="H382" s="238" t="s">
        <v>139</v>
      </c>
      <c r="I382" s="72">
        <f>INDEX(辅助数据!$B$3:$B$64,MATCH(项目信息统计表!H382,辅助数据!$A$3:$A$64,0))</f>
        <v>910</v>
      </c>
      <c r="J382" s="141" t="str">
        <f t="shared" si="31"/>
        <v>2021-01</v>
      </c>
      <c r="K382" s="237">
        <v>44896</v>
      </c>
      <c r="L382" s="72" t="str">
        <f t="shared" si="36"/>
        <v>2021</v>
      </c>
      <c r="M382" s="193"/>
      <c r="N382" s="197" t="s">
        <v>6260</v>
      </c>
      <c r="O382" s="201" t="s">
        <v>7768</v>
      </c>
      <c r="P382" s="231" t="s">
        <v>7208</v>
      </c>
      <c r="Q382" s="215" t="s">
        <v>4866</v>
      </c>
      <c r="R382" s="206" t="s">
        <v>5121</v>
      </c>
      <c r="S382" s="72" t="s">
        <v>5231</v>
      </c>
      <c r="T382" s="141" t="s">
        <v>2238</v>
      </c>
      <c r="U382" s="72" t="s">
        <v>70</v>
      </c>
      <c r="V382" s="72" t="s">
        <v>73</v>
      </c>
      <c r="W382" s="72" t="s">
        <v>90</v>
      </c>
      <c r="X382" s="180" t="s">
        <v>5233</v>
      </c>
      <c r="Y382" s="180" t="s">
        <v>5233</v>
      </c>
      <c r="Z382" s="181" t="s">
        <v>5233</v>
      </c>
      <c r="AA382" s="180"/>
      <c r="AB382" s="190"/>
      <c r="AC382" s="180"/>
      <c r="AD382" s="180"/>
      <c r="AE382" s="191"/>
      <c r="AF382" s="191"/>
      <c r="AG382" s="191"/>
      <c r="AH382" s="191"/>
      <c r="AI382" s="191"/>
      <c r="AJ382" s="191"/>
      <c r="AK382" s="191"/>
      <c r="AL382" s="191"/>
      <c r="AM382" s="191"/>
      <c r="AN382" s="191"/>
      <c r="AO382" s="192"/>
      <c r="AP382" s="192"/>
      <c r="AQ382" s="192"/>
      <c r="AR382" s="192"/>
      <c r="AS382" s="192"/>
      <c r="AT382" s="192"/>
      <c r="AU382" s="192"/>
      <c r="AV382" s="192"/>
      <c r="AW382" s="192"/>
      <c r="AX382" s="72">
        <v>5</v>
      </c>
      <c r="AY382" s="72">
        <v>0</v>
      </c>
      <c r="AZ382" s="80">
        <f t="shared" si="32"/>
        <v>5</v>
      </c>
      <c r="BA382" s="72">
        <v>2</v>
      </c>
      <c r="BB382" s="72">
        <f>0</f>
        <v>0</v>
      </c>
      <c r="BC382" s="72">
        <f t="shared" si="33"/>
        <v>2</v>
      </c>
      <c r="BD382" s="72">
        <f>0</f>
        <v>0</v>
      </c>
      <c r="BE382" s="72">
        <f t="shared" si="34"/>
        <v>2</v>
      </c>
      <c r="BF382" s="72">
        <v>0</v>
      </c>
      <c r="BG382" s="72">
        <v>0</v>
      </c>
      <c r="BH382" s="72"/>
      <c r="BI382" s="72"/>
      <c r="BJ382" s="142"/>
      <c r="BK382" s="139"/>
    </row>
    <row r="383" spans="1:63" ht="40.5" customHeight="1">
      <c r="A383" s="205" t="s">
        <v>4566</v>
      </c>
      <c r="B383" s="232" t="s">
        <v>4689</v>
      </c>
      <c r="C383" s="205" t="s">
        <v>2087</v>
      </c>
      <c r="D383" s="236" t="s">
        <v>7779</v>
      </c>
      <c r="E383" s="238" t="str">
        <f>INDEX([3]项目信息统计表!$E:$E,MATCH(B383,[3]项目信息统计表!$B:$B,0))</f>
        <v>基础研究</v>
      </c>
      <c r="F383" s="238" t="s">
        <v>1564</v>
      </c>
      <c r="G383" s="72" t="str">
        <f>INDEX(辅助数据!$F$3:$F$98,MATCH(项目信息统计表!F383,辅助数据!$E$3:$E$98,0))</f>
        <v>M73</v>
      </c>
      <c r="H383" s="238" t="s">
        <v>155</v>
      </c>
      <c r="I383" s="72">
        <f>INDEX(辅助数据!$B$3:$B$64,MATCH(项目信息统计表!H383,辅助数据!$A$3:$A$64,0))</f>
        <v>110</v>
      </c>
      <c r="J383" s="141" t="str">
        <f t="shared" si="31"/>
        <v>2021-01</v>
      </c>
      <c r="K383" s="237">
        <v>44896</v>
      </c>
      <c r="L383" s="72" t="str">
        <f t="shared" si="36"/>
        <v>2021</v>
      </c>
      <c r="M383" s="193"/>
      <c r="N383" s="197" t="s">
        <v>6260</v>
      </c>
      <c r="O383" s="201" t="s">
        <v>7768</v>
      </c>
      <c r="P383" s="231" t="s">
        <v>7209</v>
      </c>
      <c r="Q383" s="215" t="s">
        <v>4867</v>
      </c>
      <c r="R383" s="206" t="s">
        <v>5122</v>
      </c>
      <c r="S383" s="72" t="s">
        <v>5231</v>
      </c>
      <c r="T383" s="141" t="s">
        <v>3757</v>
      </c>
      <c r="U383" s="72" t="s">
        <v>70</v>
      </c>
      <c r="V383" s="72" t="s">
        <v>73</v>
      </c>
      <c r="W383" s="72" t="s">
        <v>90</v>
      </c>
      <c r="X383" s="180" t="s">
        <v>5233</v>
      </c>
      <c r="Y383" s="180" t="s">
        <v>5233</v>
      </c>
      <c r="Z383" s="181" t="s">
        <v>5233</v>
      </c>
      <c r="AA383" s="180" t="s">
        <v>156</v>
      </c>
      <c r="AB383" s="190" t="s">
        <v>4217</v>
      </c>
      <c r="AC383" s="180" t="s">
        <v>4497</v>
      </c>
      <c r="AD383" s="180" t="s">
        <v>5233</v>
      </c>
      <c r="AE383" s="191"/>
      <c r="AF383" s="191"/>
      <c r="AG383" s="191"/>
      <c r="AH383" s="191"/>
      <c r="AI383" s="191"/>
      <c r="AJ383" s="191"/>
      <c r="AK383" s="191"/>
      <c r="AL383" s="191"/>
      <c r="AM383" s="191"/>
      <c r="AN383" s="191"/>
      <c r="AO383" s="192"/>
      <c r="AP383" s="192"/>
      <c r="AQ383" s="192"/>
      <c r="AR383" s="192"/>
      <c r="AS383" s="192"/>
      <c r="AT383" s="192"/>
      <c r="AU383" s="192"/>
      <c r="AV383" s="192"/>
      <c r="AW383" s="192"/>
      <c r="AX383" s="72">
        <v>5</v>
      </c>
      <c r="AY383" s="72">
        <v>0</v>
      </c>
      <c r="AZ383" s="80">
        <f t="shared" si="32"/>
        <v>5</v>
      </c>
      <c r="BA383" s="72">
        <v>2</v>
      </c>
      <c r="BB383" s="72">
        <f>0</f>
        <v>0</v>
      </c>
      <c r="BC383" s="72">
        <f t="shared" si="33"/>
        <v>2</v>
      </c>
      <c r="BD383" s="72">
        <f>0</f>
        <v>0</v>
      </c>
      <c r="BE383" s="72">
        <f t="shared" si="34"/>
        <v>2</v>
      </c>
      <c r="BF383" s="72">
        <v>0</v>
      </c>
      <c r="BG383" s="72">
        <v>0</v>
      </c>
      <c r="BH383" s="72"/>
      <c r="BI383" s="72"/>
      <c r="BJ383" s="142"/>
      <c r="BK383" s="139"/>
    </row>
    <row r="384" spans="1:63" ht="40.5" customHeight="1">
      <c r="A384" s="205" t="s">
        <v>5685</v>
      </c>
      <c r="B384" s="232" t="s">
        <v>4690</v>
      </c>
      <c r="C384" s="205" t="s">
        <v>2087</v>
      </c>
      <c r="D384" s="236" t="s">
        <v>7779</v>
      </c>
      <c r="E384" s="238" t="str">
        <f>INDEX([3]项目信息统计表!$E:$E,MATCH(B384,[3]项目信息统计表!$B:$B,0))</f>
        <v>基础研究</v>
      </c>
      <c r="F384" s="238" t="s">
        <v>1564</v>
      </c>
      <c r="G384" s="72" t="str">
        <f>INDEX(辅助数据!$F$3:$F$98,MATCH(项目信息统计表!F384,辅助数据!$E$3:$E$98,0))</f>
        <v>M73</v>
      </c>
      <c r="H384" s="238" t="s">
        <v>236</v>
      </c>
      <c r="I384" s="72">
        <f>INDEX(辅助数据!$B$3:$B$64,MATCH(项目信息统计表!H384,辅助数据!$A$3:$A$64,0))</f>
        <v>150</v>
      </c>
      <c r="J384" s="141" t="str">
        <f t="shared" ref="J384:J447" si="37">L384&amp;"-01"</f>
        <v>2021-01</v>
      </c>
      <c r="K384" s="237">
        <v>44896</v>
      </c>
      <c r="L384" s="72" t="str">
        <f t="shared" si="36"/>
        <v>2021</v>
      </c>
      <c r="M384" s="193"/>
      <c r="N384" s="201" t="s">
        <v>6260</v>
      </c>
      <c r="O384" s="201" t="s">
        <v>7768</v>
      </c>
      <c r="P384" s="231" t="s">
        <v>7210</v>
      </c>
      <c r="Q384" s="215" t="s">
        <v>4868</v>
      </c>
      <c r="R384" s="218" t="s">
        <v>5123</v>
      </c>
      <c r="S384" s="72" t="s">
        <v>5231</v>
      </c>
      <c r="T384" s="141" t="s">
        <v>3739</v>
      </c>
      <c r="U384" s="72" t="s">
        <v>70</v>
      </c>
      <c r="V384" s="72" t="s">
        <v>73</v>
      </c>
      <c r="W384" s="72" t="s">
        <v>90</v>
      </c>
      <c r="X384" s="180" t="s">
        <v>5233</v>
      </c>
      <c r="Y384" s="180" t="s">
        <v>5233</v>
      </c>
      <c r="Z384" s="181" t="s">
        <v>5233</v>
      </c>
      <c r="AA384" s="180" t="s">
        <v>4870</v>
      </c>
      <c r="AB384" s="190" t="s">
        <v>4227</v>
      </c>
      <c r="AC384" s="180" t="s">
        <v>90</v>
      </c>
      <c r="AD384" s="180" t="s">
        <v>5233</v>
      </c>
      <c r="AE384" s="191"/>
      <c r="AF384" s="191"/>
      <c r="AG384" s="191"/>
      <c r="AH384" s="191"/>
      <c r="AI384" s="191"/>
      <c r="AJ384" s="191"/>
      <c r="AK384" s="191"/>
      <c r="AL384" s="191"/>
      <c r="AM384" s="191"/>
      <c r="AN384" s="191"/>
      <c r="AO384" s="192"/>
      <c r="AP384" s="192"/>
      <c r="AQ384" s="192"/>
      <c r="AR384" s="192"/>
      <c r="AS384" s="192"/>
      <c r="AT384" s="192"/>
      <c r="AU384" s="192"/>
      <c r="AV384" s="192"/>
      <c r="AW384" s="192"/>
      <c r="AX384" s="72">
        <v>5</v>
      </c>
      <c r="AY384" s="72">
        <v>0</v>
      </c>
      <c r="AZ384" s="80">
        <f t="shared" ref="AZ384:AZ447" si="38">SUM(AX384,AY384)</f>
        <v>5</v>
      </c>
      <c r="BA384" s="72">
        <v>2</v>
      </c>
      <c r="BB384" s="72">
        <f>0</f>
        <v>0</v>
      </c>
      <c r="BC384" s="72">
        <f t="shared" ref="BC384:BC447" si="39">SUM(BA384,BB384)</f>
        <v>2</v>
      </c>
      <c r="BD384" s="72">
        <f>0</f>
        <v>0</v>
      </c>
      <c r="BE384" s="72">
        <f t="shared" ref="BE384:BE447" si="40">SUM(BC384,BD384)</f>
        <v>2</v>
      </c>
      <c r="BF384" s="72">
        <v>0</v>
      </c>
      <c r="BG384" s="72">
        <v>0</v>
      </c>
      <c r="BH384" s="72"/>
      <c r="BI384" s="72"/>
      <c r="BJ384" s="142"/>
      <c r="BK384" s="139"/>
    </row>
    <row r="385" spans="1:70" ht="40.5" customHeight="1">
      <c r="A385" s="205" t="s">
        <v>5686</v>
      </c>
      <c r="B385" s="232" t="s">
        <v>4691</v>
      </c>
      <c r="C385" s="244" t="s">
        <v>2087</v>
      </c>
      <c r="D385" s="236" t="s">
        <v>7779</v>
      </c>
      <c r="E385" s="238" t="str">
        <f>INDEX([3]项目信息统计表!$E:$E,MATCH(B385,[3]项目信息统计表!$B:$B,0))</f>
        <v>基础研究</v>
      </c>
      <c r="F385" s="238" t="s">
        <v>1519</v>
      </c>
      <c r="G385" s="72" t="str">
        <f>INDEX(辅助数据!$F$3:$F$98,MATCH(项目信息统计表!F385,辅助数据!$E$3:$E$98,0))</f>
        <v>C27</v>
      </c>
      <c r="H385" s="238" t="s">
        <v>236</v>
      </c>
      <c r="I385" s="72">
        <f>INDEX(辅助数据!$B$3:$B$64,MATCH(项目信息统计表!H385,辅助数据!$A$3:$A$64,0))</f>
        <v>150</v>
      </c>
      <c r="J385" s="141" t="str">
        <f t="shared" si="37"/>
        <v>2021-01</v>
      </c>
      <c r="K385" s="237">
        <v>44896</v>
      </c>
      <c r="L385" s="72" t="str">
        <f t="shared" si="36"/>
        <v>2021</v>
      </c>
      <c r="M385" s="193"/>
      <c r="N385" s="201" t="s">
        <v>6260</v>
      </c>
      <c r="O385" s="201" t="s">
        <v>7768</v>
      </c>
      <c r="P385" s="231" t="s">
        <v>7211</v>
      </c>
      <c r="Q385" s="215" t="s">
        <v>4869</v>
      </c>
      <c r="R385" s="218" t="s">
        <v>5124</v>
      </c>
      <c r="S385" s="72" t="s">
        <v>5231</v>
      </c>
      <c r="T385" s="141" t="s">
        <v>3748</v>
      </c>
      <c r="U385" s="72" t="s">
        <v>70</v>
      </c>
      <c r="V385" s="72" t="s">
        <v>73</v>
      </c>
      <c r="W385" s="72" t="s">
        <v>90</v>
      </c>
      <c r="X385" s="180" t="s">
        <v>5233</v>
      </c>
      <c r="Y385" s="180" t="s">
        <v>5233</v>
      </c>
      <c r="Z385" s="181" t="s">
        <v>5233</v>
      </c>
      <c r="AA385" s="180" t="s">
        <v>7687</v>
      </c>
      <c r="AB385" s="190" t="s">
        <v>4220</v>
      </c>
      <c r="AC385" s="180" t="s">
        <v>4497</v>
      </c>
      <c r="AD385" s="180" t="s">
        <v>5233</v>
      </c>
      <c r="AE385" s="191"/>
      <c r="AF385" s="191"/>
      <c r="AG385" s="191"/>
      <c r="AH385" s="191"/>
      <c r="AI385" s="191"/>
      <c r="AJ385" s="191"/>
      <c r="AK385" s="191"/>
      <c r="AL385" s="191"/>
      <c r="AM385" s="191"/>
      <c r="AN385" s="191"/>
      <c r="AO385" s="192"/>
      <c r="AP385" s="192"/>
      <c r="AQ385" s="192"/>
      <c r="AR385" s="192"/>
      <c r="AS385" s="192"/>
      <c r="AT385" s="192"/>
      <c r="AU385" s="192"/>
      <c r="AV385" s="192"/>
      <c r="AW385" s="192"/>
      <c r="AX385" s="72">
        <v>5</v>
      </c>
      <c r="AY385" s="72">
        <v>0</v>
      </c>
      <c r="AZ385" s="80">
        <f t="shared" si="38"/>
        <v>5</v>
      </c>
      <c r="BA385" s="72">
        <v>2</v>
      </c>
      <c r="BB385" s="72">
        <f>0</f>
        <v>0</v>
      </c>
      <c r="BC385" s="72">
        <f t="shared" si="39"/>
        <v>2</v>
      </c>
      <c r="BD385" s="72">
        <f>0</f>
        <v>0</v>
      </c>
      <c r="BE385" s="72">
        <f t="shared" si="40"/>
        <v>2</v>
      </c>
      <c r="BF385" s="72">
        <v>0</v>
      </c>
      <c r="BG385" s="72">
        <v>0</v>
      </c>
      <c r="BH385" s="142"/>
      <c r="BI385" s="72"/>
      <c r="BJ385" s="142"/>
      <c r="BK385" s="139"/>
    </row>
    <row r="386" spans="1:70" ht="40.5" customHeight="1">
      <c r="A386" s="205" t="s">
        <v>5687</v>
      </c>
      <c r="B386" s="232" t="s">
        <v>4692</v>
      </c>
      <c r="C386" s="205" t="s">
        <v>2087</v>
      </c>
      <c r="D386" s="236" t="s">
        <v>7779</v>
      </c>
      <c r="E386" s="238" t="str">
        <f>INDEX([3]项目信息统计表!$E:$E,MATCH(B386,[3]项目信息统计表!$B:$B,0))</f>
        <v>基础研究</v>
      </c>
      <c r="F386" s="238" t="s">
        <v>1499</v>
      </c>
      <c r="G386" s="72" t="str">
        <f>INDEX(辅助数据!$F$3:$F$98,MATCH(项目信息统计表!F386,辅助数据!$E$3:$E$98,0))</f>
        <v>B07</v>
      </c>
      <c r="H386" s="238" t="s">
        <v>212</v>
      </c>
      <c r="I386" s="72">
        <f>INDEX(辅助数据!$B$3:$B$64,MATCH(项目信息统计表!H386,辅助数据!$A$3:$A$64,0))</f>
        <v>170</v>
      </c>
      <c r="J386" s="141" t="str">
        <f t="shared" si="37"/>
        <v>2021-01</v>
      </c>
      <c r="K386" s="237">
        <v>44896</v>
      </c>
      <c r="L386" s="72" t="str">
        <f t="shared" si="36"/>
        <v>2021</v>
      </c>
      <c r="M386" s="193"/>
      <c r="N386" s="197" t="s">
        <v>6260</v>
      </c>
      <c r="O386" s="201" t="s">
        <v>7768</v>
      </c>
      <c r="P386" s="231" t="s">
        <v>7212</v>
      </c>
      <c r="Q386" s="215" t="s">
        <v>4870</v>
      </c>
      <c r="R386" s="206" t="s">
        <v>5125</v>
      </c>
      <c r="S386" s="72" t="s">
        <v>5231</v>
      </c>
      <c r="T386" s="141" t="s">
        <v>3784</v>
      </c>
      <c r="U386" s="72" t="s">
        <v>70</v>
      </c>
      <c r="V386" s="72" t="s">
        <v>73</v>
      </c>
      <c r="W386" s="72" t="s">
        <v>90</v>
      </c>
      <c r="X386" s="180" t="s">
        <v>5233</v>
      </c>
      <c r="Y386" s="180" t="s">
        <v>5233</v>
      </c>
      <c r="Z386" s="181" t="s">
        <v>5233</v>
      </c>
      <c r="AA386" s="180" t="s">
        <v>7513</v>
      </c>
      <c r="AB386" s="190" t="s">
        <v>4228</v>
      </c>
      <c r="AC386" s="180" t="s">
        <v>90</v>
      </c>
      <c r="AD386" s="180" t="s">
        <v>5233</v>
      </c>
      <c r="AE386" s="191"/>
      <c r="AF386" s="191"/>
      <c r="AG386" s="191"/>
      <c r="AH386" s="191"/>
      <c r="AI386" s="191"/>
      <c r="AJ386" s="191"/>
      <c r="AK386" s="191"/>
      <c r="AL386" s="191"/>
      <c r="AM386" s="191"/>
      <c r="AN386" s="191"/>
      <c r="AO386" s="192"/>
      <c r="AP386" s="192"/>
      <c r="AQ386" s="192"/>
      <c r="AR386" s="192"/>
      <c r="AS386" s="192"/>
      <c r="AT386" s="192"/>
      <c r="AU386" s="192"/>
      <c r="AV386" s="192"/>
      <c r="AW386" s="192"/>
      <c r="AX386" s="72">
        <v>5</v>
      </c>
      <c r="AY386" s="72">
        <v>0</v>
      </c>
      <c r="AZ386" s="80">
        <f t="shared" si="38"/>
        <v>5</v>
      </c>
      <c r="BA386" s="72">
        <v>2</v>
      </c>
      <c r="BB386" s="72">
        <f>0</f>
        <v>0</v>
      </c>
      <c r="BC386" s="72">
        <f t="shared" si="39"/>
        <v>2</v>
      </c>
      <c r="BD386" s="72">
        <f>0</f>
        <v>0</v>
      </c>
      <c r="BE386" s="72">
        <f t="shared" si="40"/>
        <v>2</v>
      </c>
      <c r="BF386" s="72">
        <v>0</v>
      </c>
      <c r="BG386" s="72">
        <v>0</v>
      </c>
      <c r="BH386" s="72"/>
      <c r="BI386" s="72"/>
      <c r="BJ386" s="142"/>
      <c r="BK386" s="139"/>
    </row>
    <row r="387" spans="1:70" ht="40.5" customHeight="1">
      <c r="A387" s="205" t="s">
        <v>5688</v>
      </c>
      <c r="B387" s="232" t="s">
        <v>4693</v>
      </c>
      <c r="C387" s="205" t="s">
        <v>2087</v>
      </c>
      <c r="D387" s="236" t="s">
        <v>7779</v>
      </c>
      <c r="E387" s="238" t="str">
        <f>INDEX([3]项目信息统计表!$E:$E,MATCH(B387,[3]项目信息统计表!$B:$B,0))</f>
        <v>基础研究</v>
      </c>
      <c r="F387" s="238" t="s">
        <v>1573</v>
      </c>
      <c r="G387" s="72" t="str">
        <f>INDEX(辅助数据!$F$3:$F$98,MATCH(项目信息统计表!F387,辅助数据!$E$3:$E$98,0))</f>
        <v>P82</v>
      </c>
      <c r="H387" s="238" t="s">
        <v>350</v>
      </c>
      <c r="I387" s="72">
        <f>INDEX(辅助数据!$B$3:$B$64,MATCH(项目信息统计表!H387,辅助数据!$A$3:$A$64,0))</f>
        <v>140</v>
      </c>
      <c r="J387" s="141" t="str">
        <f t="shared" si="37"/>
        <v>2021-01</v>
      </c>
      <c r="K387" s="237">
        <v>44896</v>
      </c>
      <c r="L387" s="72" t="str">
        <f t="shared" si="36"/>
        <v>2021</v>
      </c>
      <c r="M387" s="193"/>
      <c r="N387" s="197" t="s">
        <v>6275</v>
      </c>
      <c r="O387" s="201" t="s">
        <v>7768</v>
      </c>
      <c r="P387" s="231" t="s">
        <v>7213</v>
      </c>
      <c r="Q387" s="215" t="s">
        <v>4871</v>
      </c>
      <c r="R387" s="206" t="s">
        <v>5126</v>
      </c>
      <c r="S387" s="72" t="s">
        <v>5231</v>
      </c>
      <c r="T387" s="141" t="s">
        <v>3784</v>
      </c>
      <c r="U387" s="72" t="s">
        <v>70</v>
      </c>
      <c r="V387" s="72" t="s">
        <v>73</v>
      </c>
      <c r="W387" s="72" t="s">
        <v>90</v>
      </c>
      <c r="X387" s="180" t="s">
        <v>5233</v>
      </c>
      <c r="Y387" s="180" t="s">
        <v>5233</v>
      </c>
      <c r="Z387" s="181" t="s">
        <v>5233</v>
      </c>
      <c r="AA387" s="180" t="s">
        <v>7688</v>
      </c>
      <c r="AB387" s="190" t="s">
        <v>4221</v>
      </c>
      <c r="AC387" s="180" t="s">
        <v>4497</v>
      </c>
      <c r="AD387" s="180" t="s">
        <v>5233</v>
      </c>
      <c r="AE387" s="191"/>
      <c r="AF387" s="191"/>
      <c r="AG387" s="191"/>
      <c r="AH387" s="191"/>
      <c r="AI387" s="191"/>
      <c r="AJ387" s="191"/>
      <c r="AK387" s="191"/>
      <c r="AL387" s="191"/>
      <c r="AM387" s="191"/>
      <c r="AN387" s="191"/>
      <c r="AO387" s="192"/>
      <c r="AP387" s="192"/>
      <c r="AQ387" s="192"/>
      <c r="AR387" s="192"/>
      <c r="AS387" s="192"/>
      <c r="AT387" s="192"/>
      <c r="AU387" s="192"/>
      <c r="AV387" s="192"/>
      <c r="AW387" s="192"/>
      <c r="AX387" s="72">
        <v>8</v>
      </c>
      <c r="AY387" s="72">
        <v>0</v>
      </c>
      <c r="AZ387" s="80">
        <f t="shared" si="38"/>
        <v>8</v>
      </c>
      <c r="BA387" s="72">
        <v>5</v>
      </c>
      <c r="BB387" s="72">
        <f>0</f>
        <v>0</v>
      </c>
      <c r="BC387" s="72">
        <f t="shared" si="39"/>
        <v>5</v>
      </c>
      <c r="BD387" s="72">
        <f>0</f>
        <v>0</v>
      </c>
      <c r="BE387" s="72">
        <f t="shared" si="40"/>
        <v>5</v>
      </c>
      <c r="BF387" s="72">
        <v>0</v>
      </c>
      <c r="BG387" s="72">
        <v>0</v>
      </c>
      <c r="BH387" s="72"/>
      <c r="BI387" s="72"/>
      <c r="BJ387" s="142"/>
      <c r="BK387" s="139"/>
    </row>
    <row r="388" spans="1:70" ht="40.5" customHeight="1">
      <c r="A388" s="205" t="s">
        <v>4567</v>
      </c>
      <c r="B388" s="232" t="s">
        <v>4694</v>
      </c>
      <c r="C388" s="205" t="s">
        <v>2087</v>
      </c>
      <c r="D388" s="236" t="s">
        <v>7779</v>
      </c>
      <c r="E388" s="238" t="str">
        <f>INDEX([3]项目信息统计表!$E:$E,MATCH(B388,[3]项目信息统计表!$B:$B,0))</f>
        <v>基础研究</v>
      </c>
      <c r="F388" s="238" t="s">
        <v>1564</v>
      </c>
      <c r="G388" s="72" t="str">
        <f>INDEX(辅助数据!$F$3:$F$98,MATCH(项目信息统计表!F388,辅助数据!$E$3:$E$98,0))</f>
        <v>M73</v>
      </c>
      <c r="H388" s="238" t="s">
        <v>155</v>
      </c>
      <c r="I388" s="72">
        <f>INDEX(辅助数据!$B$3:$B$64,MATCH(项目信息统计表!H388,辅助数据!$A$3:$A$64,0))</f>
        <v>110</v>
      </c>
      <c r="J388" s="141" t="str">
        <f t="shared" si="37"/>
        <v>2021-01</v>
      </c>
      <c r="K388" s="237">
        <v>44896</v>
      </c>
      <c r="L388" s="72" t="str">
        <f t="shared" si="36"/>
        <v>2021</v>
      </c>
      <c r="M388" s="193"/>
      <c r="N388" s="197" t="s">
        <v>6275</v>
      </c>
      <c r="O388" s="201" t="s">
        <v>7768</v>
      </c>
      <c r="P388" s="231" t="s">
        <v>7214</v>
      </c>
      <c r="Q388" s="215" t="s">
        <v>4872</v>
      </c>
      <c r="R388" s="206" t="s">
        <v>5127</v>
      </c>
      <c r="S388" s="72" t="s">
        <v>65</v>
      </c>
      <c r="T388" s="141" t="s">
        <v>3774</v>
      </c>
      <c r="U388" s="72" t="s">
        <v>70</v>
      </c>
      <c r="V388" s="72" t="s">
        <v>73</v>
      </c>
      <c r="W388" s="72" t="s">
        <v>90</v>
      </c>
      <c r="X388" s="180" t="s">
        <v>5233</v>
      </c>
      <c r="Y388" s="180" t="s">
        <v>5233</v>
      </c>
      <c r="Z388" s="181" t="s">
        <v>5233</v>
      </c>
      <c r="AA388" s="180" t="s">
        <v>7517</v>
      </c>
      <c r="AB388" s="190" t="s">
        <v>4224</v>
      </c>
      <c r="AC388" s="180" t="s">
        <v>90</v>
      </c>
      <c r="AD388" s="180" t="s">
        <v>5233</v>
      </c>
      <c r="AE388" s="191"/>
      <c r="AF388" s="191"/>
      <c r="AG388" s="191"/>
      <c r="AH388" s="191"/>
      <c r="AI388" s="191"/>
      <c r="AJ388" s="191"/>
      <c r="AK388" s="191"/>
      <c r="AL388" s="191"/>
      <c r="AM388" s="191"/>
      <c r="AN388" s="191"/>
      <c r="AO388" s="192"/>
      <c r="AP388" s="192"/>
      <c r="AQ388" s="192"/>
      <c r="AR388" s="192"/>
      <c r="AS388" s="192"/>
      <c r="AT388" s="192"/>
      <c r="AU388" s="192"/>
      <c r="AV388" s="192"/>
      <c r="AW388" s="192"/>
      <c r="AX388" s="72">
        <v>8</v>
      </c>
      <c r="AY388" s="72">
        <v>0</v>
      </c>
      <c r="AZ388" s="80">
        <f t="shared" si="38"/>
        <v>8</v>
      </c>
      <c r="BA388" s="72">
        <v>5</v>
      </c>
      <c r="BB388" s="72">
        <f>0</f>
        <v>0</v>
      </c>
      <c r="BC388" s="72">
        <f t="shared" si="39"/>
        <v>5</v>
      </c>
      <c r="BD388" s="72">
        <f>0</f>
        <v>0</v>
      </c>
      <c r="BE388" s="72">
        <f t="shared" si="40"/>
        <v>5</v>
      </c>
      <c r="BF388" s="72">
        <v>0</v>
      </c>
      <c r="BG388" s="72">
        <v>0</v>
      </c>
      <c r="BH388" s="72"/>
      <c r="BI388" s="72"/>
      <c r="BJ388" s="142"/>
      <c r="BK388" s="139"/>
    </row>
    <row r="389" spans="1:70" ht="40.5" customHeight="1">
      <c r="A389" s="205" t="s">
        <v>5689</v>
      </c>
      <c r="B389" s="232" t="s">
        <v>4695</v>
      </c>
      <c r="C389" s="205" t="s">
        <v>2087</v>
      </c>
      <c r="D389" s="236" t="s">
        <v>7779</v>
      </c>
      <c r="E389" s="238" t="str">
        <f>INDEX([3]项目信息统计表!$E:$E,MATCH(B389,[3]项目信息统计表!$B:$B,0))</f>
        <v>基础研究</v>
      </c>
      <c r="F389" s="238" t="s">
        <v>1564</v>
      </c>
      <c r="G389" s="72" t="str">
        <f>INDEX(辅助数据!$F$3:$F$98,MATCH(项目信息统计表!F389,辅助数据!$E$3:$E$98,0))</f>
        <v>M73</v>
      </c>
      <c r="H389" s="238" t="s">
        <v>155</v>
      </c>
      <c r="I389" s="72">
        <f>INDEX(辅助数据!$B$3:$B$64,MATCH(项目信息统计表!H389,辅助数据!$A$3:$A$64,0))</f>
        <v>110</v>
      </c>
      <c r="J389" s="141" t="str">
        <f t="shared" si="37"/>
        <v>2021-01</v>
      </c>
      <c r="K389" s="237">
        <v>44896</v>
      </c>
      <c r="L389" s="72" t="str">
        <f t="shared" si="36"/>
        <v>2021</v>
      </c>
      <c r="M389" s="193"/>
      <c r="N389" s="198" t="s">
        <v>6275</v>
      </c>
      <c r="O389" s="201" t="s">
        <v>7768</v>
      </c>
      <c r="P389" s="231" t="s">
        <v>7215</v>
      </c>
      <c r="Q389" s="215" t="s">
        <v>4873</v>
      </c>
      <c r="R389" s="206" t="s">
        <v>5128</v>
      </c>
      <c r="S389" s="72" t="s">
        <v>5231</v>
      </c>
      <c r="T389" s="141" t="s">
        <v>3797</v>
      </c>
      <c r="U389" s="72" t="s">
        <v>70</v>
      </c>
      <c r="V389" s="72" t="s">
        <v>73</v>
      </c>
      <c r="W389" s="72" t="s">
        <v>90</v>
      </c>
      <c r="X389" s="180" t="s">
        <v>5233</v>
      </c>
      <c r="Y389" s="180" t="s">
        <v>5233</v>
      </c>
      <c r="Z389" s="181" t="s">
        <v>5233</v>
      </c>
      <c r="AA389" s="180" t="s">
        <v>6564</v>
      </c>
      <c r="AB389" s="190" t="s">
        <v>4223</v>
      </c>
      <c r="AC389" s="180" t="s">
        <v>4497</v>
      </c>
      <c r="AD389" s="180" t="s">
        <v>5233</v>
      </c>
      <c r="AE389" s="191"/>
      <c r="AF389" s="191"/>
      <c r="AG389" s="191"/>
      <c r="AH389" s="191"/>
      <c r="AI389" s="191"/>
      <c r="AJ389" s="191"/>
      <c r="AK389" s="191"/>
      <c r="AL389" s="191"/>
      <c r="AM389" s="191"/>
      <c r="AN389" s="191"/>
      <c r="AO389" s="192"/>
      <c r="AP389" s="192"/>
      <c r="AQ389" s="192"/>
      <c r="AR389" s="192"/>
      <c r="AS389" s="192"/>
      <c r="AT389" s="192"/>
      <c r="AU389" s="192"/>
      <c r="AV389" s="192"/>
      <c r="AW389" s="192"/>
      <c r="AX389" s="72">
        <v>8</v>
      </c>
      <c r="AY389" s="72">
        <v>0</v>
      </c>
      <c r="AZ389" s="80">
        <f t="shared" si="38"/>
        <v>8</v>
      </c>
      <c r="BA389" s="72">
        <v>5</v>
      </c>
      <c r="BB389" s="72">
        <f>0</f>
        <v>0</v>
      </c>
      <c r="BC389" s="72">
        <f t="shared" si="39"/>
        <v>5</v>
      </c>
      <c r="BD389" s="72">
        <f>0</f>
        <v>0</v>
      </c>
      <c r="BE389" s="72">
        <f t="shared" si="40"/>
        <v>5</v>
      </c>
      <c r="BF389" s="72">
        <v>0</v>
      </c>
      <c r="BG389" s="72">
        <v>0</v>
      </c>
      <c r="BH389" s="72"/>
      <c r="BI389" s="72"/>
      <c r="BJ389" s="142"/>
      <c r="BK389" s="139"/>
    </row>
    <row r="390" spans="1:70" s="203" customFormat="1" ht="40.5" customHeight="1">
      <c r="A390" s="205" t="s">
        <v>5690</v>
      </c>
      <c r="B390" s="232" t="s">
        <v>4696</v>
      </c>
      <c r="C390" s="205" t="s">
        <v>2087</v>
      </c>
      <c r="D390" s="236" t="s">
        <v>7779</v>
      </c>
      <c r="E390" s="238" t="str">
        <f>INDEX([3]项目信息统计表!$E:$E,MATCH(B390,[3]项目信息统计表!$B:$B,0))</f>
        <v>基础研究</v>
      </c>
      <c r="F390" s="238" t="s">
        <v>1518</v>
      </c>
      <c r="G390" s="72" t="str">
        <f>INDEX(辅助数据!$F$3:$F$98,MATCH(项目信息统计表!F390,辅助数据!$E$3:$E$98,0))</f>
        <v>C26</v>
      </c>
      <c r="H390" s="238" t="s">
        <v>236</v>
      </c>
      <c r="I390" s="72">
        <f>INDEX(辅助数据!$B$3:$B$64,MATCH(项目信息统计表!H390,辅助数据!$A$3:$A$64,0))</f>
        <v>150</v>
      </c>
      <c r="J390" s="141" t="str">
        <f t="shared" si="37"/>
        <v>2021-01</v>
      </c>
      <c r="K390" s="237">
        <v>44896</v>
      </c>
      <c r="L390" s="72" t="str">
        <f t="shared" si="36"/>
        <v>2021</v>
      </c>
      <c r="M390" s="193"/>
      <c r="N390" s="198" t="s">
        <v>6275</v>
      </c>
      <c r="O390" s="201" t="s">
        <v>7768</v>
      </c>
      <c r="P390" s="231" t="s">
        <v>7216</v>
      </c>
      <c r="Q390" s="215" t="s">
        <v>4874</v>
      </c>
      <c r="R390" s="206" t="s">
        <v>5129</v>
      </c>
      <c r="S390" s="72" t="s">
        <v>65</v>
      </c>
      <c r="T390" s="141" t="s">
        <v>3758</v>
      </c>
      <c r="U390" s="72" t="s">
        <v>70</v>
      </c>
      <c r="V390" s="72" t="s">
        <v>73</v>
      </c>
      <c r="W390" s="72" t="s">
        <v>90</v>
      </c>
      <c r="X390" s="180" t="s">
        <v>5233</v>
      </c>
      <c r="Y390" s="180" t="s">
        <v>5233</v>
      </c>
      <c r="Z390" s="181" t="s">
        <v>5233</v>
      </c>
      <c r="AA390" s="180" t="s">
        <v>7687</v>
      </c>
      <c r="AB390" s="190" t="s">
        <v>4220</v>
      </c>
      <c r="AC390" s="180" t="s">
        <v>4497</v>
      </c>
      <c r="AD390" s="180" t="s">
        <v>5234</v>
      </c>
      <c r="AE390" s="191"/>
      <c r="AF390" s="191"/>
      <c r="AG390" s="191"/>
      <c r="AH390" s="191"/>
      <c r="AI390" s="191"/>
      <c r="AJ390" s="191"/>
      <c r="AK390" s="191"/>
      <c r="AL390" s="191"/>
      <c r="AM390" s="191"/>
      <c r="AN390" s="191"/>
      <c r="AO390" s="192"/>
      <c r="AP390" s="192"/>
      <c r="AQ390" s="192"/>
      <c r="AR390" s="192"/>
      <c r="AS390" s="192"/>
      <c r="AT390" s="192"/>
      <c r="AU390" s="192"/>
      <c r="AV390" s="192"/>
      <c r="AW390" s="192"/>
      <c r="AX390" s="72">
        <v>8</v>
      </c>
      <c r="AY390" s="72">
        <v>0</v>
      </c>
      <c r="AZ390" s="80">
        <f t="shared" si="38"/>
        <v>8</v>
      </c>
      <c r="BA390" s="72">
        <v>5</v>
      </c>
      <c r="BB390" s="72">
        <f>0</f>
        <v>0</v>
      </c>
      <c r="BC390" s="72">
        <f t="shared" si="39"/>
        <v>5</v>
      </c>
      <c r="BD390" s="72">
        <f>0</f>
        <v>0</v>
      </c>
      <c r="BE390" s="72">
        <f t="shared" si="40"/>
        <v>5</v>
      </c>
      <c r="BF390" s="72">
        <v>0</v>
      </c>
      <c r="BG390" s="72">
        <v>0</v>
      </c>
      <c r="BH390" s="142"/>
      <c r="BI390" s="72"/>
      <c r="BJ390" s="142"/>
      <c r="BK390" s="139"/>
      <c r="BL390" s="138"/>
      <c r="BM390" s="138"/>
      <c r="BN390" s="138"/>
      <c r="BO390" s="138"/>
      <c r="BP390" s="138"/>
      <c r="BQ390" s="138"/>
      <c r="BR390" s="138"/>
    </row>
    <row r="391" spans="1:70" ht="40.5" customHeight="1">
      <c r="A391" s="205" t="s">
        <v>5723</v>
      </c>
      <c r="B391" s="232" t="s">
        <v>4755</v>
      </c>
      <c r="C391" s="205" t="s">
        <v>2087</v>
      </c>
      <c r="D391" s="236" t="s">
        <v>7779</v>
      </c>
      <c r="E391" s="238" t="str">
        <f>INDEX([3]项目信息统计表!$E:$E,MATCH(B391,[3]项目信息统计表!$B:$B,0))</f>
        <v>应用研究</v>
      </c>
      <c r="F391" s="238" t="s">
        <v>1564</v>
      </c>
      <c r="G391" s="72" t="str">
        <f>INDEX(辅助数据!$F$3:$F$98,MATCH(项目信息统计表!F391,辅助数据!$E$3:$E$98,0))</f>
        <v>M73</v>
      </c>
      <c r="H391" s="238" t="s">
        <v>331</v>
      </c>
      <c r="I391" s="72">
        <f>INDEX(辅助数据!$B$3:$B$64,MATCH(项目信息统计表!H391,辅助数据!$A$3:$A$64,0))</f>
        <v>130</v>
      </c>
      <c r="J391" s="141" t="str">
        <f t="shared" si="37"/>
        <v>2021-01</v>
      </c>
      <c r="K391" s="237">
        <v>45261</v>
      </c>
      <c r="L391" s="72" t="str">
        <f t="shared" si="36"/>
        <v>2021</v>
      </c>
      <c r="M391" s="238" t="s">
        <v>54</v>
      </c>
      <c r="N391" s="201" t="s">
        <v>6259</v>
      </c>
      <c r="O391" s="201" t="s">
        <v>7768</v>
      </c>
      <c r="P391" s="231" t="s">
        <v>7275</v>
      </c>
      <c r="Q391" s="215" t="s">
        <v>2989</v>
      </c>
      <c r="R391" s="218" t="s">
        <v>4453</v>
      </c>
      <c r="S391" s="72" t="s">
        <v>5231</v>
      </c>
      <c r="T391" s="141" t="s">
        <v>3766</v>
      </c>
      <c r="U391" s="72" t="s">
        <v>70</v>
      </c>
      <c r="V391" s="72" t="s">
        <v>73</v>
      </c>
      <c r="W391" s="72" t="s">
        <v>4497</v>
      </c>
      <c r="X391" s="180" t="s">
        <v>5234</v>
      </c>
      <c r="Y391" s="180" t="s">
        <v>5233</v>
      </c>
      <c r="Z391" s="181" t="s">
        <v>5233</v>
      </c>
      <c r="AA391" s="180"/>
      <c r="AB391" s="190"/>
      <c r="AC391" s="180"/>
      <c r="AD391" s="180"/>
      <c r="AE391" s="191"/>
      <c r="AF391" s="191"/>
      <c r="AG391" s="191"/>
      <c r="AH391" s="191"/>
      <c r="AI391" s="191"/>
      <c r="AJ391" s="191"/>
      <c r="AK391" s="191"/>
      <c r="AL391" s="191"/>
      <c r="AM391" s="191"/>
      <c r="AN391" s="191"/>
      <c r="AO391" s="192"/>
      <c r="AP391" s="192"/>
      <c r="AQ391" s="192"/>
      <c r="AR391" s="192"/>
      <c r="AS391" s="192"/>
      <c r="AT391" s="192"/>
      <c r="AU391" s="192"/>
      <c r="AV391" s="192"/>
      <c r="AW391" s="192"/>
      <c r="AX391" s="72">
        <v>15</v>
      </c>
      <c r="AY391" s="72">
        <v>0</v>
      </c>
      <c r="AZ391" s="80">
        <f t="shared" si="38"/>
        <v>15</v>
      </c>
      <c r="BA391" s="72">
        <v>5</v>
      </c>
      <c r="BB391" s="72">
        <f>0</f>
        <v>0</v>
      </c>
      <c r="BC391" s="72">
        <f t="shared" si="39"/>
        <v>5</v>
      </c>
      <c r="BD391" s="72">
        <f>0</f>
        <v>0</v>
      </c>
      <c r="BE391" s="72">
        <f t="shared" si="40"/>
        <v>5</v>
      </c>
      <c r="BF391" s="72">
        <v>0</v>
      </c>
      <c r="BG391" s="72">
        <v>0</v>
      </c>
      <c r="BH391" s="72"/>
      <c r="BI391" s="72"/>
      <c r="BJ391" s="142"/>
      <c r="BK391" s="139"/>
    </row>
    <row r="392" spans="1:70" ht="40.5" customHeight="1">
      <c r="A392" s="205" t="s">
        <v>4277</v>
      </c>
      <c r="B392" s="232" t="s">
        <v>4332</v>
      </c>
      <c r="C392" s="205" t="s">
        <v>2087</v>
      </c>
      <c r="D392" s="236" t="s">
        <v>7779</v>
      </c>
      <c r="E392" s="238" t="str">
        <f>INDEX([3]项目信息统计表!$E:$E,MATCH(B392,[3]项目信息统计表!$B:$B,0))</f>
        <v>基础研究</v>
      </c>
      <c r="F392" s="238" t="s">
        <v>1493</v>
      </c>
      <c r="G392" s="72" t="str">
        <f>INDEX(辅助数据!$F$3:$F$98,MATCH(项目信息统计表!F392,辅助数据!$E$3:$E$98,0))</f>
        <v>A01</v>
      </c>
      <c r="H392" s="238" t="s">
        <v>139</v>
      </c>
      <c r="I392" s="72">
        <f>INDEX(辅助数据!$B$3:$B$64,MATCH(项目信息统计表!H392,辅助数据!$A$3:$A$64,0))</f>
        <v>910</v>
      </c>
      <c r="J392" s="141" t="str">
        <f t="shared" si="37"/>
        <v>2020-01</v>
      </c>
      <c r="K392" s="237">
        <v>44896</v>
      </c>
      <c r="L392" s="72" t="str">
        <f t="shared" si="36"/>
        <v>2020</v>
      </c>
      <c r="M392" s="193"/>
      <c r="N392" s="135" t="s">
        <v>6259</v>
      </c>
      <c r="O392" s="201" t="s">
        <v>7768</v>
      </c>
      <c r="P392" s="231" t="s">
        <v>7321</v>
      </c>
      <c r="Q392" s="215" t="s">
        <v>2012</v>
      </c>
      <c r="R392" s="206" t="s">
        <v>4404</v>
      </c>
      <c r="S392" s="72" t="s">
        <v>65</v>
      </c>
      <c r="T392" s="141" t="s">
        <v>2124</v>
      </c>
      <c r="U392" s="72" t="s">
        <v>70</v>
      </c>
      <c r="V392" s="72" t="s">
        <v>73</v>
      </c>
      <c r="W392" s="72" t="s">
        <v>4497</v>
      </c>
      <c r="X392" s="180" t="s">
        <v>5233</v>
      </c>
      <c r="Y392" s="180" t="s">
        <v>5233</v>
      </c>
      <c r="Z392" s="181" t="s">
        <v>5233</v>
      </c>
      <c r="AA392" s="180" t="s">
        <v>2999</v>
      </c>
      <c r="AB392" s="190" t="s">
        <v>4222</v>
      </c>
      <c r="AC392" s="180" t="s">
        <v>4497</v>
      </c>
      <c r="AD392" s="180" t="s">
        <v>5233</v>
      </c>
      <c r="AE392" s="191"/>
      <c r="AF392" s="191"/>
      <c r="AG392" s="191"/>
      <c r="AH392" s="191"/>
      <c r="AI392" s="191"/>
      <c r="AJ392" s="191"/>
      <c r="AK392" s="191"/>
      <c r="AL392" s="191"/>
      <c r="AM392" s="191"/>
      <c r="AN392" s="191"/>
      <c r="AO392" s="192"/>
      <c r="AP392" s="192"/>
      <c r="AQ392" s="192"/>
      <c r="AR392" s="192"/>
      <c r="AS392" s="192"/>
      <c r="AT392" s="192"/>
      <c r="AU392" s="192"/>
      <c r="AV392" s="192"/>
      <c r="AW392" s="192"/>
      <c r="AX392" s="72">
        <v>15</v>
      </c>
      <c r="AY392" s="72">
        <v>0</v>
      </c>
      <c r="AZ392" s="80">
        <f t="shared" si="38"/>
        <v>15</v>
      </c>
      <c r="BA392" s="72">
        <v>5.8</v>
      </c>
      <c r="BB392" s="72">
        <f>0</f>
        <v>0</v>
      </c>
      <c r="BC392" s="72">
        <f t="shared" si="39"/>
        <v>5.8</v>
      </c>
      <c r="BD392" s="72">
        <f>0</f>
        <v>0</v>
      </c>
      <c r="BE392" s="72">
        <f t="shared" si="40"/>
        <v>5.8</v>
      </c>
      <c r="BF392" s="72">
        <v>0</v>
      </c>
      <c r="BG392" s="72">
        <v>0</v>
      </c>
      <c r="BH392" s="142"/>
      <c r="BI392" s="72"/>
      <c r="BJ392" s="142"/>
      <c r="BK392" s="139"/>
    </row>
    <row r="393" spans="1:70" ht="40.5" customHeight="1">
      <c r="A393" s="205" t="s">
        <v>4568</v>
      </c>
      <c r="B393" s="232" t="s">
        <v>4697</v>
      </c>
      <c r="C393" s="205" t="s">
        <v>4821</v>
      </c>
      <c r="D393" s="236" t="s">
        <v>7779</v>
      </c>
      <c r="E393" s="238" t="str">
        <f>INDEX([3]项目信息统计表!$E:$E,MATCH(B393,[3]项目信息统计表!$B:$B,0))</f>
        <v>基础研究</v>
      </c>
      <c r="F393" s="238" t="s">
        <v>1501</v>
      </c>
      <c r="G393" s="72" t="str">
        <f>INDEX(辅助数据!$F$3:$F$98,MATCH(项目信息统计表!F393,辅助数据!$E$3:$E$98,0))</f>
        <v>B09</v>
      </c>
      <c r="H393" s="238" t="s">
        <v>212</v>
      </c>
      <c r="I393" s="72">
        <f>INDEX(辅助数据!$B$3:$B$64,MATCH(项目信息统计表!H393,辅助数据!$A$3:$A$64,0))</f>
        <v>170</v>
      </c>
      <c r="J393" s="141" t="str">
        <f t="shared" si="37"/>
        <v>2021-01</v>
      </c>
      <c r="K393" s="237">
        <v>44896</v>
      </c>
      <c r="L393" s="72" t="str">
        <f t="shared" si="36"/>
        <v>2021</v>
      </c>
      <c r="M393" s="193"/>
      <c r="N393" s="135" t="s">
        <v>6260</v>
      </c>
      <c r="O393" s="201" t="s">
        <v>7768</v>
      </c>
      <c r="P393" s="231" t="s">
        <v>7217</v>
      </c>
      <c r="Q393" s="215" t="s">
        <v>4875</v>
      </c>
      <c r="R393" s="206" t="s">
        <v>5130</v>
      </c>
      <c r="S393" s="72" t="s">
        <v>5231</v>
      </c>
      <c r="T393" s="141" t="s">
        <v>3766</v>
      </c>
      <c r="U393" s="72" t="s">
        <v>70</v>
      </c>
      <c r="V393" s="72" t="s">
        <v>73</v>
      </c>
      <c r="W393" s="72" t="s">
        <v>90</v>
      </c>
      <c r="X393" s="180" t="s">
        <v>5233</v>
      </c>
      <c r="Y393" s="180" t="s">
        <v>160</v>
      </c>
      <c r="Z393" s="181" t="s">
        <v>209</v>
      </c>
      <c r="AA393" s="180" t="s">
        <v>6478</v>
      </c>
      <c r="AB393" s="190" t="s">
        <v>4217</v>
      </c>
      <c r="AC393" s="180" t="s">
        <v>4497</v>
      </c>
      <c r="AD393" s="180" t="s">
        <v>5234</v>
      </c>
      <c r="AE393" s="191"/>
      <c r="AF393" s="191"/>
      <c r="AG393" s="191"/>
      <c r="AH393" s="191"/>
      <c r="AI393" s="191"/>
      <c r="AJ393" s="191"/>
      <c r="AK393" s="191"/>
      <c r="AL393" s="191"/>
      <c r="AM393" s="191"/>
      <c r="AN393" s="191"/>
      <c r="AO393" s="192"/>
      <c r="AP393" s="192"/>
      <c r="AQ393" s="192"/>
      <c r="AR393" s="192"/>
      <c r="AS393" s="192"/>
      <c r="AT393" s="192"/>
      <c r="AU393" s="192"/>
      <c r="AV393" s="192"/>
      <c r="AW393" s="192"/>
      <c r="AX393" s="72">
        <v>5</v>
      </c>
      <c r="AY393" s="72">
        <v>0</v>
      </c>
      <c r="AZ393" s="80">
        <f t="shared" si="38"/>
        <v>5</v>
      </c>
      <c r="BA393" s="72">
        <v>2</v>
      </c>
      <c r="BB393" s="72">
        <f>0</f>
        <v>0</v>
      </c>
      <c r="BC393" s="72">
        <f t="shared" si="39"/>
        <v>2</v>
      </c>
      <c r="BD393" s="72">
        <f>0</f>
        <v>0</v>
      </c>
      <c r="BE393" s="72">
        <f t="shared" si="40"/>
        <v>2</v>
      </c>
      <c r="BF393" s="72">
        <v>0</v>
      </c>
      <c r="BG393" s="72">
        <v>0</v>
      </c>
      <c r="BH393" s="142"/>
      <c r="BI393" s="72"/>
      <c r="BJ393" s="142"/>
      <c r="BK393" s="139"/>
    </row>
    <row r="394" spans="1:70" ht="40.5" customHeight="1">
      <c r="A394" s="205" t="s">
        <v>5243</v>
      </c>
      <c r="B394" s="232" t="s">
        <v>5780</v>
      </c>
      <c r="C394" s="205" t="s">
        <v>2088</v>
      </c>
      <c r="D394" s="236" t="s">
        <v>7779</v>
      </c>
      <c r="E394" s="238" t="str">
        <f>INDEX([3]项目信息统计表!$E:$E,MATCH(B394,[3]项目信息统计表!$B:$B,0))</f>
        <v>应用研究</v>
      </c>
      <c r="F394" s="238" t="s">
        <v>1528</v>
      </c>
      <c r="G394" s="72" t="str">
        <f>INDEX(辅助数据!$F$3:$F$98,MATCH(项目信息统计表!F394,辅助数据!$E$3:$E$98,0))</f>
        <v>C36</v>
      </c>
      <c r="H394" s="238" t="s">
        <v>181</v>
      </c>
      <c r="I394" s="72">
        <f>INDEX(辅助数据!$B$3:$B$64,MATCH(项目信息统计表!H394,辅助数据!$A$3:$A$64,0))</f>
        <v>460</v>
      </c>
      <c r="J394" s="141" t="str">
        <f t="shared" si="37"/>
        <v>2022-01</v>
      </c>
      <c r="K394" s="237">
        <v>45627</v>
      </c>
      <c r="L394" s="72" t="str">
        <f t="shared" si="36"/>
        <v>2022</v>
      </c>
      <c r="M394" s="238" t="s">
        <v>54</v>
      </c>
      <c r="N394" s="201" t="s">
        <v>6259</v>
      </c>
      <c r="O394" s="201" t="s">
        <v>7768</v>
      </c>
      <c r="P394" s="231" t="s">
        <v>6469</v>
      </c>
      <c r="Q394" s="215" t="s">
        <v>6470</v>
      </c>
      <c r="R394" s="206" t="s">
        <v>6278</v>
      </c>
      <c r="S394" s="72" t="s">
        <v>65</v>
      </c>
      <c r="T394" s="141" t="s">
        <v>2169</v>
      </c>
      <c r="U394" s="72" t="s">
        <v>70</v>
      </c>
      <c r="V394" s="72" t="s">
        <v>73</v>
      </c>
      <c r="W394" s="72" t="s">
        <v>4497</v>
      </c>
      <c r="X394" s="180" t="s">
        <v>5233</v>
      </c>
      <c r="Y394" s="180" t="s">
        <v>116</v>
      </c>
      <c r="Z394" s="181" t="s">
        <v>4157</v>
      </c>
      <c r="AA394" s="180" t="s">
        <v>188</v>
      </c>
      <c r="AB394" s="190">
        <v>1985</v>
      </c>
      <c r="AC394" s="180" t="s">
        <v>4497</v>
      </c>
      <c r="AD394" s="180" t="s">
        <v>5233</v>
      </c>
      <c r="AE394" s="191"/>
      <c r="AF394" s="191"/>
      <c r="AG394" s="191"/>
      <c r="AH394" s="191"/>
      <c r="AI394" s="191"/>
      <c r="AJ394" s="191"/>
      <c r="AK394" s="191"/>
      <c r="AL394" s="191"/>
      <c r="AM394" s="191"/>
      <c r="AN394" s="191"/>
      <c r="AO394" s="192"/>
      <c r="AP394" s="192"/>
      <c r="AQ394" s="192"/>
      <c r="AR394" s="192"/>
      <c r="AS394" s="192"/>
      <c r="AT394" s="192"/>
      <c r="AU394" s="192"/>
      <c r="AV394" s="192"/>
      <c r="AW394" s="192"/>
      <c r="AX394" s="72">
        <v>15</v>
      </c>
      <c r="AY394" s="72">
        <v>0</v>
      </c>
      <c r="AZ394" s="80">
        <f t="shared" si="38"/>
        <v>15</v>
      </c>
      <c r="BA394" s="72">
        <v>5</v>
      </c>
      <c r="BB394" s="72">
        <f>0</f>
        <v>0</v>
      </c>
      <c r="BC394" s="72">
        <f t="shared" si="39"/>
        <v>5</v>
      </c>
      <c r="BD394" s="72">
        <f>0</f>
        <v>0</v>
      </c>
      <c r="BE394" s="72">
        <f t="shared" si="40"/>
        <v>5</v>
      </c>
      <c r="BF394" s="72">
        <v>0</v>
      </c>
      <c r="BG394" s="72">
        <v>0</v>
      </c>
      <c r="BH394" s="142"/>
      <c r="BI394" s="72"/>
      <c r="BJ394" s="142"/>
      <c r="BK394" s="139"/>
    </row>
    <row r="395" spans="1:70" ht="40.5" customHeight="1">
      <c r="A395" s="205" t="s">
        <v>5248</v>
      </c>
      <c r="B395" s="232" t="s">
        <v>5785</v>
      </c>
      <c r="C395" s="205" t="s">
        <v>2088</v>
      </c>
      <c r="D395" s="236" t="s">
        <v>7779</v>
      </c>
      <c r="E395" s="238" t="str">
        <f>INDEX([3]项目信息统计表!$E:$E,MATCH(B395,[3]项目信息统计表!$B:$B,0))</f>
        <v>应用研究</v>
      </c>
      <c r="F395" s="238" t="s">
        <v>1528</v>
      </c>
      <c r="G395" s="72" t="str">
        <f>INDEX(辅助数据!$F$3:$F$98,MATCH(项目信息统计表!F395,辅助数据!$E$3:$E$98,0))</f>
        <v>C36</v>
      </c>
      <c r="H395" s="238" t="s">
        <v>836</v>
      </c>
      <c r="I395" s="72">
        <f>INDEX(辅助数据!$B$3:$B$64,MATCH(项目信息统计表!H395,辅助数据!$A$3:$A$64,0))</f>
        <v>480</v>
      </c>
      <c r="J395" s="141" t="str">
        <f t="shared" si="37"/>
        <v>2022-01</v>
      </c>
      <c r="K395" s="237">
        <v>45627</v>
      </c>
      <c r="L395" s="72" t="str">
        <f t="shared" si="36"/>
        <v>2022</v>
      </c>
      <c r="M395" s="238" t="s">
        <v>54</v>
      </c>
      <c r="N395" s="201" t="s">
        <v>6259</v>
      </c>
      <c r="O395" s="201" t="s">
        <v>7768</v>
      </c>
      <c r="P395" s="231" t="s">
        <v>6476</v>
      </c>
      <c r="Q395" s="215" t="s">
        <v>4951</v>
      </c>
      <c r="R395" s="206">
        <v>180152</v>
      </c>
      <c r="S395" s="72" t="s">
        <v>65</v>
      </c>
      <c r="T395" s="141" t="s">
        <v>2139</v>
      </c>
      <c r="U395" s="72" t="s">
        <v>70</v>
      </c>
      <c r="V395" s="72" t="s">
        <v>73</v>
      </c>
      <c r="W395" s="72" t="s">
        <v>90</v>
      </c>
      <c r="X395" s="180" t="s">
        <v>5233</v>
      </c>
      <c r="Y395" s="180" t="s">
        <v>116</v>
      </c>
      <c r="Z395" s="181" t="s">
        <v>186</v>
      </c>
      <c r="AA395" s="180" t="s">
        <v>4914</v>
      </c>
      <c r="AB395" s="190">
        <v>1986</v>
      </c>
      <c r="AC395" s="180" t="s">
        <v>76</v>
      </c>
      <c r="AD395" s="180" t="s">
        <v>5234</v>
      </c>
      <c r="AE395" s="191"/>
      <c r="AF395" s="191"/>
      <c r="AG395" s="191"/>
      <c r="AH395" s="191"/>
      <c r="AI395" s="191"/>
      <c r="AJ395" s="191"/>
      <c r="AK395" s="191"/>
      <c r="AL395" s="191"/>
      <c r="AM395" s="191"/>
      <c r="AN395" s="191"/>
      <c r="AO395" s="192"/>
      <c r="AP395" s="192"/>
      <c r="AQ395" s="192"/>
      <c r="AR395" s="192"/>
      <c r="AS395" s="192"/>
      <c r="AT395" s="192"/>
      <c r="AU395" s="192"/>
      <c r="AV395" s="192"/>
      <c r="AW395" s="192"/>
      <c r="AX395" s="72">
        <v>15</v>
      </c>
      <c r="AY395" s="72">
        <v>0</v>
      </c>
      <c r="AZ395" s="80">
        <f t="shared" si="38"/>
        <v>15</v>
      </c>
      <c r="BA395" s="72">
        <v>5</v>
      </c>
      <c r="BB395" s="72">
        <f>0</f>
        <v>0</v>
      </c>
      <c r="BC395" s="72">
        <f t="shared" si="39"/>
        <v>5</v>
      </c>
      <c r="BD395" s="72">
        <f>0</f>
        <v>0</v>
      </c>
      <c r="BE395" s="72">
        <f t="shared" si="40"/>
        <v>5</v>
      </c>
      <c r="BF395" s="72">
        <v>0</v>
      </c>
      <c r="BG395" s="72">
        <v>0</v>
      </c>
      <c r="BH395" s="142"/>
      <c r="BI395" s="72"/>
      <c r="BJ395" s="142"/>
      <c r="BK395" s="139"/>
    </row>
    <row r="396" spans="1:70" ht="40.5" customHeight="1">
      <c r="A396" s="210" t="s">
        <v>5275</v>
      </c>
      <c r="B396" s="232" t="s">
        <v>5812</v>
      </c>
      <c r="C396" s="208" t="s">
        <v>2088</v>
      </c>
      <c r="D396" s="236" t="s">
        <v>7779</v>
      </c>
      <c r="E396" s="238" t="str">
        <f>INDEX([3]项目信息统计表!$E:$E,MATCH(B396,[3]项目信息统计表!$B:$B,0))</f>
        <v>应用研究</v>
      </c>
      <c r="F396" s="238" t="s">
        <v>1528</v>
      </c>
      <c r="G396" s="72" t="str">
        <f>INDEX(辅助数据!$F$3:$F$98,MATCH(项目信息统计表!F396,辅助数据!$E$3:$E$98,0))</f>
        <v>C36</v>
      </c>
      <c r="H396" s="238" t="s">
        <v>181</v>
      </c>
      <c r="I396" s="72">
        <f>INDEX(辅助数据!$B$3:$B$64,MATCH(项目信息统计表!H396,辅助数据!$A$3:$A$64,0))</f>
        <v>460</v>
      </c>
      <c r="J396" s="141" t="str">
        <f t="shared" si="37"/>
        <v>2022-01</v>
      </c>
      <c r="K396" s="237">
        <v>45627</v>
      </c>
      <c r="L396" s="72" t="str">
        <f t="shared" si="36"/>
        <v>2022</v>
      </c>
      <c r="M396" s="238" t="s">
        <v>54</v>
      </c>
      <c r="N396" s="201" t="s">
        <v>6259</v>
      </c>
      <c r="O396" s="201" t="s">
        <v>7768</v>
      </c>
      <c r="P396" s="231" t="s">
        <v>6510</v>
      </c>
      <c r="Q396" s="215" t="s">
        <v>3015</v>
      </c>
      <c r="R396" s="218" t="s">
        <v>4435</v>
      </c>
      <c r="S396" s="72" t="s">
        <v>65</v>
      </c>
      <c r="T396" s="141" t="s">
        <v>2241</v>
      </c>
      <c r="U396" s="72" t="s">
        <v>70</v>
      </c>
      <c r="V396" s="72" t="s">
        <v>73</v>
      </c>
      <c r="W396" s="72" t="s">
        <v>4497</v>
      </c>
      <c r="X396" s="180" t="s">
        <v>5233</v>
      </c>
      <c r="Y396" s="180" t="s">
        <v>5233</v>
      </c>
      <c r="Z396" s="181" t="s">
        <v>5233</v>
      </c>
      <c r="AA396" s="180"/>
      <c r="AB396" s="190"/>
      <c r="AC396" s="180"/>
      <c r="AD396" s="180"/>
      <c r="AE396" s="191"/>
      <c r="AF396" s="191"/>
      <c r="AG396" s="191"/>
      <c r="AH396" s="191"/>
      <c r="AI396" s="191"/>
      <c r="AJ396" s="191"/>
      <c r="AK396" s="191"/>
      <c r="AL396" s="191"/>
      <c r="AM396" s="191"/>
      <c r="AN396" s="191"/>
      <c r="AO396" s="192"/>
      <c r="AP396" s="192"/>
      <c r="AQ396" s="192"/>
      <c r="AR396" s="192"/>
      <c r="AS396" s="192"/>
      <c r="AT396" s="192"/>
      <c r="AU396" s="192"/>
      <c r="AV396" s="192"/>
      <c r="AW396" s="192"/>
      <c r="AX396" s="72">
        <v>15</v>
      </c>
      <c r="AY396" s="72">
        <v>0</v>
      </c>
      <c r="AZ396" s="80">
        <f t="shared" si="38"/>
        <v>15</v>
      </c>
      <c r="BA396" s="72">
        <v>5</v>
      </c>
      <c r="BB396" s="72">
        <f>0</f>
        <v>0</v>
      </c>
      <c r="BC396" s="72">
        <f t="shared" si="39"/>
        <v>5</v>
      </c>
      <c r="BD396" s="72">
        <f>0</f>
        <v>0</v>
      </c>
      <c r="BE396" s="72">
        <f t="shared" si="40"/>
        <v>5</v>
      </c>
      <c r="BF396" s="72">
        <v>0</v>
      </c>
      <c r="BG396" s="72">
        <v>0</v>
      </c>
      <c r="BH396" s="72"/>
      <c r="BI396" s="72"/>
      <c r="BJ396" s="142"/>
      <c r="BK396" s="139"/>
    </row>
    <row r="397" spans="1:70" ht="40.5" customHeight="1">
      <c r="A397" s="205" t="s">
        <v>5303</v>
      </c>
      <c r="B397" s="232" t="s">
        <v>5840</v>
      </c>
      <c r="C397" s="205" t="s">
        <v>2088</v>
      </c>
      <c r="D397" s="236" t="s">
        <v>7779</v>
      </c>
      <c r="E397" s="238" t="str">
        <f>INDEX([3]项目信息统计表!$E:$E,MATCH(B397,[3]项目信息统计表!$B:$B,0))</f>
        <v>应用研究</v>
      </c>
      <c r="F397" s="238" t="s">
        <v>1528</v>
      </c>
      <c r="G397" s="72" t="str">
        <f>INDEX(辅助数据!$F$3:$F$98,MATCH(项目信息统计表!F397,辅助数据!$E$3:$E$98,0))</f>
        <v>C36</v>
      </c>
      <c r="H397" s="238" t="s">
        <v>122</v>
      </c>
      <c r="I397" s="72">
        <f>INDEX(辅助数据!$B$3:$B$64,MATCH(项目信息统计表!H397,辅助数据!$A$3:$A$64,0))</f>
        <v>580</v>
      </c>
      <c r="J397" s="141" t="str">
        <f t="shared" si="37"/>
        <v>2022-01</v>
      </c>
      <c r="K397" s="237">
        <v>45261</v>
      </c>
      <c r="L397" s="72" t="str">
        <f t="shared" si="36"/>
        <v>2022</v>
      </c>
      <c r="M397" s="238" t="s">
        <v>54</v>
      </c>
      <c r="N397" s="135" t="s">
        <v>6260</v>
      </c>
      <c r="O397" s="201" t="s">
        <v>7768</v>
      </c>
      <c r="P397" s="231" t="s">
        <v>6549</v>
      </c>
      <c r="Q397" s="215" t="s">
        <v>6550</v>
      </c>
      <c r="R397" s="206" t="s">
        <v>6308</v>
      </c>
      <c r="S397" s="72" t="s">
        <v>5231</v>
      </c>
      <c r="T397" s="141" t="s">
        <v>3779</v>
      </c>
      <c r="U397" s="72" t="s">
        <v>70</v>
      </c>
      <c r="V397" s="72" t="s">
        <v>73</v>
      </c>
      <c r="W397" s="72" t="s">
        <v>90</v>
      </c>
      <c r="X397" s="180" t="s">
        <v>5233</v>
      </c>
      <c r="Y397" s="180" t="s">
        <v>116</v>
      </c>
      <c r="Z397" s="181" t="s">
        <v>186</v>
      </c>
      <c r="AA397" s="180" t="s">
        <v>180</v>
      </c>
      <c r="AB397" s="190">
        <v>1983</v>
      </c>
      <c r="AC397" s="180" t="s">
        <v>76</v>
      </c>
      <c r="AD397" s="180" t="s">
        <v>7455</v>
      </c>
      <c r="AE397" s="191"/>
      <c r="AF397" s="191"/>
      <c r="AG397" s="191"/>
      <c r="AH397" s="191"/>
      <c r="AI397" s="191"/>
      <c r="AJ397" s="191"/>
      <c r="AK397" s="191"/>
      <c r="AL397" s="191"/>
      <c r="AM397" s="191"/>
      <c r="AN397" s="191"/>
      <c r="AO397" s="192"/>
      <c r="AP397" s="192"/>
      <c r="AQ397" s="192"/>
      <c r="AR397" s="192"/>
      <c r="AS397" s="192"/>
      <c r="AT397" s="192"/>
      <c r="AU397" s="192"/>
      <c r="AV397" s="192"/>
      <c r="AW397" s="192"/>
      <c r="AX397" s="72">
        <v>8</v>
      </c>
      <c r="AY397" s="72">
        <v>0</v>
      </c>
      <c r="AZ397" s="80">
        <f t="shared" si="38"/>
        <v>8</v>
      </c>
      <c r="BA397" s="72">
        <v>3</v>
      </c>
      <c r="BB397" s="72">
        <f>0</f>
        <v>0</v>
      </c>
      <c r="BC397" s="72">
        <f t="shared" si="39"/>
        <v>3</v>
      </c>
      <c r="BD397" s="72">
        <f>0</f>
        <v>0</v>
      </c>
      <c r="BE397" s="72">
        <f t="shared" si="40"/>
        <v>3</v>
      </c>
      <c r="BF397" s="72">
        <v>0</v>
      </c>
      <c r="BG397" s="72">
        <v>0</v>
      </c>
      <c r="BH397" s="142"/>
      <c r="BI397" s="72"/>
      <c r="BJ397" s="142"/>
      <c r="BK397" s="139"/>
    </row>
    <row r="398" spans="1:70" ht="40.5" customHeight="1">
      <c r="A398" s="205" t="s">
        <v>5306</v>
      </c>
      <c r="B398" s="232" t="s">
        <v>5843</v>
      </c>
      <c r="C398" s="205" t="s">
        <v>2088</v>
      </c>
      <c r="D398" s="236" t="s">
        <v>7779</v>
      </c>
      <c r="E398" s="238" t="str">
        <f>INDEX([3]项目信息统计表!$E:$E,MATCH(B398,[3]项目信息统计表!$B:$B,0))</f>
        <v>基础研究</v>
      </c>
      <c r="F398" s="238" t="s">
        <v>1530</v>
      </c>
      <c r="G398" s="72" t="str">
        <f>INDEX(辅助数据!$F$3:$F$98,MATCH(项目信息统计表!F398,辅助数据!$E$3:$E$98,0))</f>
        <v>C38</v>
      </c>
      <c r="H398" s="238" t="s">
        <v>253</v>
      </c>
      <c r="I398" s="72">
        <f>INDEX(辅助数据!$B$3:$B$64,MATCH(项目信息统计表!H398,辅助数据!$A$3:$A$64,0))</f>
        <v>470</v>
      </c>
      <c r="J398" s="141" t="str">
        <f t="shared" si="37"/>
        <v>2022-01</v>
      </c>
      <c r="K398" s="237">
        <v>45261</v>
      </c>
      <c r="L398" s="72" t="str">
        <f t="shared" si="36"/>
        <v>2022</v>
      </c>
      <c r="M398" s="238" t="s">
        <v>54</v>
      </c>
      <c r="N398" s="201" t="s">
        <v>6260</v>
      </c>
      <c r="O398" s="201" t="s">
        <v>7768</v>
      </c>
      <c r="P398" s="231" t="s">
        <v>6555</v>
      </c>
      <c r="Q398" s="215" t="s">
        <v>6556</v>
      </c>
      <c r="R398" s="206" t="s">
        <v>6311</v>
      </c>
      <c r="S398" s="72" t="s">
        <v>65</v>
      </c>
      <c r="T398" s="141" t="s">
        <v>3786</v>
      </c>
      <c r="U398" s="72" t="s">
        <v>70</v>
      </c>
      <c r="V398" s="72" t="s">
        <v>73</v>
      </c>
      <c r="W398" s="72" t="s">
        <v>90</v>
      </c>
      <c r="X398" s="180" t="s">
        <v>5233</v>
      </c>
      <c r="Y398" s="180" t="s">
        <v>116</v>
      </c>
      <c r="Z398" s="181" t="s">
        <v>186</v>
      </c>
      <c r="AA398" s="180" t="s">
        <v>6715</v>
      </c>
      <c r="AB398" s="190">
        <v>1981</v>
      </c>
      <c r="AC398" s="180" t="s">
        <v>76</v>
      </c>
      <c r="AD398" s="180" t="s">
        <v>5234</v>
      </c>
      <c r="AE398" s="191"/>
      <c r="AF398" s="191"/>
      <c r="AG398" s="191"/>
      <c r="AH398" s="191"/>
      <c r="AI398" s="191"/>
      <c r="AJ398" s="191"/>
      <c r="AK398" s="191"/>
      <c r="AL398" s="191"/>
      <c r="AM398" s="191"/>
      <c r="AN398" s="191"/>
      <c r="AO398" s="192"/>
      <c r="AP398" s="192"/>
      <c r="AQ398" s="192"/>
      <c r="AR398" s="192"/>
      <c r="AS398" s="192"/>
      <c r="AT398" s="192"/>
      <c r="AU398" s="192"/>
      <c r="AV398" s="192"/>
      <c r="AW398" s="192"/>
      <c r="AX398" s="72">
        <v>5</v>
      </c>
      <c r="AY398" s="72">
        <v>0</v>
      </c>
      <c r="AZ398" s="80">
        <f t="shared" si="38"/>
        <v>5</v>
      </c>
      <c r="BA398" s="72">
        <v>3</v>
      </c>
      <c r="BB398" s="72">
        <f>0</f>
        <v>0</v>
      </c>
      <c r="BC398" s="72">
        <f t="shared" si="39"/>
        <v>3</v>
      </c>
      <c r="BD398" s="72">
        <f>0</f>
        <v>0</v>
      </c>
      <c r="BE398" s="72">
        <f t="shared" si="40"/>
        <v>3</v>
      </c>
      <c r="BF398" s="72">
        <v>0</v>
      </c>
      <c r="BG398" s="72">
        <v>0</v>
      </c>
      <c r="BH398" s="72"/>
      <c r="BI398" s="72"/>
      <c r="BJ398" s="142"/>
      <c r="BK398" s="139"/>
    </row>
    <row r="399" spans="1:70" ht="40.5" customHeight="1">
      <c r="A399" s="205" t="s">
        <v>5307</v>
      </c>
      <c r="B399" s="232" t="s">
        <v>5844</v>
      </c>
      <c r="C399" s="205" t="s">
        <v>2088</v>
      </c>
      <c r="D399" s="236" t="s">
        <v>7779</v>
      </c>
      <c r="E399" s="238" t="str">
        <f>INDEX([3]项目信息统计表!$E:$E,MATCH(B399,[3]项目信息统计表!$B:$B,0))</f>
        <v>基础研究</v>
      </c>
      <c r="F399" s="238" t="s">
        <v>1545</v>
      </c>
      <c r="G399" s="72" t="str">
        <f>INDEX(辅助数据!$F$3:$F$98,MATCH(项目信息统计表!F399,辅助数据!$E$3:$E$98,0))</f>
        <v>G54</v>
      </c>
      <c r="H399" s="238" t="s">
        <v>122</v>
      </c>
      <c r="I399" s="72">
        <f>INDEX(辅助数据!$B$3:$B$64,MATCH(项目信息统计表!H399,辅助数据!$A$3:$A$64,0))</f>
        <v>580</v>
      </c>
      <c r="J399" s="141" t="str">
        <f t="shared" si="37"/>
        <v>2022-01</v>
      </c>
      <c r="K399" s="237">
        <v>45261</v>
      </c>
      <c r="L399" s="72" t="str">
        <f t="shared" si="36"/>
        <v>2022</v>
      </c>
      <c r="M399" s="238" t="s">
        <v>54</v>
      </c>
      <c r="N399" s="201" t="s">
        <v>6260</v>
      </c>
      <c r="O399" s="201" t="s">
        <v>7768</v>
      </c>
      <c r="P399" s="231" t="s">
        <v>6557</v>
      </c>
      <c r="Q399" s="215" t="s">
        <v>6558</v>
      </c>
      <c r="R399" s="206" t="s">
        <v>6312</v>
      </c>
      <c r="S399" s="72" t="s">
        <v>65</v>
      </c>
      <c r="T399" s="141" t="s">
        <v>3760</v>
      </c>
      <c r="U399" s="72" t="s">
        <v>70</v>
      </c>
      <c r="V399" s="72" t="s">
        <v>73</v>
      </c>
      <c r="W399" s="72" t="s">
        <v>4497</v>
      </c>
      <c r="X399" s="180" t="s">
        <v>5233</v>
      </c>
      <c r="Y399" s="180" t="s">
        <v>5233</v>
      </c>
      <c r="Z399" s="181" t="s">
        <v>5233</v>
      </c>
      <c r="AA399" s="180" t="s">
        <v>2432</v>
      </c>
      <c r="AB399" s="190">
        <v>1988</v>
      </c>
      <c r="AC399" s="180" t="s">
        <v>4497</v>
      </c>
      <c r="AD399" s="180" t="s">
        <v>5234</v>
      </c>
      <c r="AE399" s="191"/>
      <c r="AF399" s="191"/>
      <c r="AG399" s="191"/>
      <c r="AH399" s="191"/>
      <c r="AI399" s="191"/>
      <c r="AJ399" s="191"/>
      <c r="AK399" s="191"/>
      <c r="AL399" s="191"/>
      <c r="AM399" s="191"/>
      <c r="AN399" s="191"/>
      <c r="AO399" s="192"/>
      <c r="AP399" s="192"/>
      <c r="AQ399" s="192"/>
      <c r="AR399" s="192"/>
      <c r="AS399" s="192"/>
      <c r="AT399" s="192"/>
      <c r="AU399" s="192"/>
      <c r="AV399" s="192"/>
      <c r="AW399" s="192"/>
      <c r="AX399" s="72">
        <v>5</v>
      </c>
      <c r="AY399" s="72">
        <v>0</v>
      </c>
      <c r="AZ399" s="80">
        <f t="shared" si="38"/>
        <v>5</v>
      </c>
      <c r="BA399" s="72">
        <v>3</v>
      </c>
      <c r="BB399" s="72">
        <f>0</f>
        <v>0</v>
      </c>
      <c r="BC399" s="72">
        <f t="shared" si="39"/>
        <v>3</v>
      </c>
      <c r="BD399" s="72">
        <f>0</f>
        <v>0</v>
      </c>
      <c r="BE399" s="72">
        <f t="shared" si="40"/>
        <v>3</v>
      </c>
      <c r="BF399" s="72">
        <v>0</v>
      </c>
      <c r="BG399" s="72">
        <v>0</v>
      </c>
      <c r="BH399" s="72"/>
      <c r="BI399" s="72"/>
      <c r="BJ399" s="142"/>
      <c r="BK399" s="139"/>
    </row>
    <row r="400" spans="1:70" ht="40.5" customHeight="1">
      <c r="A400" s="205" t="s">
        <v>5315</v>
      </c>
      <c r="B400" s="232" t="s">
        <v>5852</v>
      </c>
      <c r="C400" s="205" t="s">
        <v>2088</v>
      </c>
      <c r="D400" s="236" t="s">
        <v>7779</v>
      </c>
      <c r="E400" s="238" t="str">
        <f>INDEX([3]项目信息统计表!$E:$E,MATCH(B400,[3]项目信息统计表!$B:$B,0))</f>
        <v>应用研究</v>
      </c>
      <c r="F400" s="238" t="s">
        <v>1528</v>
      </c>
      <c r="G400" s="72" t="str">
        <f>INDEX(辅助数据!$F$3:$F$98,MATCH(项目信息统计表!F400,辅助数据!$E$3:$E$98,0))</f>
        <v>C36</v>
      </c>
      <c r="H400" s="238" t="s">
        <v>253</v>
      </c>
      <c r="I400" s="72">
        <f>INDEX(辅助数据!$B$3:$B$64,MATCH(项目信息统计表!H400,辅助数据!$A$3:$A$64,0))</f>
        <v>470</v>
      </c>
      <c r="J400" s="141" t="str">
        <f t="shared" si="37"/>
        <v>2022-01</v>
      </c>
      <c r="K400" s="237">
        <v>45261</v>
      </c>
      <c r="L400" s="72" t="str">
        <f t="shared" si="36"/>
        <v>2022</v>
      </c>
      <c r="M400" s="238" t="s">
        <v>54</v>
      </c>
      <c r="N400" s="201" t="s">
        <v>6260</v>
      </c>
      <c r="O400" s="201" t="s">
        <v>7768</v>
      </c>
      <c r="P400" s="231" t="s">
        <v>6571</v>
      </c>
      <c r="Q400" s="215" t="s">
        <v>6572</v>
      </c>
      <c r="R400" s="206" t="s">
        <v>6318</v>
      </c>
      <c r="S400" s="72" t="s">
        <v>65</v>
      </c>
      <c r="T400" s="141" t="s">
        <v>3769</v>
      </c>
      <c r="U400" s="72" t="s">
        <v>70</v>
      </c>
      <c r="V400" s="72" t="s">
        <v>73</v>
      </c>
      <c r="W400" s="72" t="s">
        <v>90</v>
      </c>
      <c r="X400" s="180" t="s">
        <v>5233</v>
      </c>
      <c r="Y400" s="180" t="s">
        <v>116</v>
      </c>
      <c r="Z400" s="181" t="s">
        <v>186</v>
      </c>
      <c r="AA400" s="180" t="s">
        <v>6715</v>
      </c>
      <c r="AB400" s="190">
        <v>1981</v>
      </c>
      <c r="AC400" s="180" t="s">
        <v>76</v>
      </c>
      <c r="AD400" s="180" t="s">
        <v>5234</v>
      </c>
      <c r="AE400" s="191"/>
      <c r="AF400" s="191"/>
      <c r="AG400" s="191"/>
      <c r="AH400" s="191"/>
      <c r="AI400" s="191"/>
      <c r="AJ400" s="191"/>
      <c r="AK400" s="191"/>
      <c r="AL400" s="191"/>
      <c r="AM400" s="191"/>
      <c r="AN400" s="191"/>
      <c r="AO400" s="192"/>
      <c r="AP400" s="192"/>
      <c r="AQ400" s="192"/>
      <c r="AR400" s="192"/>
      <c r="AS400" s="192"/>
      <c r="AT400" s="192"/>
      <c r="AU400" s="192"/>
      <c r="AV400" s="192"/>
      <c r="AW400" s="192"/>
      <c r="AX400" s="72">
        <v>5</v>
      </c>
      <c r="AY400" s="72">
        <v>0</v>
      </c>
      <c r="AZ400" s="80">
        <f t="shared" si="38"/>
        <v>5</v>
      </c>
      <c r="BA400" s="72">
        <v>3</v>
      </c>
      <c r="BB400" s="72">
        <f>0</f>
        <v>0</v>
      </c>
      <c r="BC400" s="72">
        <f t="shared" si="39"/>
        <v>3</v>
      </c>
      <c r="BD400" s="72">
        <f>0</f>
        <v>0</v>
      </c>
      <c r="BE400" s="72">
        <f t="shared" si="40"/>
        <v>3</v>
      </c>
      <c r="BF400" s="72">
        <v>0</v>
      </c>
      <c r="BG400" s="72">
        <v>0</v>
      </c>
      <c r="BH400" s="72"/>
      <c r="BI400" s="72"/>
      <c r="BJ400" s="142"/>
      <c r="BK400" s="139"/>
    </row>
    <row r="401" spans="1:63" ht="40.5" customHeight="1">
      <c r="A401" s="205" t="s">
        <v>5327</v>
      </c>
      <c r="B401" s="232" t="s">
        <v>5864</v>
      </c>
      <c r="C401" s="205" t="s">
        <v>2088</v>
      </c>
      <c r="D401" s="236" t="s">
        <v>7779</v>
      </c>
      <c r="E401" s="238" t="str">
        <f>INDEX([3]项目信息统计表!$E:$E,MATCH(B401,[3]项目信息统计表!$B:$B,0))</f>
        <v>基础研究</v>
      </c>
      <c r="F401" s="238" t="s">
        <v>1545</v>
      </c>
      <c r="G401" s="72" t="str">
        <f>INDEX(辅助数据!$F$3:$F$98,MATCH(项目信息统计表!F401,辅助数据!$E$3:$E$98,0))</f>
        <v>G54</v>
      </c>
      <c r="H401" s="238" t="s">
        <v>122</v>
      </c>
      <c r="I401" s="72">
        <f>INDEX(辅助数据!$B$3:$B$64,MATCH(项目信息统计表!H401,辅助数据!$A$3:$A$64,0))</f>
        <v>580</v>
      </c>
      <c r="J401" s="141" t="str">
        <f t="shared" si="37"/>
        <v>2022-01</v>
      </c>
      <c r="K401" s="237">
        <v>45261</v>
      </c>
      <c r="L401" s="72" t="str">
        <f t="shared" si="36"/>
        <v>2022</v>
      </c>
      <c r="M401" s="238" t="s">
        <v>54</v>
      </c>
      <c r="N401" s="135" t="s">
        <v>6260</v>
      </c>
      <c r="O401" s="201" t="s">
        <v>7768</v>
      </c>
      <c r="P401" s="231" t="s">
        <v>6593</v>
      </c>
      <c r="Q401" s="215" t="s">
        <v>6594</v>
      </c>
      <c r="R401" s="206" t="s">
        <v>6328</v>
      </c>
      <c r="S401" s="72" t="s">
        <v>5231</v>
      </c>
      <c r="T401" s="141" t="s">
        <v>3777</v>
      </c>
      <c r="U401" s="72" t="s">
        <v>70</v>
      </c>
      <c r="V401" s="72" t="s">
        <v>73</v>
      </c>
      <c r="W401" s="72" t="s">
        <v>90</v>
      </c>
      <c r="X401" s="180" t="s">
        <v>5233</v>
      </c>
      <c r="Y401" s="180" t="s">
        <v>5233</v>
      </c>
      <c r="Z401" s="181" t="s">
        <v>5233</v>
      </c>
      <c r="AA401" s="180"/>
      <c r="AB401" s="190"/>
      <c r="AC401" s="180"/>
      <c r="AD401" s="180"/>
      <c r="AE401" s="191"/>
      <c r="AF401" s="191"/>
      <c r="AG401" s="191"/>
      <c r="AH401" s="191"/>
      <c r="AI401" s="191"/>
      <c r="AJ401" s="191"/>
      <c r="AK401" s="191"/>
      <c r="AL401" s="191"/>
      <c r="AM401" s="191"/>
      <c r="AN401" s="191"/>
      <c r="AO401" s="192"/>
      <c r="AP401" s="192"/>
      <c r="AQ401" s="192"/>
      <c r="AR401" s="192"/>
      <c r="AS401" s="192"/>
      <c r="AT401" s="192"/>
      <c r="AU401" s="192"/>
      <c r="AV401" s="192"/>
      <c r="AW401" s="192"/>
      <c r="AX401" s="72">
        <v>5</v>
      </c>
      <c r="AY401" s="72">
        <v>0</v>
      </c>
      <c r="AZ401" s="80">
        <f t="shared" si="38"/>
        <v>5</v>
      </c>
      <c r="BA401" s="72">
        <v>3</v>
      </c>
      <c r="BB401" s="72">
        <f>0</f>
        <v>0</v>
      </c>
      <c r="BC401" s="72">
        <f t="shared" si="39"/>
        <v>3</v>
      </c>
      <c r="BD401" s="72">
        <f>0</f>
        <v>0</v>
      </c>
      <c r="BE401" s="72">
        <f t="shared" si="40"/>
        <v>3</v>
      </c>
      <c r="BF401" s="72">
        <v>0</v>
      </c>
      <c r="BG401" s="72">
        <v>0</v>
      </c>
      <c r="BH401" s="72"/>
      <c r="BI401" s="72"/>
      <c r="BJ401" s="142"/>
      <c r="BK401" s="139"/>
    </row>
    <row r="402" spans="1:63" ht="40.5" customHeight="1">
      <c r="A402" s="205" t="s">
        <v>5328</v>
      </c>
      <c r="B402" s="232" t="s">
        <v>5865</v>
      </c>
      <c r="C402" s="205" t="s">
        <v>2088</v>
      </c>
      <c r="D402" s="236" t="s">
        <v>7779</v>
      </c>
      <c r="E402" s="238" t="str">
        <f>INDEX([3]项目信息统计表!$E:$E,MATCH(B402,[3]项目信息统计表!$B:$B,0))</f>
        <v>基础研究</v>
      </c>
      <c r="F402" s="238" t="s">
        <v>1545</v>
      </c>
      <c r="G402" s="72" t="str">
        <f>INDEX(辅助数据!$F$3:$F$98,MATCH(项目信息统计表!F402,辅助数据!$E$3:$E$98,0))</f>
        <v>G54</v>
      </c>
      <c r="H402" s="238" t="s">
        <v>122</v>
      </c>
      <c r="I402" s="72">
        <f>INDEX(辅助数据!$B$3:$B$64,MATCH(项目信息统计表!H402,辅助数据!$A$3:$A$64,0))</f>
        <v>580</v>
      </c>
      <c r="J402" s="141" t="str">
        <f t="shared" si="37"/>
        <v>2022-01</v>
      </c>
      <c r="K402" s="237">
        <v>45261</v>
      </c>
      <c r="L402" s="72" t="str">
        <f t="shared" si="36"/>
        <v>2022</v>
      </c>
      <c r="M402" s="238" t="s">
        <v>54</v>
      </c>
      <c r="N402" s="135" t="s">
        <v>6260</v>
      </c>
      <c r="O402" s="201" t="s">
        <v>7768</v>
      </c>
      <c r="P402" s="231" t="s">
        <v>6595</v>
      </c>
      <c r="Q402" s="215" t="s">
        <v>6596</v>
      </c>
      <c r="R402" s="206" t="s">
        <v>6329</v>
      </c>
      <c r="S402" s="72" t="s">
        <v>65</v>
      </c>
      <c r="T402" s="141" t="s">
        <v>3775</v>
      </c>
      <c r="U402" s="72" t="s">
        <v>70</v>
      </c>
      <c r="V402" s="72" t="s">
        <v>73</v>
      </c>
      <c r="W402" s="72" t="s">
        <v>90</v>
      </c>
      <c r="X402" s="180" t="s">
        <v>5233</v>
      </c>
      <c r="Y402" s="180" t="s">
        <v>116</v>
      </c>
      <c r="Z402" s="181" t="s">
        <v>4157</v>
      </c>
      <c r="AA402" s="180" t="s">
        <v>183</v>
      </c>
      <c r="AB402" s="190">
        <v>1986</v>
      </c>
      <c r="AC402" s="180" t="s">
        <v>4497</v>
      </c>
      <c r="AD402" s="180" t="s">
        <v>5234</v>
      </c>
      <c r="AE402" s="191"/>
      <c r="AF402" s="191"/>
      <c r="AG402" s="191"/>
      <c r="AH402" s="191"/>
      <c r="AI402" s="191"/>
      <c r="AJ402" s="191"/>
      <c r="AK402" s="191"/>
      <c r="AL402" s="191"/>
      <c r="AM402" s="191"/>
      <c r="AN402" s="191"/>
      <c r="AO402" s="192"/>
      <c r="AP402" s="192"/>
      <c r="AQ402" s="192"/>
      <c r="AR402" s="192"/>
      <c r="AS402" s="192"/>
      <c r="AT402" s="192"/>
      <c r="AU402" s="192"/>
      <c r="AV402" s="192"/>
      <c r="AW402" s="192"/>
      <c r="AX402" s="72">
        <v>5</v>
      </c>
      <c r="AY402" s="72">
        <v>0</v>
      </c>
      <c r="AZ402" s="80">
        <f t="shared" si="38"/>
        <v>5</v>
      </c>
      <c r="BA402" s="72">
        <v>3</v>
      </c>
      <c r="BB402" s="72">
        <f>0</f>
        <v>0</v>
      </c>
      <c r="BC402" s="72">
        <f t="shared" si="39"/>
        <v>3</v>
      </c>
      <c r="BD402" s="72">
        <f>0</f>
        <v>0</v>
      </c>
      <c r="BE402" s="72">
        <f t="shared" si="40"/>
        <v>3</v>
      </c>
      <c r="BF402" s="72">
        <v>0</v>
      </c>
      <c r="BG402" s="72">
        <v>0</v>
      </c>
      <c r="BH402" s="142"/>
      <c r="BI402" s="72"/>
      <c r="BJ402" s="142"/>
      <c r="BK402" s="139"/>
    </row>
    <row r="403" spans="1:63" ht="40.5" customHeight="1">
      <c r="A403" s="205" t="s">
        <v>5345</v>
      </c>
      <c r="B403" s="232" t="s">
        <v>5882</v>
      </c>
      <c r="C403" s="205" t="s">
        <v>2088</v>
      </c>
      <c r="D403" s="236" t="s">
        <v>7779</v>
      </c>
      <c r="E403" s="238" t="str">
        <f>INDEX([3]项目信息统计表!$E:$E,MATCH(B403,[3]项目信息统计表!$B:$B,0))</f>
        <v>基础研究</v>
      </c>
      <c r="F403" s="238" t="s">
        <v>1528</v>
      </c>
      <c r="G403" s="72" t="str">
        <f>INDEX(辅助数据!$F$3:$F$98,MATCH(项目信息统计表!F403,辅助数据!$E$3:$E$98,0))</f>
        <v>C36</v>
      </c>
      <c r="H403" s="238" t="s">
        <v>181</v>
      </c>
      <c r="I403" s="72">
        <f>INDEX(辅助数据!$B$3:$B$64,MATCH(项目信息统计表!H403,辅助数据!$A$3:$A$64,0))</f>
        <v>460</v>
      </c>
      <c r="J403" s="141" t="str">
        <f t="shared" si="37"/>
        <v>2022-01</v>
      </c>
      <c r="K403" s="237">
        <v>45261</v>
      </c>
      <c r="L403" s="72" t="str">
        <f t="shared" si="36"/>
        <v>2022</v>
      </c>
      <c r="M403" s="238" t="s">
        <v>54</v>
      </c>
      <c r="N403" s="201" t="s">
        <v>6260</v>
      </c>
      <c r="O403" s="201" t="s">
        <v>7768</v>
      </c>
      <c r="P403" s="231" t="s">
        <v>6623</v>
      </c>
      <c r="Q403" s="215" t="s">
        <v>4898</v>
      </c>
      <c r="R403" s="218" t="s">
        <v>6342</v>
      </c>
      <c r="S403" s="72" t="s">
        <v>65</v>
      </c>
      <c r="T403" s="141" t="s">
        <v>3770</v>
      </c>
      <c r="U403" s="72" t="s">
        <v>70</v>
      </c>
      <c r="V403" s="72" t="s">
        <v>73</v>
      </c>
      <c r="W403" s="72" t="s">
        <v>90</v>
      </c>
      <c r="X403" s="180" t="s">
        <v>5233</v>
      </c>
      <c r="Y403" s="180" t="s">
        <v>116</v>
      </c>
      <c r="Z403" s="181" t="s">
        <v>4157</v>
      </c>
      <c r="AA403" s="180" t="s">
        <v>4920</v>
      </c>
      <c r="AB403" s="190">
        <v>1987</v>
      </c>
      <c r="AC403" s="180" t="s">
        <v>4497</v>
      </c>
      <c r="AD403" s="180" t="s">
        <v>5233</v>
      </c>
      <c r="AE403" s="191"/>
      <c r="AF403" s="191"/>
      <c r="AG403" s="191"/>
      <c r="AH403" s="191"/>
      <c r="AI403" s="191"/>
      <c r="AJ403" s="191"/>
      <c r="AK403" s="191"/>
      <c r="AL403" s="191"/>
      <c r="AM403" s="191"/>
      <c r="AN403" s="191"/>
      <c r="AO403" s="192"/>
      <c r="AP403" s="192"/>
      <c r="AQ403" s="192"/>
      <c r="AR403" s="192"/>
      <c r="AS403" s="192"/>
      <c r="AT403" s="192"/>
      <c r="AU403" s="192"/>
      <c r="AV403" s="192"/>
      <c r="AW403" s="192"/>
      <c r="AX403" s="72">
        <v>5</v>
      </c>
      <c r="AY403" s="72">
        <v>0</v>
      </c>
      <c r="AZ403" s="80">
        <f t="shared" si="38"/>
        <v>5</v>
      </c>
      <c r="BA403" s="72">
        <v>3</v>
      </c>
      <c r="BB403" s="72">
        <f>0</f>
        <v>0</v>
      </c>
      <c r="BC403" s="72">
        <f t="shared" si="39"/>
        <v>3</v>
      </c>
      <c r="BD403" s="72">
        <f>0</f>
        <v>0</v>
      </c>
      <c r="BE403" s="72">
        <f t="shared" si="40"/>
        <v>3</v>
      </c>
      <c r="BF403" s="72">
        <v>0</v>
      </c>
      <c r="BG403" s="72">
        <v>0</v>
      </c>
      <c r="BH403" s="142"/>
      <c r="BI403" s="72"/>
      <c r="BJ403" s="142"/>
      <c r="BK403" s="139"/>
    </row>
    <row r="404" spans="1:63" ht="40.5" customHeight="1">
      <c r="A404" s="205" t="s">
        <v>5353</v>
      </c>
      <c r="B404" s="232" t="s">
        <v>5890</v>
      </c>
      <c r="C404" s="205" t="s">
        <v>2088</v>
      </c>
      <c r="D404" s="236" t="s">
        <v>7779</v>
      </c>
      <c r="E404" s="238" t="str">
        <f>INDEX([3]项目信息统计表!$E:$E,MATCH(B404,[3]项目信息统计表!$B:$B,0))</f>
        <v>应用研究</v>
      </c>
      <c r="F404" s="238" t="s">
        <v>1545</v>
      </c>
      <c r="G404" s="72" t="str">
        <f>INDEX(辅助数据!$F$3:$F$98,MATCH(项目信息统计表!F404,辅助数据!$E$3:$E$98,0))</f>
        <v>G54</v>
      </c>
      <c r="H404" s="238" t="s">
        <v>181</v>
      </c>
      <c r="I404" s="72">
        <f>INDEX(辅助数据!$B$3:$B$64,MATCH(项目信息统计表!H404,辅助数据!$A$3:$A$64,0))</f>
        <v>460</v>
      </c>
      <c r="J404" s="141" t="str">
        <f t="shared" si="37"/>
        <v>2022-01</v>
      </c>
      <c r="K404" s="237">
        <v>45261</v>
      </c>
      <c r="L404" s="72" t="str">
        <f t="shared" si="36"/>
        <v>2022</v>
      </c>
      <c r="M404" s="238" t="s">
        <v>54</v>
      </c>
      <c r="N404" s="201" t="s">
        <v>6260</v>
      </c>
      <c r="O404" s="201" t="s">
        <v>7768</v>
      </c>
      <c r="P404" s="231" t="s">
        <v>6637</v>
      </c>
      <c r="Q404" s="215" t="s">
        <v>6638</v>
      </c>
      <c r="R404" s="206" t="s">
        <v>6350</v>
      </c>
      <c r="S404" s="72" t="s">
        <v>65</v>
      </c>
      <c r="T404" s="141" t="s">
        <v>3776</v>
      </c>
      <c r="U404" s="72" t="s">
        <v>70</v>
      </c>
      <c r="V404" s="72" t="s">
        <v>73</v>
      </c>
      <c r="W404" s="72" t="s">
        <v>90</v>
      </c>
      <c r="X404" s="180" t="s">
        <v>5233</v>
      </c>
      <c r="Y404" s="180" t="s">
        <v>116</v>
      </c>
      <c r="Z404" s="181" t="s">
        <v>4157</v>
      </c>
      <c r="AA404" s="180" t="s">
        <v>180</v>
      </c>
      <c r="AB404" s="190">
        <v>1983</v>
      </c>
      <c r="AC404" s="180" t="s">
        <v>76</v>
      </c>
      <c r="AD404" s="180" t="s">
        <v>5234</v>
      </c>
      <c r="AE404" s="191"/>
      <c r="AF404" s="191"/>
      <c r="AG404" s="191"/>
      <c r="AH404" s="191"/>
      <c r="AI404" s="191"/>
      <c r="AJ404" s="191"/>
      <c r="AK404" s="191"/>
      <c r="AL404" s="191"/>
      <c r="AM404" s="191"/>
      <c r="AN404" s="191"/>
      <c r="AO404" s="192"/>
      <c r="AP404" s="192"/>
      <c r="AQ404" s="192"/>
      <c r="AR404" s="192"/>
      <c r="AS404" s="192"/>
      <c r="AT404" s="192"/>
      <c r="AU404" s="192"/>
      <c r="AV404" s="192"/>
      <c r="AW404" s="192"/>
      <c r="AX404" s="72">
        <v>5</v>
      </c>
      <c r="AY404" s="72">
        <v>0</v>
      </c>
      <c r="AZ404" s="80">
        <f t="shared" si="38"/>
        <v>5</v>
      </c>
      <c r="BA404" s="72">
        <v>3</v>
      </c>
      <c r="BB404" s="72">
        <f>0</f>
        <v>0</v>
      </c>
      <c r="BC404" s="72">
        <f t="shared" si="39"/>
        <v>3</v>
      </c>
      <c r="BD404" s="72">
        <f>0</f>
        <v>0</v>
      </c>
      <c r="BE404" s="72">
        <f t="shared" si="40"/>
        <v>3</v>
      </c>
      <c r="BF404" s="72">
        <v>0</v>
      </c>
      <c r="BG404" s="72">
        <v>0</v>
      </c>
      <c r="BH404" s="142"/>
      <c r="BI404" s="72"/>
      <c r="BJ404" s="142"/>
      <c r="BK404" s="139"/>
    </row>
    <row r="405" spans="1:63" ht="40.5" customHeight="1">
      <c r="A405" s="205" t="s">
        <v>5364</v>
      </c>
      <c r="B405" s="232" t="s">
        <v>5901</v>
      </c>
      <c r="C405" s="205" t="s">
        <v>2088</v>
      </c>
      <c r="D405" s="236" t="s">
        <v>7779</v>
      </c>
      <c r="E405" s="238" t="str">
        <f>INDEX([3]项目信息统计表!$E:$E,MATCH(B405,[3]项目信息统计表!$B:$B,0))</f>
        <v>应用研究</v>
      </c>
      <c r="F405" s="238" t="s">
        <v>1528</v>
      </c>
      <c r="G405" s="72" t="str">
        <f>INDEX(辅助数据!$F$3:$F$98,MATCH(项目信息统计表!F405,辅助数据!$E$3:$E$98,0))</f>
        <v>C36</v>
      </c>
      <c r="H405" s="238" t="s">
        <v>253</v>
      </c>
      <c r="I405" s="72">
        <f>INDEX(辅助数据!$B$3:$B$64,MATCH(项目信息统计表!H405,辅助数据!$A$3:$A$64,0))</f>
        <v>470</v>
      </c>
      <c r="J405" s="141" t="str">
        <f t="shared" si="37"/>
        <v>2022-01</v>
      </c>
      <c r="K405" s="237">
        <v>45261</v>
      </c>
      <c r="L405" s="72" t="str">
        <f t="shared" si="36"/>
        <v>2022</v>
      </c>
      <c r="M405" s="238" t="s">
        <v>54</v>
      </c>
      <c r="N405" s="201" t="s">
        <v>6260</v>
      </c>
      <c r="O405" s="201" t="s">
        <v>7768</v>
      </c>
      <c r="P405" s="231" t="s">
        <v>6658</v>
      </c>
      <c r="Q405" s="215" t="s">
        <v>6659</v>
      </c>
      <c r="R405" s="206" t="s">
        <v>6361</v>
      </c>
      <c r="S405" s="72" t="s">
        <v>65</v>
      </c>
      <c r="T405" s="141" t="s">
        <v>3773</v>
      </c>
      <c r="U405" s="72" t="s">
        <v>70</v>
      </c>
      <c r="V405" s="72" t="s">
        <v>73</v>
      </c>
      <c r="W405" s="72" t="s">
        <v>90</v>
      </c>
      <c r="X405" s="180" t="s">
        <v>5233</v>
      </c>
      <c r="Y405" s="180" t="s">
        <v>116</v>
      </c>
      <c r="Z405" s="181" t="s">
        <v>186</v>
      </c>
      <c r="AA405" s="180" t="s">
        <v>6715</v>
      </c>
      <c r="AB405" s="190">
        <v>1981</v>
      </c>
      <c r="AC405" s="180" t="s">
        <v>76</v>
      </c>
      <c r="AD405" s="180" t="s">
        <v>5234</v>
      </c>
      <c r="AE405" s="191"/>
      <c r="AF405" s="191"/>
      <c r="AG405" s="191"/>
      <c r="AH405" s="191"/>
      <c r="AI405" s="191"/>
      <c r="AJ405" s="191"/>
      <c r="AK405" s="191"/>
      <c r="AL405" s="191"/>
      <c r="AM405" s="191"/>
      <c r="AN405" s="191"/>
      <c r="AO405" s="192"/>
      <c r="AP405" s="192"/>
      <c r="AQ405" s="192"/>
      <c r="AR405" s="192"/>
      <c r="AS405" s="192"/>
      <c r="AT405" s="192"/>
      <c r="AU405" s="192"/>
      <c r="AV405" s="192"/>
      <c r="AW405" s="192"/>
      <c r="AX405" s="72">
        <v>8</v>
      </c>
      <c r="AY405" s="72">
        <v>0</v>
      </c>
      <c r="AZ405" s="80">
        <f t="shared" si="38"/>
        <v>8</v>
      </c>
      <c r="BA405" s="72">
        <v>3</v>
      </c>
      <c r="BB405" s="72">
        <f>0</f>
        <v>0</v>
      </c>
      <c r="BC405" s="72">
        <f t="shared" si="39"/>
        <v>3</v>
      </c>
      <c r="BD405" s="72">
        <f>0</f>
        <v>0</v>
      </c>
      <c r="BE405" s="72">
        <f t="shared" si="40"/>
        <v>3</v>
      </c>
      <c r="BF405" s="72">
        <v>0</v>
      </c>
      <c r="BG405" s="72">
        <v>0</v>
      </c>
      <c r="BH405" s="72"/>
      <c r="BI405" s="72"/>
      <c r="BJ405" s="142"/>
      <c r="BK405" s="139"/>
    </row>
    <row r="406" spans="1:63" ht="40.5" customHeight="1">
      <c r="A406" s="205" t="s">
        <v>5370</v>
      </c>
      <c r="B406" s="232" t="s">
        <v>5907</v>
      </c>
      <c r="C406" s="205" t="s">
        <v>2088</v>
      </c>
      <c r="D406" s="236" t="s">
        <v>7779</v>
      </c>
      <c r="E406" s="238" t="str">
        <f>INDEX([3]项目信息统计表!$E:$E,MATCH(B406,[3]项目信息统计表!$B:$B,0))</f>
        <v>基础研究</v>
      </c>
      <c r="F406" s="238" t="s">
        <v>1545</v>
      </c>
      <c r="G406" s="72" t="str">
        <f>INDEX(辅助数据!$F$3:$F$98,MATCH(项目信息统计表!F406,辅助数据!$E$3:$E$98,0))</f>
        <v>G54</v>
      </c>
      <c r="H406" s="238" t="s">
        <v>122</v>
      </c>
      <c r="I406" s="72">
        <f>INDEX(辅助数据!$B$3:$B$64,MATCH(项目信息统计表!H406,辅助数据!$A$3:$A$64,0))</f>
        <v>580</v>
      </c>
      <c r="J406" s="141" t="str">
        <f t="shared" si="37"/>
        <v>2022-01</v>
      </c>
      <c r="K406" s="237">
        <v>45261</v>
      </c>
      <c r="L406" s="72" t="str">
        <f t="shared" si="36"/>
        <v>2022</v>
      </c>
      <c r="M406" s="238" t="s">
        <v>54</v>
      </c>
      <c r="N406" s="201" t="s">
        <v>6260</v>
      </c>
      <c r="O406" s="201" t="s">
        <v>7768</v>
      </c>
      <c r="P406" s="231" t="s">
        <v>6669</v>
      </c>
      <c r="Q406" s="215" t="s">
        <v>183</v>
      </c>
      <c r="R406" s="206" t="s">
        <v>5185</v>
      </c>
      <c r="S406" s="72" t="s">
        <v>65</v>
      </c>
      <c r="T406" s="141" t="s">
        <v>2202</v>
      </c>
      <c r="U406" s="72" t="s">
        <v>70</v>
      </c>
      <c r="V406" s="72" t="s">
        <v>73</v>
      </c>
      <c r="W406" s="72" t="s">
        <v>4497</v>
      </c>
      <c r="X406" s="180" t="s">
        <v>5234</v>
      </c>
      <c r="Y406" s="180" t="s">
        <v>116</v>
      </c>
      <c r="Z406" s="181" t="s">
        <v>4157</v>
      </c>
      <c r="AA406" s="180" t="s">
        <v>4984</v>
      </c>
      <c r="AB406" s="190">
        <v>1984</v>
      </c>
      <c r="AC406" s="180" t="s">
        <v>76</v>
      </c>
      <c r="AD406" s="180" t="s">
        <v>5233</v>
      </c>
      <c r="AE406" s="191"/>
      <c r="AF406" s="191"/>
      <c r="AG406" s="191"/>
      <c r="AH406" s="191"/>
      <c r="AI406" s="191"/>
      <c r="AJ406" s="191"/>
      <c r="AK406" s="191"/>
      <c r="AL406" s="191"/>
      <c r="AM406" s="191"/>
      <c r="AN406" s="191"/>
      <c r="AO406" s="192"/>
      <c r="AP406" s="192"/>
      <c r="AQ406" s="192"/>
      <c r="AR406" s="192"/>
      <c r="AS406" s="192"/>
      <c r="AT406" s="192"/>
      <c r="AU406" s="192"/>
      <c r="AV406" s="192"/>
      <c r="AW406" s="192"/>
      <c r="AX406" s="72">
        <v>5</v>
      </c>
      <c r="AY406" s="72">
        <v>0</v>
      </c>
      <c r="AZ406" s="80">
        <f t="shared" si="38"/>
        <v>5</v>
      </c>
      <c r="BA406" s="72">
        <v>3</v>
      </c>
      <c r="BB406" s="72">
        <f>0</f>
        <v>0</v>
      </c>
      <c r="BC406" s="72">
        <f t="shared" si="39"/>
        <v>3</v>
      </c>
      <c r="BD406" s="72">
        <f>0</f>
        <v>0</v>
      </c>
      <c r="BE406" s="72">
        <f t="shared" si="40"/>
        <v>3</v>
      </c>
      <c r="BF406" s="72">
        <v>0</v>
      </c>
      <c r="BG406" s="72">
        <v>0</v>
      </c>
      <c r="BH406" s="72"/>
      <c r="BI406" s="72" t="s">
        <v>2092</v>
      </c>
      <c r="BJ406" s="142"/>
      <c r="BK406" s="139"/>
    </row>
    <row r="407" spans="1:63" ht="40.5" customHeight="1">
      <c r="A407" s="205" t="s">
        <v>5372</v>
      </c>
      <c r="B407" s="232" t="s">
        <v>5909</v>
      </c>
      <c r="C407" s="205" t="s">
        <v>2088</v>
      </c>
      <c r="D407" s="236" t="s">
        <v>7779</v>
      </c>
      <c r="E407" s="238" t="str">
        <f>INDEX([3]项目信息统计表!$E:$E,MATCH(B407,[3]项目信息统计表!$B:$B,0))</f>
        <v>基础研究</v>
      </c>
      <c r="F407" s="238" t="s">
        <v>1545</v>
      </c>
      <c r="G407" s="72" t="str">
        <f>INDEX(辅助数据!$F$3:$F$98,MATCH(项目信息统计表!F407,辅助数据!$E$3:$E$98,0))</f>
        <v>G54</v>
      </c>
      <c r="H407" s="238" t="s">
        <v>122</v>
      </c>
      <c r="I407" s="72">
        <f>INDEX(辅助数据!$B$3:$B$64,MATCH(项目信息统计表!H407,辅助数据!$A$3:$A$64,0))</f>
        <v>580</v>
      </c>
      <c r="J407" s="141" t="str">
        <f t="shared" si="37"/>
        <v>2022-01</v>
      </c>
      <c r="K407" s="237">
        <v>45261</v>
      </c>
      <c r="L407" s="72" t="str">
        <f t="shared" ref="L407:L425" si="41">"202"&amp;MID(B407,9,1)</f>
        <v>2022</v>
      </c>
      <c r="M407" s="238" t="s">
        <v>54</v>
      </c>
      <c r="N407" s="201" t="s">
        <v>6260</v>
      </c>
      <c r="O407" s="201" t="s">
        <v>7768</v>
      </c>
      <c r="P407" s="231" t="s">
        <v>6672</v>
      </c>
      <c r="Q407" s="215" t="s">
        <v>4952</v>
      </c>
      <c r="R407" s="206" t="s">
        <v>4408</v>
      </c>
      <c r="S407" s="72" t="s">
        <v>5231</v>
      </c>
      <c r="T407" s="141" t="s">
        <v>3781</v>
      </c>
      <c r="U407" s="72" t="s">
        <v>70</v>
      </c>
      <c r="V407" s="72" t="s">
        <v>73</v>
      </c>
      <c r="W407" s="72" t="s">
        <v>90</v>
      </c>
      <c r="X407" s="180" t="s">
        <v>5234</v>
      </c>
      <c r="Y407" s="180" t="s">
        <v>116</v>
      </c>
      <c r="Z407" s="181" t="s">
        <v>4157</v>
      </c>
      <c r="AA407" s="180" t="s">
        <v>188</v>
      </c>
      <c r="AB407" s="190">
        <v>1985</v>
      </c>
      <c r="AC407" s="180" t="s">
        <v>4497</v>
      </c>
      <c r="AD407" s="180" t="s">
        <v>5233</v>
      </c>
      <c r="AE407" s="191"/>
      <c r="AF407" s="191"/>
      <c r="AG407" s="191"/>
      <c r="AH407" s="191"/>
      <c r="AI407" s="191"/>
      <c r="AJ407" s="191"/>
      <c r="AK407" s="191"/>
      <c r="AL407" s="191"/>
      <c r="AM407" s="191"/>
      <c r="AN407" s="191"/>
      <c r="AO407" s="192"/>
      <c r="AP407" s="192"/>
      <c r="AQ407" s="192"/>
      <c r="AR407" s="192"/>
      <c r="AS407" s="192"/>
      <c r="AT407" s="192"/>
      <c r="AU407" s="192"/>
      <c r="AV407" s="192"/>
      <c r="AW407" s="192"/>
      <c r="AX407" s="72">
        <v>5</v>
      </c>
      <c r="AY407" s="72">
        <v>0</v>
      </c>
      <c r="AZ407" s="80">
        <f t="shared" si="38"/>
        <v>5</v>
      </c>
      <c r="BA407" s="72">
        <v>3</v>
      </c>
      <c r="BB407" s="72">
        <f>0</f>
        <v>0</v>
      </c>
      <c r="BC407" s="72">
        <f t="shared" si="39"/>
        <v>3</v>
      </c>
      <c r="BD407" s="72">
        <f>0</f>
        <v>0</v>
      </c>
      <c r="BE407" s="72">
        <f t="shared" si="40"/>
        <v>3</v>
      </c>
      <c r="BF407" s="72">
        <v>0</v>
      </c>
      <c r="BG407" s="72">
        <v>0</v>
      </c>
      <c r="BH407" s="72"/>
      <c r="BI407" s="72" t="s">
        <v>2092</v>
      </c>
      <c r="BJ407" s="142"/>
      <c r="BK407" s="139"/>
    </row>
    <row r="408" spans="1:63" ht="40.5" customHeight="1">
      <c r="A408" s="205" t="s">
        <v>5379</v>
      </c>
      <c r="B408" s="232" t="s">
        <v>5916</v>
      </c>
      <c r="C408" s="205" t="s">
        <v>2088</v>
      </c>
      <c r="D408" s="236" t="s">
        <v>7779</v>
      </c>
      <c r="E408" s="238" t="str">
        <f>INDEX([3]项目信息统计表!$E:$E,MATCH(B408,[3]项目信息统计表!$B:$B,0))</f>
        <v>基础研究</v>
      </c>
      <c r="F408" s="238" t="s">
        <v>1526</v>
      </c>
      <c r="G408" s="72" t="str">
        <f>INDEX(辅助数据!$F$3:$F$98,MATCH(项目信息统计表!F408,辅助数据!$E$3:$E$98,0))</f>
        <v>C34</v>
      </c>
      <c r="H408" s="238" t="s">
        <v>181</v>
      </c>
      <c r="I408" s="72">
        <f>INDEX(辅助数据!$B$3:$B$64,MATCH(项目信息统计表!H408,辅助数据!$A$3:$A$64,0))</f>
        <v>460</v>
      </c>
      <c r="J408" s="141" t="str">
        <f t="shared" si="37"/>
        <v>2022-01</v>
      </c>
      <c r="K408" s="237">
        <v>45261</v>
      </c>
      <c r="L408" s="72" t="str">
        <f t="shared" si="41"/>
        <v>2022</v>
      </c>
      <c r="M408" s="238" t="s">
        <v>54</v>
      </c>
      <c r="N408" s="135" t="s">
        <v>6260</v>
      </c>
      <c r="O408" s="201" t="s">
        <v>7768</v>
      </c>
      <c r="P408" s="231" t="s">
        <v>6684</v>
      </c>
      <c r="Q408" s="215" t="s">
        <v>6685</v>
      </c>
      <c r="R408" s="206" t="s">
        <v>6372</v>
      </c>
      <c r="S408" s="72" t="s">
        <v>65</v>
      </c>
      <c r="T408" s="141" t="s">
        <v>2138</v>
      </c>
      <c r="U408" s="72" t="s">
        <v>70</v>
      </c>
      <c r="V408" s="72" t="s">
        <v>73</v>
      </c>
      <c r="W408" s="72" t="s">
        <v>90</v>
      </c>
      <c r="X408" s="180" t="s">
        <v>5234</v>
      </c>
      <c r="Y408" s="180" t="s">
        <v>116</v>
      </c>
      <c r="Z408" s="181" t="s">
        <v>4157</v>
      </c>
      <c r="AA408" s="180" t="s">
        <v>2018</v>
      </c>
      <c r="AB408" s="190">
        <v>1987</v>
      </c>
      <c r="AC408" s="180" t="s">
        <v>90</v>
      </c>
      <c r="AD408" s="180" t="s">
        <v>5233</v>
      </c>
      <c r="AE408" s="191"/>
      <c r="AF408" s="191"/>
      <c r="AG408" s="191"/>
      <c r="AH408" s="191"/>
      <c r="AI408" s="191"/>
      <c r="AJ408" s="191"/>
      <c r="AK408" s="191"/>
      <c r="AL408" s="191"/>
      <c r="AM408" s="191"/>
      <c r="AN408" s="191"/>
      <c r="AO408" s="192"/>
      <c r="AP408" s="192"/>
      <c r="AQ408" s="192"/>
      <c r="AR408" s="192"/>
      <c r="AS408" s="192"/>
      <c r="AT408" s="192"/>
      <c r="AU408" s="192"/>
      <c r="AV408" s="192"/>
      <c r="AW408" s="192"/>
      <c r="AX408" s="72">
        <v>5</v>
      </c>
      <c r="AY408" s="72">
        <v>0</v>
      </c>
      <c r="AZ408" s="80">
        <f t="shared" si="38"/>
        <v>5</v>
      </c>
      <c r="BA408" s="72">
        <v>3</v>
      </c>
      <c r="BB408" s="72">
        <f>0</f>
        <v>0</v>
      </c>
      <c r="BC408" s="72">
        <f t="shared" si="39"/>
        <v>3</v>
      </c>
      <c r="BD408" s="72">
        <f>0</f>
        <v>0</v>
      </c>
      <c r="BE408" s="72">
        <f t="shared" si="40"/>
        <v>3</v>
      </c>
      <c r="BF408" s="72">
        <v>0</v>
      </c>
      <c r="BG408" s="72">
        <v>0</v>
      </c>
      <c r="BH408" s="142"/>
      <c r="BI408" s="72"/>
      <c r="BJ408" s="142"/>
      <c r="BK408" s="139"/>
    </row>
    <row r="409" spans="1:63" ht="40.5" customHeight="1">
      <c r="A409" s="205" t="s">
        <v>5382</v>
      </c>
      <c r="B409" s="232" t="s">
        <v>5919</v>
      </c>
      <c r="C409" s="205" t="s">
        <v>2088</v>
      </c>
      <c r="D409" s="236" t="s">
        <v>7779</v>
      </c>
      <c r="E409" s="238" t="str">
        <f>INDEX([3]项目信息统计表!$E:$E,MATCH(B409,[3]项目信息统计表!$B:$B,0))</f>
        <v>基础研究</v>
      </c>
      <c r="F409" s="238" t="s">
        <v>1528</v>
      </c>
      <c r="G409" s="72" t="str">
        <f>INDEX(辅助数据!$F$3:$F$98,MATCH(项目信息统计表!F409,辅助数据!$E$3:$E$98,0))</f>
        <v>C36</v>
      </c>
      <c r="H409" s="238" t="s">
        <v>181</v>
      </c>
      <c r="I409" s="72">
        <f>INDEX(辅助数据!$B$3:$B$64,MATCH(项目信息统计表!H409,辅助数据!$A$3:$A$64,0))</f>
        <v>460</v>
      </c>
      <c r="J409" s="141" t="str">
        <f t="shared" si="37"/>
        <v>2022-01</v>
      </c>
      <c r="K409" s="237">
        <v>45261</v>
      </c>
      <c r="L409" s="72" t="str">
        <f t="shared" si="41"/>
        <v>2022</v>
      </c>
      <c r="M409" s="238" t="s">
        <v>54</v>
      </c>
      <c r="N409" s="201" t="s">
        <v>6260</v>
      </c>
      <c r="O409" s="201" t="s">
        <v>7768</v>
      </c>
      <c r="P409" s="231" t="s">
        <v>6690</v>
      </c>
      <c r="Q409" s="215" t="s">
        <v>6691</v>
      </c>
      <c r="R409" s="206" t="s">
        <v>6375</v>
      </c>
      <c r="S409" s="72" t="s">
        <v>5231</v>
      </c>
      <c r="T409" s="141" t="s">
        <v>2135</v>
      </c>
      <c r="U409" s="72" t="s">
        <v>70</v>
      </c>
      <c r="V409" s="72" t="s">
        <v>73</v>
      </c>
      <c r="W409" s="72" t="s">
        <v>90</v>
      </c>
      <c r="X409" s="180" t="s">
        <v>5233</v>
      </c>
      <c r="Y409" s="180" t="s">
        <v>116</v>
      </c>
      <c r="Z409" s="181" t="s">
        <v>4157</v>
      </c>
      <c r="AA409" s="180" t="s">
        <v>7518</v>
      </c>
      <c r="AB409" s="190">
        <v>1989</v>
      </c>
      <c r="AC409" s="180" t="s">
        <v>4497</v>
      </c>
      <c r="AD409" s="180" t="s">
        <v>5233</v>
      </c>
      <c r="AE409" s="191"/>
      <c r="AF409" s="191"/>
      <c r="AG409" s="191"/>
      <c r="AH409" s="191"/>
      <c r="AI409" s="191"/>
      <c r="AJ409" s="191"/>
      <c r="AK409" s="191"/>
      <c r="AL409" s="191"/>
      <c r="AM409" s="191"/>
      <c r="AN409" s="191"/>
      <c r="AO409" s="192"/>
      <c r="AP409" s="192"/>
      <c r="AQ409" s="192"/>
      <c r="AR409" s="192"/>
      <c r="AS409" s="192"/>
      <c r="AT409" s="192"/>
      <c r="AU409" s="192"/>
      <c r="AV409" s="192"/>
      <c r="AW409" s="192"/>
      <c r="AX409" s="72">
        <v>5</v>
      </c>
      <c r="AY409" s="72">
        <v>0</v>
      </c>
      <c r="AZ409" s="80">
        <f t="shared" si="38"/>
        <v>5</v>
      </c>
      <c r="BA409" s="72">
        <v>3</v>
      </c>
      <c r="BB409" s="72">
        <f>0</f>
        <v>0</v>
      </c>
      <c r="BC409" s="72">
        <f t="shared" si="39"/>
        <v>3</v>
      </c>
      <c r="BD409" s="72">
        <f>0</f>
        <v>0</v>
      </c>
      <c r="BE409" s="72">
        <f t="shared" si="40"/>
        <v>3</v>
      </c>
      <c r="BF409" s="72">
        <v>0</v>
      </c>
      <c r="BG409" s="72">
        <v>0</v>
      </c>
      <c r="BH409" s="72"/>
      <c r="BI409" s="72"/>
      <c r="BJ409" s="142"/>
      <c r="BK409" s="139"/>
    </row>
    <row r="410" spans="1:63" ht="40.5" customHeight="1">
      <c r="A410" s="205" t="s">
        <v>5390</v>
      </c>
      <c r="B410" s="232" t="s">
        <v>5927</v>
      </c>
      <c r="C410" s="205" t="s">
        <v>2088</v>
      </c>
      <c r="D410" s="236" t="s">
        <v>7779</v>
      </c>
      <c r="E410" s="238" t="str">
        <f>INDEX([3]项目信息统计表!$E:$E,MATCH(B410,[3]项目信息统计表!$B:$B,0))</f>
        <v>应用研究</v>
      </c>
      <c r="F410" s="238" t="s">
        <v>1528</v>
      </c>
      <c r="G410" s="72" t="str">
        <f>INDEX(辅助数据!$F$3:$F$98,MATCH(项目信息统计表!F410,辅助数据!$E$3:$E$98,0))</f>
        <v>C36</v>
      </c>
      <c r="H410" s="238" t="s">
        <v>122</v>
      </c>
      <c r="I410" s="72">
        <f>INDEX(辅助数据!$B$3:$B$64,MATCH(项目信息统计表!H410,辅助数据!$A$3:$A$64,0))</f>
        <v>580</v>
      </c>
      <c r="J410" s="141" t="str">
        <f t="shared" si="37"/>
        <v>2022-01</v>
      </c>
      <c r="K410" s="237">
        <v>45261</v>
      </c>
      <c r="L410" s="72" t="str">
        <f t="shared" si="41"/>
        <v>2022</v>
      </c>
      <c r="M410" s="238" t="s">
        <v>54</v>
      </c>
      <c r="N410" s="135" t="s">
        <v>6260</v>
      </c>
      <c r="O410" s="201" t="s">
        <v>7768</v>
      </c>
      <c r="P410" s="231" t="s">
        <v>6704</v>
      </c>
      <c r="Q410" s="215" t="s">
        <v>6705</v>
      </c>
      <c r="R410" s="206" t="s">
        <v>6383</v>
      </c>
      <c r="S410" s="72" t="s">
        <v>65</v>
      </c>
      <c r="T410" s="141" t="s">
        <v>2127</v>
      </c>
      <c r="U410" s="72" t="s">
        <v>70</v>
      </c>
      <c r="V410" s="72" t="s">
        <v>73</v>
      </c>
      <c r="W410" s="72" t="s">
        <v>90</v>
      </c>
      <c r="X410" s="180" t="s">
        <v>5233</v>
      </c>
      <c r="Y410" s="180" t="s">
        <v>116</v>
      </c>
      <c r="Z410" s="181" t="s">
        <v>186</v>
      </c>
      <c r="AA410" s="180" t="s">
        <v>4876</v>
      </c>
      <c r="AB410" s="190">
        <v>1993</v>
      </c>
      <c r="AC410" s="180" t="s">
        <v>90</v>
      </c>
      <c r="AD410" s="180" t="s">
        <v>5233</v>
      </c>
      <c r="AE410" s="191"/>
      <c r="AF410" s="191"/>
      <c r="AG410" s="191"/>
      <c r="AH410" s="191"/>
      <c r="AI410" s="191"/>
      <c r="AJ410" s="191"/>
      <c r="AK410" s="191"/>
      <c r="AL410" s="191"/>
      <c r="AM410" s="191"/>
      <c r="AN410" s="191"/>
      <c r="AO410" s="192"/>
      <c r="AP410" s="192"/>
      <c r="AQ410" s="192"/>
      <c r="AR410" s="192"/>
      <c r="AS410" s="192"/>
      <c r="AT410" s="192"/>
      <c r="AU410" s="192"/>
      <c r="AV410" s="192"/>
      <c r="AW410" s="192"/>
      <c r="AX410" s="72">
        <v>5</v>
      </c>
      <c r="AY410" s="72">
        <v>0</v>
      </c>
      <c r="AZ410" s="80">
        <f t="shared" si="38"/>
        <v>5</v>
      </c>
      <c r="BA410" s="72">
        <v>3</v>
      </c>
      <c r="BB410" s="72">
        <f>0</f>
        <v>0</v>
      </c>
      <c r="BC410" s="72">
        <f t="shared" si="39"/>
        <v>3</v>
      </c>
      <c r="BD410" s="72">
        <f>0</f>
        <v>0</v>
      </c>
      <c r="BE410" s="72">
        <f t="shared" si="40"/>
        <v>3</v>
      </c>
      <c r="BF410" s="72">
        <v>0</v>
      </c>
      <c r="BG410" s="72">
        <v>0</v>
      </c>
      <c r="BH410" s="72"/>
      <c r="BI410" s="72"/>
      <c r="BJ410" s="142"/>
      <c r="BK410" s="139"/>
    </row>
    <row r="411" spans="1:63" ht="40.5" customHeight="1">
      <c r="A411" s="205" t="s">
        <v>4569</v>
      </c>
      <c r="B411" s="232" t="s">
        <v>4698</v>
      </c>
      <c r="C411" s="205" t="s">
        <v>2088</v>
      </c>
      <c r="D411" s="236" t="s">
        <v>7779</v>
      </c>
      <c r="E411" s="238" t="str">
        <f>INDEX([3]项目信息统计表!$E:$E,MATCH(B411,[3]项目信息统计表!$B:$B,0))</f>
        <v>基础研究</v>
      </c>
      <c r="F411" s="238" t="s">
        <v>1528</v>
      </c>
      <c r="G411" s="72" t="str">
        <f>INDEX(辅助数据!$F$3:$F$98,MATCH(项目信息统计表!F411,辅助数据!$E$3:$E$98,0))</f>
        <v>C36</v>
      </c>
      <c r="H411" s="238" t="s">
        <v>122</v>
      </c>
      <c r="I411" s="72">
        <f>INDEX(辅助数据!$B$3:$B$64,MATCH(项目信息统计表!H411,辅助数据!$A$3:$A$64,0))</f>
        <v>580</v>
      </c>
      <c r="J411" s="141" t="str">
        <f t="shared" si="37"/>
        <v>2021-01</v>
      </c>
      <c r="K411" s="237">
        <v>44896</v>
      </c>
      <c r="L411" s="72" t="str">
        <f t="shared" si="41"/>
        <v>2021</v>
      </c>
      <c r="M411" s="193"/>
      <c r="N411" s="135" t="s">
        <v>6260</v>
      </c>
      <c r="O411" s="201" t="s">
        <v>7768</v>
      </c>
      <c r="P411" s="231" t="s">
        <v>7218</v>
      </c>
      <c r="Q411" s="215" t="s">
        <v>4876</v>
      </c>
      <c r="R411" s="206" t="s">
        <v>5131</v>
      </c>
      <c r="S411" s="72" t="s">
        <v>65</v>
      </c>
      <c r="T411" s="141" t="s">
        <v>3807</v>
      </c>
      <c r="U411" s="72" t="s">
        <v>70</v>
      </c>
      <c r="V411" s="72" t="s">
        <v>73</v>
      </c>
      <c r="W411" s="72" t="s">
        <v>90</v>
      </c>
      <c r="X411" s="180" t="s">
        <v>5233</v>
      </c>
      <c r="Y411" s="180" t="s">
        <v>116</v>
      </c>
      <c r="Z411" s="181" t="s">
        <v>186</v>
      </c>
      <c r="AA411" s="180" t="s">
        <v>6705</v>
      </c>
      <c r="AB411" s="190">
        <v>1987</v>
      </c>
      <c r="AC411" s="180" t="s">
        <v>90</v>
      </c>
      <c r="AD411" s="180" t="s">
        <v>5233</v>
      </c>
      <c r="AE411" s="220"/>
      <c r="AF411" s="191"/>
      <c r="AG411" s="191"/>
      <c r="AH411" s="191"/>
      <c r="AI411" s="191"/>
      <c r="AJ411" s="191"/>
      <c r="AK411" s="191"/>
      <c r="AL411" s="191"/>
      <c r="AM411" s="191"/>
      <c r="AN411" s="191"/>
      <c r="AO411" s="202"/>
      <c r="AP411" s="202"/>
      <c r="AQ411" s="202"/>
      <c r="AR411" s="202"/>
      <c r="AS411" s="192"/>
      <c r="AT411" s="192"/>
      <c r="AU411" s="192"/>
      <c r="AV411" s="202"/>
      <c r="AW411" s="202"/>
      <c r="AX411" s="72">
        <v>5</v>
      </c>
      <c r="AY411" s="72">
        <v>0</v>
      </c>
      <c r="AZ411" s="80">
        <f t="shared" si="38"/>
        <v>5</v>
      </c>
      <c r="BA411" s="72">
        <v>2</v>
      </c>
      <c r="BB411" s="72">
        <f>0</f>
        <v>0</v>
      </c>
      <c r="BC411" s="72">
        <f t="shared" si="39"/>
        <v>2</v>
      </c>
      <c r="BD411" s="72">
        <f>0</f>
        <v>0</v>
      </c>
      <c r="BE411" s="72">
        <f t="shared" si="40"/>
        <v>2</v>
      </c>
      <c r="BF411" s="72">
        <v>0</v>
      </c>
      <c r="BG411" s="72">
        <v>0</v>
      </c>
      <c r="BH411" s="72"/>
      <c r="BI411" s="72"/>
      <c r="BJ411" s="142"/>
      <c r="BK411" s="139"/>
    </row>
    <row r="412" spans="1:63" ht="40.5" customHeight="1">
      <c r="A412" s="205" t="s">
        <v>5691</v>
      </c>
      <c r="B412" s="232" t="s">
        <v>4699</v>
      </c>
      <c r="C412" s="205" t="s">
        <v>2088</v>
      </c>
      <c r="D412" s="236" t="s">
        <v>7779</v>
      </c>
      <c r="E412" s="238" t="str">
        <f>INDEX([3]项目信息统计表!$E:$E,MATCH(B412,[3]项目信息统计表!$B:$B,0))</f>
        <v>基础研究</v>
      </c>
      <c r="F412" s="238" t="s">
        <v>1545</v>
      </c>
      <c r="G412" s="72" t="str">
        <f>INDEX(辅助数据!$F$3:$F$98,MATCH(项目信息统计表!F412,辅助数据!$E$3:$E$98,0))</f>
        <v>G54</v>
      </c>
      <c r="H412" s="238" t="s">
        <v>320</v>
      </c>
      <c r="I412" s="72">
        <f>INDEX(辅助数据!$B$3:$B$64,MATCH(项目信息统计表!H412,辅助数据!$A$3:$A$64,0))</f>
        <v>120</v>
      </c>
      <c r="J412" s="141" t="str">
        <f t="shared" si="37"/>
        <v>2021-01</v>
      </c>
      <c r="K412" s="237">
        <v>44896</v>
      </c>
      <c r="L412" s="72" t="str">
        <f t="shared" si="41"/>
        <v>2021</v>
      </c>
      <c r="M412" s="193"/>
      <c r="N412" s="135" t="s">
        <v>6260</v>
      </c>
      <c r="O412" s="201" t="s">
        <v>7768</v>
      </c>
      <c r="P412" s="231" t="s">
        <v>7219</v>
      </c>
      <c r="Q412" s="215" t="s">
        <v>4877</v>
      </c>
      <c r="R412" s="206" t="s">
        <v>5132</v>
      </c>
      <c r="S412" s="72" t="s">
        <v>65</v>
      </c>
      <c r="T412" s="141" t="s">
        <v>3796</v>
      </c>
      <c r="U412" s="72" t="s">
        <v>70</v>
      </c>
      <c r="V412" s="72" t="s">
        <v>73</v>
      </c>
      <c r="W412" s="72" t="s">
        <v>90</v>
      </c>
      <c r="X412" s="180" t="s">
        <v>5233</v>
      </c>
      <c r="Y412" s="180" t="s">
        <v>116</v>
      </c>
      <c r="Z412" s="181" t="s">
        <v>4157</v>
      </c>
      <c r="AA412" s="180" t="s">
        <v>7689</v>
      </c>
      <c r="AB412" s="190">
        <v>1972</v>
      </c>
      <c r="AC412" s="180" t="s">
        <v>4497</v>
      </c>
      <c r="AD412" s="180" t="s">
        <v>5233</v>
      </c>
      <c r="AE412" s="191"/>
      <c r="AF412" s="191"/>
      <c r="AG412" s="191"/>
      <c r="AH412" s="191"/>
      <c r="AI412" s="191"/>
      <c r="AJ412" s="191"/>
      <c r="AK412" s="191"/>
      <c r="AL412" s="191"/>
      <c r="AM412" s="191"/>
      <c r="AN412" s="191"/>
      <c r="AO412" s="192"/>
      <c r="AP412" s="192"/>
      <c r="AQ412" s="192"/>
      <c r="AR412" s="192"/>
      <c r="AS412" s="192"/>
      <c r="AT412" s="192"/>
      <c r="AU412" s="192"/>
      <c r="AV412" s="192"/>
      <c r="AW412" s="192"/>
      <c r="AX412" s="72">
        <v>5</v>
      </c>
      <c r="AY412" s="72">
        <v>0</v>
      </c>
      <c r="AZ412" s="80">
        <f t="shared" si="38"/>
        <v>5</v>
      </c>
      <c r="BA412" s="72">
        <v>2</v>
      </c>
      <c r="BB412" s="72">
        <f>0</f>
        <v>0</v>
      </c>
      <c r="BC412" s="72">
        <f t="shared" si="39"/>
        <v>2</v>
      </c>
      <c r="BD412" s="72">
        <f>0</f>
        <v>0</v>
      </c>
      <c r="BE412" s="72">
        <f t="shared" si="40"/>
        <v>2</v>
      </c>
      <c r="BF412" s="72">
        <v>0</v>
      </c>
      <c r="BG412" s="72">
        <v>0</v>
      </c>
      <c r="BH412" s="142"/>
      <c r="BI412" s="72"/>
      <c r="BJ412" s="142"/>
      <c r="BK412" s="139"/>
    </row>
    <row r="413" spans="1:63" ht="40.5" customHeight="1">
      <c r="A413" s="205" t="s">
        <v>4570</v>
      </c>
      <c r="B413" s="232" t="s">
        <v>4700</v>
      </c>
      <c r="C413" s="205" t="s">
        <v>2088</v>
      </c>
      <c r="D413" s="236" t="s">
        <v>7779</v>
      </c>
      <c r="E413" s="238" t="str">
        <f>INDEX([3]项目信息统计表!$E:$E,MATCH(B413,[3]项目信息统计表!$B:$B,0))</f>
        <v>应用研究</v>
      </c>
      <c r="F413" s="238" t="s">
        <v>1545</v>
      </c>
      <c r="G413" s="72" t="str">
        <f>INDEX(辅助数据!$F$3:$F$98,MATCH(项目信息统计表!F413,辅助数据!$E$3:$E$98,0))</f>
        <v>G54</v>
      </c>
      <c r="H413" s="238" t="s">
        <v>181</v>
      </c>
      <c r="I413" s="72">
        <f>INDEX(辅助数据!$B$3:$B$64,MATCH(项目信息统计表!H413,辅助数据!$A$3:$A$64,0))</f>
        <v>460</v>
      </c>
      <c r="J413" s="141" t="str">
        <f t="shared" si="37"/>
        <v>2021-01</v>
      </c>
      <c r="K413" s="237">
        <v>44896</v>
      </c>
      <c r="L413" s="72" t="str">
        <f t="shared" si="41"/>
        <v>2021</v>
      </c>
      <c r="M413" s="193"/>
      <c r="N413" s="135" t="s">
        <v>6260</v>
      </c>
      <c r="O413" s="201" t="s">
        <v>7768</v>
      </c>
      <c r="P413" s="231" t="s">
        <v>7220</v>
      </c>
      <c r="Q413" s="215" t="s">
        <v>4878</v>
      </c>
      <c r="R413" s="206" t="s">
        <v>5133</v>
      </c>
      <c r="S413" s="72" t="s">
        <v>65</v>
      </c>
      <c r="T413" s="141" t="s">
        <v>3761</v>
      </c>
      <c r="U413" s="72" t="s">
        <v>70</v>
      </c>
      <c r="V413" s="72" t="s">
        <v>73</v>
      </c>
      <c r="W413" s="72" t="s">
        <v>90</v>
      </c>
      <c r="X413" s="180" t="s">
        <v>5233</v>
      </c>
      <c r="Y413" s="180" t="s">
        <v>116</v>
      </c>
      <c r="Z413" s="181" t="s">
        <v>4157</v>
      </c>
      <c r="AA413" s="180" t="s">
        <v>180</v>
      </c>
      <c r="AB413" s="190">
        <v>1983</v>
      </c>
      <c r="AC413" s="180" t="s">
        <v>76</v>
      </c>
      <c r="AD413" s="180" t="s">
        <v>5234</v>
      </c>
      <c r="AE413" s="191"/>
      <c r="AF413" s="191"/>
      <c r="AG413" s="191"/>
      <c r="AH413" s="191"/>
      <c r="AI413" s="191"/>
      <c r="AJ413" s="191"/>
      <c r="AK413" s="191"/>
      <c r="AL413" s="191"/>
      <c r="AM413" s="191"/>
      <c r="AN413" s="191"/>
      <c r="AO413" s="192"/>
      <c r="AP413" s="192"/>
      <c r="AQ413" s="192"/>
      <c r="AR413" s="192"/>
      <c r="AS413" s="192"/>
      <c r="AT413" s="192"/>
      <c r="AU413" s="192"/>
      <c r="AV413" s="192"/>
      <c r="AW413" s="192"/>
      <c r="AX413" s="72">
        <v>5</v>
      </c>
      <c r="AY413" s="72">
        <v>0</v>
      </c>
      <c r="AZ413" s="80">
        <f t="shared" si="38"/>
        <v>5</v>
      </c>
      <c r="BA413" s="72">
        <v>2</v>
      </c>
      <c r="BB413" s="72">
        <f>0</f>
        <v>0</v>
      </c>
      <c r="BC413" s="72">
        <f t="shared" si="39"/>
        <v>2</v>
      </c>
      <c r="BD413" s="72">
        <f>0</f>
        <v>0</v>
      </c>
      <c r="BE413" s="72">
        <f t="shared" si="40"/>
        <v>2</v>
      </c>
      <c r="BF413" s="72">
        <v>0</v>
      </c>
      <c r="BG413" s="72">
        <v>0</v>
      </c>
      <c r="BH413" s="72"/>
      <c r="BI413" s="72"/>
      <c r="BJ413" s="142"/>
      <c r="BK413" s="139"/>
    </row>
    <row r="414" spans="1:63" ht="40.5" customHeight="1">
      <c r="A414" s="205" t="s">
        <v>4571</v>
      </c>
      <c r="B414" s="232" t="s">
        <v>4701</v>
      </c>
      <c r="C414" s="205" t="s">
        <v>2088</v>
      </c>
      <c r="D414" s="236" t="s">
        <v>7779</v>
      </c>
      <c r="E414" s="238" t="str">
        <f>INDEX([3]项目信息统计表!$E:$E,MATCH(B414,[3]项目信息统计表!$B:$B,0))</f>
        <v>应用研究</v>
      </c>
      <c r="F414" s="238" t="s">
        <v>1545</v>
      </c>
      <c r="G414" s="72" t="str">
        <f>INDEX(辅助数据!$F$3:$F$98,MATCH(项目信息统计表!F414,辅助数据!$E$3:$E$98,0))</f>
        <v>G54</v>
      </c>
      <c r="H414" s="238" t="s">
        <v>1023</v>
      </c>
      <c r="I414" s="72">
        <f>INDEX(辅助数据!$B$3:$B$64,MATCH(项目信息统计表!H414,辅助数据!$A$3:$A$64,0))</f>
        <v>590</v>
      </c>
      <c r="J414" s="141" t="str">
        <f t="shared" si="37"/>
        <v>2021-01</v>
      </c>
      <c r="K414" s="237">
        <v>44896</v>
      </c>
      <c r="L414" s="72" t="str">
        <f t="shared" si="41"/>
        <v>2021</v>
      </c>
      <c r="M414" s="193"/>
      <c r="N414" s="201" t="s">
        <v>6260</v>
      </c>
      <c r="O414" s="201" t="s">
        <v>7768</v>
      </c>
      <c r="P414" s="231" t="s">
        <v>7221</v>
      </c>
      <c r="Q414" s="215" t="s">
        <v>4879</v>
      </c>
      <c r="R414" s="206" t="s">
        <v>5134</v>
      </c>
      <c r="S414" s="72" t="s">
        <v>65</v>
      </c>
      <c r="T414" s="141" t="s">
        <v>3772</v>
      </c>
      <c r="U414" s="72" t="s">
        <v>70</v>
      </c>
      <c r="V414" s="72" t="s">
        <v>73</v>
      </c>
      <c r="W414" s="72" t="s">
        <v>90</v>
      </c>
      <c r="X414" s="180" t="s">
        <v>5233</v>
      </c>
      <c r="Y414" s="180" t="s">
        <v>5233</v>
      </c>
      <c r="Z414" s="181" t="s">
        <v>5233</v>
      </c>
      <c r="AA414" s="180" t="s">
        <v>4876</v>
      </c>
      <c r="AB414" s="190">
        <v>1993</v>
      </c>
      <c r="AC414" s="180" t="s">
        <v>90</v>
      </c>
      <c r="AD414" s="180" t="s">
        <v>5233</v>
      </c>
      <c r="AE414" s="191"/>
      <c r="AF414" s="191"/>
      <c r="AG414" s="191"/>
      <c r="AH414" s="191"/>
      <c r="AI414" s="191"/>
      <c r="AJ414" s="191"/>
      <c r="AK414" s="191"/>
      <c r="AL414" s="191"/>
      <c r="AM414" s="191"/>
      <c r="AN414" s="191"/>
      <c r="AO414" s="192"/>
      <c r="AP414" s="192"/>
      <c r="AQ414" s="192"/>
      <c r="AR414" s="192"/>
      <c r="AS414" s="192"/>
      <c r="AT414" s="192"/>
      <c r="AU414" s="192"/>
      <c r="AV414" s="192"/>
      <c r="AW414" s="192"/>
      <c r="AX414" s="72">
        <v>5</v>
      </c>
      <c r="AY414" s="72">
        <v>0</v>
      </c>
      <c r="AZ414" s="80">
        <f t="shared" si="38"/>
        <v>5</v>
      </c>
      <c r="BA414" s="72">
        <v>2</v>
      </c>
      <c r="BB414" s="72">
        <f>0</f>
        <v>0</v>
      </c>
      <c r="BC414" s="72">
        <f t="shared" si="39"/>
        <v>2</v>
      </c>
      <c r="BD414" s="72">
        <f>0</f>
        <v>0</v>
      </c>
      <c r="BE414" s="72">
        <f t="shared" si="40"/>
        <v>2</v>
      </c>
      <c r="BF414" s="72">
        <v>0</v>
      </c>
      <c r="BG414" s="72">
        <v>0</v>
      </c>
      <c r="BH414" s="72"/>
      <c r="BI414" s="72" t="s">
        <v>2096</v>
      </c>
      <c r="BJ414" s="142"/>
      <c r="BK414" s="139"/>
    </row>
    <row r="415" spans="1:63" ht="40.5" customHeight="1">
      <c r="A415" s="205" t="s">
        <v>4572</v>
      </c>
      <c r="B415" s="232" t="s">
        <v>4702</v>
      </c>
      <c r="C415" s="205" t="s">
        <v>2088</v>
      </c>
      <c r="D415" s="236" t="s">
        <v>7779</v>
      </c>
      <c r="E415" s="238" t="str">
        <f>INDEX([3]项目信息统计表!$E:$E,MATCH(B415,[3]项目信息统计表!$B:$B,0))</f>
        <v>基础研究</v>
      </c>
      <c r="F415" s="238" t="s">
        <v>1528</v>
      </c>
      <c r="G415" s="72" t="str">
        <f>INDEX(辅助数据!$F$3:$F$98,MATCH(项目信息统计表!F415,辅助数据!$E$3:$E$98,0))</f>
        <v>C36</v>
      </c>
      <c r="H415" s="238" t="s">
        <v>181</v>
      </c>
      <c r="I415" s="72">
        <f>INDEX(辅助数据!$B$3:$B$64,MATCH(项目信息统计表!H415,辅助数据!$A$3:$A$64,0))</f>
        <v>460</v>
      </c>
      <c r="J415" s="141" t="str">
        <f t="shared" si="37"/>
        <v>2021-01</v>
      </c>
      <c r="K415" s="237">
        <v>44896</v>
      </c>
      <c r="L415" s="72" t="str">
        <f t="shared" si="41"/>
        <v>2021</v>
      </c>
      <c r="M415" s="193"/>
      <c r="N415" s="201" t="s">
        <v>6260</v>
      </c>
      <c r="O415" s="201" t="s">
        <v>7768</v>
      </c>
      <c r="P415" s="231" t="s">
        <v>7222</v>
      </c>
      <c r="Q415" s="215" t="s">
        <v>4880</v>
      </c>
      <c r="R415" s="206" t="s">
        <v>5135</v>
      </c>
      <c r="S415" s="72" t="s">
        <v>65</v>
      </c>
      <c r="T415" s="141" t="s">
        <v>2204</v>
      </c>
      <c r="U415" s="72" t="s">
        <v>70</v>
      </c>
      <c r="V415" s="72" t="s">
        <v>73</v>
      </c>
      <c r="W415" s="72" t="s">
        <v>4497</v>
      </c>
      <c r="X415" s="180" t="s">
        <v>5233</v>
      </c>
      <c r="Y415" s="180" t="s">
        <v>5233</v>
      </c>
      <c r="Z415" s="181" t="s">
        <v>5233</v>
      </c>
      <c r="AA415" s="180" t="s">
        <v>7690</v>
      </c>
      <c r="AB415" s="190">
        <v>1981</v>
      </c>
      <c r="AC415" s="180" t="s">
        <v>90</v>
      </c>
      <c r="AD415" s="180" t="s">
        <v>5233</v>
      </c>
      <c r="AE415" s="191"/>
      <c r="AF415" s="191"/>
      <c r="AG415" s="191"/>
      <c r="AH415" s="191"/>
      <c r="AI415" s="191"/>
      <c r="AJ415" s="191"/>
      <c r="AK415" s="191"/>
      <c r="AL415" s="191"/>
      <c r="AM415" s="191"/>
      <c r="AN415" s="191"/>
      <c r="AO415" s="192"/>
      <c r="AP415" s="192"/>
      <c r="AQ415" s="192"/>
      <c r="AR415" s="192"/>
      <c r="AS415" s="192"/>
      <c r="AT415" s="192"/>
      <c r="AU415" s="192"/>
      <c r="AV415" s="192"/>
      <c r="AW415" s="192"/>
      <c r="AX415" s="72">
        <v>5</v>
      </c>
      <c r="AY415" s="72">
        <v>0</v>
      </c>
      <c r="AZ415" s="80">
        <f t="shared" si="38"/>
        <v>5</v>
      </c>
      <c r="BA415" s="72">
        <v>2</v>
      </c>
      <c r="BB415" s="72">
        <f>0</f>
        <v>0</v>
      </c>
      <c r="BC415" s="72">
        <f t="shared" si="39"/>
        <v>2</v>
      </c>
      <c r="BD415" s="72">
        <f>0</f>
        <v>0</v>
      </c>
      <c r="BE415" s="72">
        <f t="shared" si="40"/>
        <v>2</v>
      </c>
      <c r="BF415" s="72">
        <v>0</v>
      </c>
      <c r="BG415" s="72">
        <v>0</v>
      </c>
      <c r="BH415" s="142"/>
      <c r="BI415" s="72"/>
      <c r="BJ415" s="142"/>
      <c r="BK415" s="139"/>
    </row>
    <row r="416" spans="1:63" ht="40.5" customHeight="1">
      <c r="A416" s="205" t="s">
        <v>5692</v>
      </c>
      <c r="B416" s="232" t="s">
        <v>4703</v>
      </c>
      <c r="C416" s="205" t="s">
        <v>2088</v>
      </c>
      <c r="D416" s="236" t="s">
        <v>7779</v>
      </c>
      <c r="E416" s="238" t="str">
        <f>INDEX([3]项目信息统计表!$E:$E,MATCH(B416,[3]项目信息统计表!$B:$B,0))</f>
        <v>基础研究</v>
      </c>
      <c r="F416" s="238" t="s">
        <v>1528</v>
      </c>
      <c r="G416" s="72" t="str">
        <f>INDEX(辅助数据!$F$3:$F$98,MATCH(项目信息统计表!F416,辅助数据!$E$3:$E$98,0))</f>
        <v>C36</v>
      </c>
      <c r="H416" s="238" t="s">
        <v>836</v>
      </c>
      <c r="I416" s="72">
        <f>INDEX(辅助数据!$B$3:$B$64,MATCH(项目信息统计表!H416,辅助数据!$A$3:$A$64,0))</f>
        <v>480</v>
      </c>
      <c r="J416" s="141" t="str">
        <f t="shared" si="37"/>
        <v>2021-01</v>
      </c>
      <c r="K416" s="237">
        <v>44896</v>
      </c>
      <c r="L416" s="72" t="str">
        <f t="shared" si="41"/>
        <v>2021</v>
      </c>
      <c r="M416" s="193"/>
      <c r="N416" s="201" t="s">
        <v>6260</v>
      </c>
      <c r="O416" s="201" t="s">
        <v>7768</v>
      </c>
      <c r="P416" s="231" t="s">
        <v>7223</v>
      </c>
      <c r="Q416" s="215" t="s">
        <v>4881</v>
      </c>
      <c r="R416" s="206" t="s">
        <v>5136</v>
      </c>
      <c r="S416" s="72" t="s">
        <v>5231</v>
      </c>
      <c r="T416" s="141" t="s">
        <v>3820</v>
      </c>
      <c r="U416" s="72" t="s">
        <v>70</v>
      </c>
      <c r="V416" s="72" t="s">
        <v>73</v>
      </c>
      <c r="W416" s="72" t="s">
        <v>90</v>
      </c>
      <c r="X416" s="180" t="s">
        <v>5233</v>
      </c>
      <c r="Y416" s="180" t="s">
        <v>116</v>
      </c>
      <c r="Z416" s="181" t="s">
        <v>186</v>
      </c>
      <c r="AA416" s="180" t="s">
        <v>180</v>
      </c>
      <c r="AB416" s="190">
        <v>1983</v>
      </c>
      <c r="AC416" s="180" t="s">
        <v>76</v>
      </c>
      <c r="AD416" s="180" t="s">
        <v>5234</v>
      </c>
      <c r="AE416" s="191"/>
      <c r="AF416" s="191"/>
      <c r="AG416" s="191"/>
      <c r="AH416" s="191"/>
      <c r="AI416" s="191"/>
      <c r="AJ416" s="191"/>
      <c r="AK416" s="191"/>
      <c r="AL416" s="191"/>
      <c r="AM416" s="191"/>
      <c r="AN416" s="191"/>
      <c r="AO416" s="192"/>
      <c r="AP416" s="192"/>
      <c r="AQ416" s="192"/>
      <c r="AR416" s="192"/>
      <c r="AS416" s="192"/>
      <c r="AT416" s="192"/>
      <c r="AU416" s="192"/>
      <c r="AV416" s="192"/>
      <c r="AW416" s="192"/>
      <c r="AX416" s="72">
        <v>5</v>
      </c>
      <c r="AY416" s="72">
        <v>0</v>
      </c>
      <c r="AZ416" s="80">
        <f t="shared" si="38"/>
        <v>5</v>
      </c>
      <c r="BA416" s="72">
        <v>2</v>
      </c>
      <c r="BB416" s="72">
        <f>0</f>
        <v>0</v>
      </c>
      <c r="BC416" s="72">
        <f t="shared" si="39"/>
        <v>2</v>
      </c>
      <c r="BD416" s="72">
        <f>0</f>
        <v>0</v>
      </c>
      <c r="BE416" s="72">
        <f t="shared" si="40"/>
        <v>2</v>
      </c>
      <c r="BF416" s="72">
        <v>0</v>
      </c>
      <c r="BG416" s="72">
        <v>0</v>
      </c>
      <c r="BH416" s="72"/>
      <c r="BI416" s="72" t="s">
        <v>2096</v>
      </c>
      <c r="BJ416" s="142"/>
      <c r="BK416" s="139"/>
    </row>
    <row r="417" spans="1:63" ht="40.5" customHeight="1">
      <c r="A417" s="205" t="s">
        <v>4573</v>
      </c>
      <c r="B417" s="232" t="s">
        <v>4704</v>
      </c>
      <c r="C417" s="205" t="s">
        <v>2088</v>
      </c>
      <c r="D417" s="236" t="s">
        <v>7779</v>
      </c>
      <c r="E417" s="238" t="str">
        <f>INDEX([3]项目信息统计表!$E:$E,MATCH(B417,[3]项目信息统计表!$B:$B,0))</f>
        <v>基础研究</v>
      </c>
      <c r="F417" s="238" t="s">
        <v>1528</v>
      </c>
      <c r="G417" s="72" t="str">
        <f>INDEX(辅助数据!$F$3:$F$98,MATCH(项目信息统计表!F417,辅助数据!$E$3:$E$98,0))</f>
        <v>C36</v>
      </c>
      <c r="H417" s="238" t="s">
        <v>253</v>
      </c>
      <c r="I417" s="72">
        <f>INDEX(辅助数据!$B$3:$B$64,MATCH(项目信息统计表!H417,辅助数据!$A$3:$A$64,0))</f>
        <v>470</v>
      </c>
      <c r="J417" s="141" t="str">
        <f t="shared" si="37"/>
        <v>2021-01</v>
      </c>
      <c r="K417" s="237">
        <v>44896</v>
      </c>
      <c r="L417" s="72" t="str">
        <f t="shared" si="41"/>
        <v>2021</v>
      </c>
      <c r="M417" s="193"/>
      <c r="N417" s="201" t="s">
        <v>6275</v>
      </c>
      <c r="O417" s="201" t="s">
        <v>7768</v>
      </c>
      <c r="P417" s="231" t="s">
        <v>7224</v>
      </c>
      <c r="Q417" s="215" t="s">
        <v>4882</v>
      </c>
      <c r="R417" s="206" t="s">
        <v>5137</v>
      </c>
      <c r="S417" s="72" t="s">
        <v>65</v>
      </c>
      <c r="T417" s="141" t="s">
        <v>3759</v>
      </c>
      <c r="U417" s="72" t="s">
        <v>70</v>
      </c>
      <c r="V417" s="72" t="s">
        <v>73</v>
      </c>
      <c r="W417" s="72" t="s">
        <v>90</v>
      </c>
      <c r="X417" s="180" t="s">
        <v>5233</v>
      </c>
      <c r="Y417" s="180" t="s">
        <v>116</v>
      </c>
      <c r="Z417" s="181" t="s">
        <v>186</v>
      </c>
      <c r="AA417" s="180" t="s">
        <v>6715</v>
      </c>
      <c r="AB417" s="190">
        <v>1981</v>
      </c>
      <c r="AC417" s="180" t="s">
        <v>76</v>
      </c>
      <c r="AD417" s="180" t="s">
        <v>5234</v>
      </c>
      <c r="AE417" s="191"/>
      <c r="AF417" s="191"/>
      <c r="AG417" s="191"/>
      <c r="AH417" s="191"/>
      <c r="AI417" s="191"/>
      <c r="AJ417" s="191"/>
      <c r="AK417" s="191"/>
      <c r="AL417" s="191"/>
      <c r="AM417" s="191"/>
      <c r="AN417" s="191"/>
      <c r="AO417" s="192"/>
      <c r="AP417" s="192"/>
      <c r="AQ417" s="192"/>
      <c r="AR417" s="192"/>
      <c r="AS417" s="192"/>
      <c r="AT417" s="192"/>
      <c r="AU417" s="192"/>
      <c r="AV417" s="192"/>
      <c r="AW417" s="192"/>
      <c r="AX417" s="72">
        <v>8</v>
      </c>
      <c r="AY417" s="72">
        <v>0</v>
      </c>
      <c r="AZ417" s="80">
        <f t="shared" si="38"/>
        <v>8</v>
      </c>
      <c r="BA417" s="72">
        <v>5</v>
      </c>
      <c r="BB417" s="72">
        <f>0</f>
        <v>0</v>
      </c>
      <c r="BC417" s="72">
        <f t="shared" si="39"/>
        <v>5</v>
      </c>
      <c r="BD417" s="72">
        <f>0</f>
        <v>0</v>
      </c>
      <c r="BE417" s="72">
        <f t="shared" si="40"/>
        <v>5</v>
      </c>
      <c r="BF417" s="72">
        <v>0</v>
      </c>
      <c r="BG417" s="72">
        <v>0</v>
      </c>
      <c r="BH417" s="72"/>
      <c r="BI417" s="72" t="s">
        <v>2096</v>
      </c>
      <c r="BJ417" s="142"/>
      <c r="BK417" s="139"/>
    </row>
    <row r="418" spans="1:63" ht="40.5" customHeight="1">
      <c r="A418" s="205" t="s">
        <v>5693</v>
      </c>
      <c r="B418" s="232" t="s">
        <v>4705</v>
      </c>
      <c r="C418" s="205" t="s">
        <v>2088</v>
      </c>
      <c r="D418" s="236" t="s">
        <v>7779</v>
      </c>
      <c r="E418" s="238" t="str">
        <f>INDEX([3]项目信息统计表!$E:$E,MATCH(B418,[3]项目信息统计表!$B:$B,0))</f>
        <v>基础研究</v>
      </c>
      <c r="F418" s="238" t="s">
        <v>1545</v>
      </c>
      <c r="G418" s="72" t="str">
        <f>INDEX(辅助数据!$F$3:$F$98,MATCH(项目信息统计表!F418,辅助数据!$E$3:$E$98,0))</f>
        <v>G54</v>
      </c>
      <c r="H418" s="238" t="s">
        <v>122</v>
      </c>
      <c r="I418" s="72">
        <f>INDEX(辅助数据!$B$3:$B$64,MATCH(项目信息统计表!H418,辅助数据!$A$3:$A$64,0))</f>
        <v>580</v>
      </c>
      <c r="J418" s="141" t="str">
        <f t="shared" si="37"/>
        <v>2021-01</v>
      </c>
      <c r="K418" s="237">
        <v>44896</v>
      </c>
      <c r="L418" s="72" t="str">
        <f t="shared" si="41"/>
        <v>2021</v>
      </c>
      <c r="M418" s="193"/>
      <c r="N418" s="201" t="s">
        <v>6275</v>
      </c>
      <c r="O418" s="201" t="s">
        <v>7768</v>
      </c>
      <c r="P418" s="231" t="s">
        <v>7225</v>
      </c>
      <c r="Q418" s="215" t="s">
        <v>4883</v>
      </c>
      <c r="R418" s="206" t="s">
        <v>5138</v>
      </c>
      <c r="S418" s="72" t="s">
        <v>65</v>
      </c>
      <c r="T418" s="141" t="s">
        <v>2233</v>
      </c>
      <c r="U418" s="72" t="s">
        <v>70</v>
      </c>
      <c r="V418" s="72" t="s">
        <v>73</v>
      </c>
      <c r="W418" s="72" t="s">
        <v>90</v>
      </c>
      <c r="X418" s="180" t="s">
        <v>5233</v>
      </c>
      <c r="Y418" s="180" t="s">
        <v>116</v>
      </c>
      <c r="Z418" s="181" t="s">
        <v>4157</v>
      </c>
      <c r="AA418" s="180" t="s">
        <v>4034</v>
      </c>
      <c r="AB418" s="190">
        <v>1965</v>
      </c>
      <c r="AC418" s="180" t="s">
        <v>76</v>
      </c>
      <c r="AD418" s="180" t="s">
        <v>5233</v>
      </c>
      <c r="AE418" s="191"/>
      <c r="AF418" s="191"/>
      <c r="AG418" s="191"/>
      <c r="AH418" s="191"/>
      <c r="AI418" s="191"/>
      <c r="AJ418" s="191"/>
      <c r="AK418" s="191"/>
      <c r="AL418" s="191"/>
      <c r="AM418" s="191"/>
      <c r="AN418" s="191"/>
      <c r="AO418" s="192"/>
      <c r="AP418" s="192"/>
      <c r="AQ418" s="192"/>
      <c r="AR418" s="192"/>
      <c r="AS418" s="192"/>
      <c r="AT418" s="192"/>
      <c r="AU418" s="192"/>
      <c r="AV418" s="192"/>
      <c r="AW418" s="192"/>
      <c r="AX418" s="72">
        <v>8</v>
      </c>
      <c r="AY418" s="72">
        <v>0</v>
      </c>
      <c r="AZ418" s="80">
        <f t="shared" si="38"/>
        <v>8</v>
      </c>
      <c r="BA418" s="72">
        <v>5</v>
      </c>
      <c r="BB418" s="72">
        <f>0</f>
        <v>0</v>
      </c>
      <c r="BC418" s="72">
        <f t="shared" si="39"/>
        <v>5</v>
      </c>
      <c r="BD418" s="72">
        <f>0</f>
        <v>0</v>
      </c>
      <c r="BE418" s="72">
        <f t="shared" si="40"/>
        <v>5</v>
      </c>
      <c r="BF418" s="72">
        <v>0</v>
      </c>
      <c r="BG418" s="72">
        <v>0</v>
      </c>
      <c r="BH418" s="72"/>
      <c r="BI418" s="72" t="s">
        <v>2096</v>
      </c>
      <c r="BJ418" s="142"/>
      <c r="BK418" s="139"/>
    </row>
    <row r="419" spans="1:63" ht="40.5" customHeight="1">
      <c r="A419" s="205" t="s">
        <v>5724</v>
      </c>
      <c r="B419" s="232" t="s">
        <v>4756</v>
      </c>
      <c r="C419" s="205" t="s">
        <v>2088</v>
      </c>
      <c r="D419" s="236" t="s">
        <v>7779</v>
      </c>
      <c r="E419" s="238" t="str">
        <f>INDEX([3]项目信息统计表!$E:$E,MATCH(B419,[3]项目信息统计表!$B:$B,0))</f>
        <v>基础研究</v>
      </c>
      <c r="F419" s="238" t="s">
        <v>1528</v>
      </c>
      <c r="G419" s="72" t="str">
        <f>INDEX(辅助数据!$F$3:$F$98,MATCH(项目信息统计表!F419,辅助数据!$E$3:$E$98,0))</f>
        <v>C36</v>
      </c>
      <c r="H419" s="238" t="s">
        <v>181</v>
      </c>
      <c r="I419" s="72">
        <f>INDEX(辅助数据!$B$3:$B$64,MATCH(项目信息统计表!H419,辅助数据!$A$3:$A$64,0))</f>
        <v>460</v>
      </c>
      <c r="J419" s="141" t="str">
        <f t="shared" si="37"/>
        <v>2021-01</v>
      </c>
      <c r="K419" s="237">
        <v>45261</v>
      </c>
      <c r="L419" s="72" t="str">
        <f t="shared" si="41"/>
        <v>2021</v>
      </c>
      <c r="M419" s="238" t="s">
        <v>54</v>
      </c>
      <c r="N419" s="201" t="s">
        <v>6259</v>
      </c>
      <c r="O419" s="201" t="s">
        <v>7768</v>
      </c>
      <c r="P419" s="231" t="s">
        <v>7276</v>
      </c>
      <c r="Q419" s="215" t="s">
        <v>4920</v>
      </c>
      <c r="R419" s="218" t="s">
        <v>4434</v>
      </c>
      <c r="S419" s="72" t="s">
        <v>65</v>
      </c>
      <c r="T419" s="141" t="s">
        <v>2127</v>
      </c>
      <c r="U419" s="72" t="s">
        <v>70</v>
      </c>
      <c r="V419" s="72" t="s">
        <v>73</v>
      </c>
      <c r="W419" s="72" t="s">
        <v>4497</v>
      </c>
      <c r="X419" s="180" t="s">
        <v>5233</v>
      </c>
      <c r="Y419" s="180" t="s">
        <v>116</v>
      </c>
      <c r="Z419" s="181" t="s">
        <v>4157</v>
      </c>
      <c r="AA419" s="180" t="s">
        <v>180</v>
      </c>
      <c r="AB419" s="190">
        <v>1983</v>
      </c>
      <c r="AC419" s="180" t="s">
        <v>76</v>
      </c>
      <c r="AD419" s="180" t="s">
        <v>5234</v>
      </c>
      <c r="AE419" s="191"/>
      <c r="AF419" s="191"/>
      <c r="AG419" s="191"/>
      <c r="AH419" s="191"/>
      <c r="AI419" s="191"/>
      <c r="AJ419" s="191"/>
      <c r="AK419" s="191"/>
      <c r="AL419" s="191"/>
      <c r="AM419" s="191"/>
      <c r="AN419" s="191"/>
      <c r="AO419" s="192"/>
      <c r="AP419" s="192"/>
      <c r="AQ419" s="192"/>
      <c r="AR419" s="192"/>
      <c r="AS419" s="192"/>
      <c r="AT419" s="192"/>
      <c r="AU419" s="192"/>
      <c r="AV419" s="192"/>
      <c r="AW419" s="192"/>
      <c r="AX419" s="72">
        <v>15</v>
      </c>
      <c r="AY419" s="72">
        <v>0</v>
      </c>
      <c r="AZ419" s="80">
        <f t="shared" si="38"/>
        <v>15</v>
      </c>
      <c r="BA419" s="72">
        <v>5</v>
      </c>
      <c r="BB419" s="72">
        <f>0</f>
        <v>0</v>
      </c>
      <c r="BC419" s="72">
        <f t="shared" si="39"/>
        <v>5</v>
      </c>
      <c r="BD419" s="72">
        <f>0</f>
        <v>0</v>
      </c>
      <c r="BE419" s="72">
        <f t="shared" si="40"/>
        <v>5</v>
      </c>
      <c r="BF419" s="72">
        <v>0</v>
      </c>
      <c r="BG419" s="72">
        <v>0</v>
      </c>
      <c r="BH419" s="72"/>
      <c r="BI419" s="72" t="s">
        <v>2096</v>
      </c>
      <c r="BJ419" s="142"/>
      <c r="BK419" s="139"/>
    </row>
    <row r="420" spans="1:63" ht="40.5" customHeight="1">
      <c r="A420" s="205" t="s">
        <v>5725</v>
      </c>
      <c r="B420" s="232" t="s">
        <v>4757</v>
      </c>
      <c r="C420" s="205" t="s">
        <v>2088</v>
      </c>
      <c r="D420" s="236" t="s">
        <v>7779</v>
      </c>
      <c r="E420" s="238" t="str">
        <f>INDEX([3]项目信息统计表!$E:$E,MATCH(B420,[3]项目信息统计表!$B:$B,0))</f>
        <v>基础研究</v>
      </c>
      <c r="F420" s="238" t="s">
        <v>1545</v>
      </c>
      <c r="G420" s="72" t="str">
        <f>INDEX(辅助数据!$F$3:$F$98,MATCH(项目信息统计表!F420,辅助数据!$E$3:$E$98,0))</f>
        <v>G54</v>
      </c>
      <c r="H420" s="238" t="s">
        <v>122</v>
      </c>
      <c r="I420" s="72">
        <f>INDEX(辅助数据!$B$3:$B$64,MATCH(项目信息统计表!H420,辅助数据!$A$3:$A$64,0))</f>
        <v>580</v>
      </c>
      <c r="J420" s="141" t="str">
        <f t="shared" si="37"/>
        <v>2021-01</v>
      </c>
      <c r="K420" s="237">
        <v>45261</v>
      </c>
      <c r="L420" s="72" t="str">
        <f t="shared" si="41"/>
        <v>2021</v>
      </c>
      <c r="M420" s="238" t="s">
        <v>54</v>
      </c>
      <c r="N420" s="201" t="s">
        <v>6259</v>
      </c>
      <c r="O420" s="201" t="s">
        <v>7768</v>
      </c>
      <c r="P420" s="231" t="s">
        <v>7277</v>
      </c>
      <c r="Q420" s="215" t="s">
        <v>4921</v>
      </c>
      <c r="R420" s="218" t="s">
        <v>5179</v>
      </c>
      <c r="S420" s="72" t="s">
        <v>65</v>
      </c>
      <c r="T420" s="141" t="s">
        <v>2242</v>
      </c>
      <c r="U420" s="72" t="s">
        <v>70</v>
      </c>
      <c r="V420" s="72" t="s">
        <v>73</v>
      </c>
      <c r="W420" s="72" t="s">
        <v>76</v>
      </c>
      <c r="X420" s="180" t="s">
        <v>5233</v>
      </c>
      <c r="Y420" s="180" t="s">
        <v>116</v>
      </c>
      <c r="Z420" s="181" t="s">
        <v>4157</v>
      </c>
      <c r="AA420" s="180" t="s">
        <v>7518</v>
      </c>
      <c r="AB420" s="190">
        <v>1989</v>
      </c>
      <c r="AC420" s="180" t="s">
        <v>4497</v>
      </c>
      <c r="AD420" s="180" t="s">
        <v>5233</v>
      </c>
      <c r="AE420" s="191"/>
      <c r="AF420" s="191"/>
      <c r="AG420" s="191"/>
      <c r="AH420" s="191"/>
      <c r="AI420" s="191"/>
      <c r="AJ420" s="191"/>
      <c r="AK420" s="191"/>
      <c r="AL420" s="191"/>
      <c r="AM420" s="191"/>
      <c r="AN420" s="191"/>
      <c r="AO420" s="192"/>
      <c r="AP420" s="192"/>
      <c r="AQ420" s="192"/>
      <c r="AR420" s="192"/>
      <c r="AS420" s="192"/>
      <c r="AT420" s="192"/>
      <c r="AU420" s="192"/>
      <c r="AV420" s="192"/>
      <c r="AW420" s="192"/>
      <c r="AX420" s="72">
        <v>15</v>
      </c>
      <c r="AY420" s="72">
        <v>0</v>
      </c>
      <c r="AZ420" s="80">
        <f t="shared" si="38"/>
        <v>15</v>
      </c>
      <c r="BA420" s="72">
        <v>5</v>
      </c>
      <c r="BB420" s="72">
        <f>0</f>
        <v>0</v>
      </c>
      <c r="BC420" s="72">
        <f t="shared" si="39"/>
        <v>5</v>
      </c>
      <c r="BD420" s="72">
        <f>0</f>
        <v>0</v>
      </c>
      <c r="BE420" s="72">
        <f t="shared" si="40"/>
        <v>5</v>
      </c>
      <c r="BF420" s="72">
        <v>0</v>
      </c>
      <c r="BG420" s="72">
        <v>0</v>
      </c>
      <c r="BH420" s="72"/>
      <c r="BI420" s="72" t="s">
        <v>2096</v>
      </c>
      <c r="BJ420" s="142"/>
      <c r="BK420" s="139"/>
    </row>
    <row r="421" spans="1:63" ht="40.5" customHeight="1">
      <c r="A421" s="205" t="s">
        <v>4278</v>
      </c>
      <c r="B421" s="232" t="s">
        <v>4333</v>
      </c>
      <c r="C421" s="205" t="s">
        <v>2088</v>
      </c>
      <c r="D421" s="236" t="s">
        <v>7779</v>
      </c>
      <c r="E421" s="238" t="str">
        <f>INDEX([3]项目信息统计表!$E:$E,MATCH(B421,[3]项目信息统计表!$B:$B,0))</f>
        <v>应用研究</v>
      </c>
      <c r="F421" s="238" t="s">
        <v>1545</v>
      </c>
      <c r="G421" s="72" t="str">
        <f>INDEX(辅助数据!$F$3:$F$98,MATCH(项目信息统计表!F421,辅助数据!$E$3:$E$98,0))</f>
        <v>G54</v>
      </c>
      <c r="H421" s="238" t="s">
        <v>122</v>
      </c>
      <c r="I421" s="72">
        <f>INDEX(辅助数据!$B$3:$B$64,MATCH(项目信息统计表!H421,辅助数据!$A$3:$A$64,0))</f>
        <v>580</v>
      </c>
      <c r="J421" s="141" t="str">
        <f t="shared" si="37"/>
        <v>2020-01</v>
      </c>
      <c r="K421" s="237">
        <v>44896</v>
      </c>
      <c r="L421" s="72" t="str">
        <f t="shared" si="41"/>
        <v>2020</v>
      </c>
      <c r="M421" s="193"/>
      <c r="N421" s="197" t="s">
        <v>6259</v>
      </c>
      <c r="O421" s="201" t="s">
        <v>7768</v>
      </c>
      <c r="P421" s="231" t="s">
        <v>7322</v>
      </c>
      <c r="Q421" s="215" t="s">
        <v>4984</v>
      </c>
      <c r="R421" s="206" t="s">
        <v>4409</v>
      </c>
      <c r="S421" s="72" t="s">
        <v>65</v>
      </c>
      <c r="T421" s="141" t="s">
        <v>2138</v>
      </c>
      <c r="U421" s="72" t="s">
        <v>70</v>
      </c>
      <c r="V421" s="72" t="s">
        <v>73</v>
      </c>
      <c r="W421" s="72" t="s">
        <v>76</v>
      </c>
      <c r="X421" s="180" t="s">
        <v>5233</v>
      </c>
      <c r="Y421" s="180" t="s">
        <v>116</v>
      </c>
      <c r="Z421" s="181" t="s">
        <v>4157</v>
      </c>
      <c r="AA421" s="180" t="s">
        <v>183</v>
      </c>
      <c r="AB421" s="190">
        <v>1986</v>
      </c>
      <c r="AC421" s="180" t="s">
        <v>4497</v>
      </c>
      <c r="AD421" s="180" t="s">
        <v>5233</v>
      </c>
      <c r="AE421" s="191"/>
      <c r="AF421" s="191"/>
      <c r="AG421" s="191"/>
      <c r="AH421" s="191"/>
      <c r="AI421" s="191"/>
      <c r="AJ421" s="191"/>
      <c r="AK421" s="191"/>
      <c r="AL421" s="191"/>
      <c r="AM421" s="191"/>
      <c r="AN421" s="191"/>
      <c r="AO421" s="192"/>
      <c r="AP421" s="192"/>
      <c r="AQ421" s="192"/>
      <c r="AR421" s="192"/>
      <c r="AS421" s="192"/>
      <c r="AT421" s="192"/>
      <c r="AU421" s="192"/>
      <c r="AV421" s="192"/>
      <c r="AW421" s="192"/>
      <c r="AX421" s="72">
        <v>15</v>
      </c>
      <c r="AY421" s="72">
        <v>0</v>
      </c>
      <c r="AZ421" s="80">
        <f t="shared" si="38"/>
        <v>15</v>
      </c>
      <c r="BA421" s="72">
        <v>5.8</v>
      </c>
      <c r="BB421" s="72">
        <f>0</f>
        <v>0</v>
      </c>
      <c r="BC421" s="72">
        <f t="shared" si="39"/>
        <v>5.8</v>
      </c>
      <c r="BD421" s="72">
        <f>0</f>
        <v>0</v>
      </c>
      <c r="BE421" s="72">
        <f t="shared" si="40"/>
        <v>5.8</v>
      </c>
      <c r="BF421" s="72">
        <v>0</v>
      </c>
      <c r="BG421" s="72">
        <v>0</v>
      </c>
      <c r="BH421" s="72"/>
      <c r="BI421" s="72" t="s">
        <v>2096</v>
      </c>
      <c r="BJ421" s="142"/>
      <c r="BK421" s="139"/>
    </row>
    <row r="422" spans="1:63" ht="40.5" customHeight="1">
      <c r="A422" s="205" t="s">
        <v>4279</v>
      </c>
      <c r="B422" s="232" t="s">
        <v>4334</v>
      </c>
      <c r="C422" s="205" t="s">
        <v>2088</v>
      </c>
      <c r="D422" s="236" t="s">
        <v>7779</v>
      </c>
      <c r="E422" s="238" t="str">
        <f>INDEX([3]项目信息统计表!$E:$E,MATCH(B422,[3]项目信息统计表!$B:$B,0))</f>
        <v>应用研究</v>
      </c>
      <c r="F422" s="238" t="s">
        <v>1545</v>
      </c>
      <c r="G422" s="72" t="str">
        <f>INDEX(辅助数据!$F$3:$F$98,MATCH(项目信息统计表!F422,辅助数据!$E$3:$E$98,0))</f>
        <v>G54</v>
      </c>
      <c r="H422" s="238" t="s">
        <v>122</v>
      </c>
      <c r="I422" s="72">
        <f>INDEX(辅助数据!$B$3:$B$64,MATCH(项目信息统计表!H422,辅助数据!$A$3:$A$64,0))</f>
        <v>580</v>
      </c>
      <c r="J422" s="141" t="str">
        <f t="shared" si="37"/>
        <v>2020-01</v>
      </c>
      <c r="K422" s="237">
        <v>44896</v>
      </c>
      <c r="L422" s="72" t="str">
        <f t="shared" si="41"/>
        <v>2020</v>
      </c>
      <c r="M422" s="193"/>
      <c r="N422" s="197" t="s">
        <v>6259</v>
      </c>
      <c r="O422" s="201" t="s">
        <v>7768</v>
      </c>
      <c r="P422" s="231" t="s">
        <v>7323</v>
      </c>
      <c r="Q422" s="215" t="s">
        <v>4985</v>
      </c>
      <c r="R422" s="206" t="s">
        <v>4410</v>
      </c>
      <c r="S422" s="72" t="s">
        <v>65</v>
      </c>
      <c r="T422" s="141" t="s">
        <v>3702</v>
      </c>
      <c r="U422" s="72" t="s">
        <v>70</v>
      </c>
      <c r="V422" s="72" t="s">
        <v>73</v>
      </c>
      <c r="W422" s="72" t="s">
        <v>76</v>
      </c>
      <c r="X422" s="180" t="s">
        <v>5233</v>
      </c>
      <c r="Y422" s="180" t="s">
        <v>116</v>
      </c>
      <c r="Z422" s="181" t="s">
        <v>194</v>
      </c>
      <c r="AA422" s="180" t="s">
        <v>4985</v>
      </c>
      <c r="AB422" s="190">
        <v>1975</v>
      </c>
      <c r="AC422" s="180" t="s">
        <v>76</v>
      </c>
      <c r="AD422" s="180" t="s">
        <v>5233</v>
      </c>
      <c r="AE422" s="191"/>
      <c r="AF422" s="191"/>
      <c r="AG422" s="191"/>
      <c r="AH422" s="191"/>
      <c r="AI422" s="191"/>
      <c r="AJ422" s="191"/>
      <c r="AK422" s="191"/>
      <c r="AL422" s="191"/>
      <c r="AM422" s="191"/>
      <c r="AN422" s="191"/>
      <c r="AO422" s="192"/>
      <c r="AP422" s="192"/>
      <c r="AQ422" s="192"/>
      <c r="AR422" s="192"/>
      <c r="AS422" s="192"/>
      <c r="AT422" s="192"/>
      <c r="AU422" s="192"/>
      <c r="AV422" s="192"/>
      <c r="AW422" s="192"/>
      <c r="AX422" s="72">
        <v>15</v>
      </c>
      <c r="AY422" s="72">
        <v>0</v>
      </c>
      <c r="AZ422" s="80">
        <f t="shared" si="38"/>
        <v>15</v>
      </c>
      <c r="BA422" s="72">
        <v>5.8</v>
      </c>
      <c r="BB422" s="72">
        <f>0</f>
        <v>0</v>
      </c>
      <c r="BC422" s="72">
        <f t="shared" si="39"/>
        <v>5.8</v>
      </c>
      <c r="BD422" s="72">
        <f>0</f>
        <v>0</v>
      </c>
      <c r="BE422" s="72">
        <f t="shared" si="40"/>
        <v>5.8</v>
      </c>
      <c r="BF422" s="72">
        <v>0</v>
      </c>
      <c r="BG422" s="72">
        <v>0</v>
      </c>
      <c r="BH422" s="72"/>
      <c r="BI422" s="72" t="s">
        <v>2096</v>
      </c>
      <c r="BJ422" s="142"/>
      <c r="BK422" s="139"/>
    </row>
    <row r="423" spans="1:63" ht="40.5" customHeight="1">
      <c r="A423" s="205" t="s">
        <v>4280</v>
      </c>
      <c r="B423" s="232" t="s">
        <v>4335</v>
      </c>
      <c r="C423" s="205" t="s">
        <v>2088</v>
      </c>
      <c r="D423" s="236" t="s">
        <v>7779</v>
      </c>
      <c r="E423" s="238" t="str">
        <f>INDEX([3]项目信息统计表!$E:$E,MATCH(B423,[3]项目信息统计表!$B:$B,0))</f>
        <v>应用研究</v>
      </c>
      <c r="F423" s="238" t="s">
        <v>1545</v>
      </c>
      <c r="G423" s="72" t="str">
        <f>INDEX(辅助数据!$F$3:$F$98,MATCH(项目信息统计表!F423,辅助数据!$E$3:$E$98,0))</f>
        <v>G54</v>
      </c>
      <c r="H423" s="238" t="s">
        <v>122</v>
      </c>
      <c r="I423" s="72">
        <f>INDEX(辅助数据!$B$3:$B$64,MATCH(项目信息统计表!H423,辅助数据!$A$3:$A$64,0))</f>
        <v>580</v>
      </c>
      <c r="J423" s="141" t="str">
        <f t="shared" si="37"/>
        <v>2020-01</v>
      </c>
      <c r="K423" s="237">
        <v>44896</v>
      </c>
      <c r="L423" s="72" t="str">
        <f t="shared" si="41"/>
        <v>2020</v>
      </c>
      <c r="M423" s="193"/>
      <c r="N423" s="197" t="s">
        <v>6259</v>
      </c>
      <c r="O423" s="201" t="s">
        <v>7768</v>
      </c>
      <c r="P423" s="231" t="s">
        <v>7324</v>
      </c>
      <c r="Q423" s="215" t="s">
        <v>4986</v>
      </c>
      <c r="R423" s="206" t="s">
        <v>4411</v>
      </c>
      <c r="S423" s="72" t="s">
        <v>65</v>
      </c>
      <c r="T423" s="141" t="s">
        <v>3747</v>
      </c>
      <c r="U423" s="72" t="s">
        <v>70</v>
      </c>
      <c r="V423" s="72" t="s">
        <v>73</v>
      </c>
      <c r="W423" s="72" t="s">
        <v>90</v>
      </c>
      <c r="X423" s="180" t="s">
        <v>5233</v>
      </c>
      <c r="Y423" s="180" t="s">
        <v>116</v>
      </c>
      <c r="Z423" s="181" t="s">
        <v>4157</v>
      </c>
      <c r="AA423" s="180" t="s">
        <v>7724</v>
      </c>
      <c r="AB423" s="190">
        <v>1984</v>
      </c>
      <c r="AC423" s="180" t="s">
        <v>76</v>
      </c>
      <c r="AD423" s="180" t="s">
        <v>5233</v>
      </c>
      <c r="AE423" s="191"/>
      <c r="AF423" s="191"/>
      <c r="AG423" s="191"/>
      <c r="AH423" s="191"/>
      <c r="AI423" s="191"/>
      <c r="AJ423" s="191"/>
      <c r="AK423" s="191"/>
      <c r="AL423" s="191"/>
      <c r="AM423" s="191"/>
      <c r="AN423" s="191"/>
      <c r="AO423" s="192"/>
      <c r="AP423" s="192"/>
      <c r="AQ423" s="192"/>
      <c r="AR423" s="192"/>
      <c r="AS423" s="192"/>
      <c r="AT423" s="192"/>
      <c r="AU423" s="192"/>
      <c r="AV423" s="192"/>
      <c r="AW423" s="192"/>
      <c r="AX423" s="72">
        <v>15</v>
      </c>
      <c r="AY423" s="72">
        <v>0</v>
      </c>
      <c r="AZ423" s="80">
        <f t="shared" si="38"/>
        <v>15</v>
      </c>
      <c r="BA423" s="72">
        <v>5.8</v>
      </c>
      <c r="BB423" s="72">
        <f>0</f>
        <v>0</v>
      </c>
      <c r="BC423" s="72">
        <f t="shared" si="39"/>
        <v>5.8</v>
      </c>
      <c r="BD423" s="72">
        <f>0</f>
        <v>0</v>
      </c>
      <c r="BE423" s="72">
        <f t="shared" si="40"/>
        <v>5.8</v>
      </c>
      <c r="BF423" s="72">
        <v>0</v>
      </c>
      <c r="BG423" s="72">
        <v>0</v>
      </c>
      <c r="BH423" s="72"/>
      <c r="BI423" s="72" t="s">
        <v>2096</v>
      </c>
      <c r="BJ423" s="142"/>
      <c r="BK423" s="139"/>
    </row>
    <row r="424" spans="1:63" ht="40.5" customHeight="1">
      <c r="A424" s="205" t="s">
        <v>4602</v>
      </c>
      <c r="B424" s="232" t="s">
        <v>4778</v>
      </c>
      <c r="C424" s="205" t="s">
        <v>2088</v>
      </c>
      <c r="D424" s="236" t="s">
        <v>7779</v>
      </c>
      <c r="E424" s="238" t="str">
        <f>INDEX([3]项目信息统计表!$E:$E,MATCH(B424,[3]项目信息统计表!$B:$B,0))</f>
        <v>应用研究</v>
      </c>
      <c r="F424" s="238" t="s">
        <v>1545</v>
      </c>
      <c r="G424" s="72" t="str">
        <f>INDEX(辅助数据!$F$3:$F$98,MATCH(项目信息统计表!F424,辅助数据!$E$3:$E$98,0))</f>
        <v>G54</v>
      </c>
      <c r="H424" s="238" t="s">
        <v>181</v>
      </c>
      <c r="I424" s="72">
        <f>INDEX(辅助数据!$B$3:$B$64,MATCH(项目信息统计表!H424,辅助数据!$A$3:$A$64,0))</f>
        <v>460</v>
      </c>
      <c r="J424" s="141" t="str">
        <f t="shared" si="37"/>
        <v>2021-01</v>
      </c>
      <c r="K424" s="237">
        <v>45261</v>
      </c>
      <c r="L424" s="72" t="str">
        <f t="shared" si="41"/>
        <v>2021</v>
      </c>
      <c r="M424" s="238" t="s">
        <v>54</v>
      </c>
      <c r="N424" s="201" t="s">
        <v>4825</v>
      </c>
      <c r="O424" s="201" t="s">
        <v>7768</v>
      </c>
      <c r="P424" s="231" t="s">
        <v>7369</v>
      </c>
      <c r="Q424" s="215" t="s">
        <v>4932</v>
      </c>
      <c r="R424" s="206" t="s">
        <v>5187</v>
      </c>
      <c r="S424" s="72" t="s">
        <v>65</v>
      </c>
      <c r="T424" s="141" t="s">
        <v>3508</v>
      </c>
      <c r="U424" s="72" t="s">
        <v>70</v>
      </c>
      <c r="V424" s="72" t="s">
        <v>73</v>
      </c>
      <c r="W424" s="72" t="s">
        <v>76</v>
      </c>
      <c r="X424" s="180" t="s">
        <v>5233</v>
      </c>
      <c r="Y424" s="180" t="s">
        <v>116</v>
      </c>
      <c r="Z424" s="181" t="s">
        <v>4157</v>
      </c>
      <c r="AA424" s="180" t="s">
        <v>180</v>
      </c>
      <c r="AB424" s="190">
        <v>1983</v>
      </c>
      <c r="AC424" s="180" t="s">
        <v>76</v>
      </c>
      <c r="AD424" s="180" t="s">
        <v>5234</v>
      </c>
      <c r="AE424" s="191"/>
      <c r="AF424" s="191"/>
      <c r="AG424" s="191"/>
      <c r="AH424" s="191"/>
      <c r="AI424" s="191"/>
      <c r="AJ424" s="191"/>
      <c r="AK424" s="191"/>
      <c r="AL424" s="191"/>
      <c r="AM424" s="191"/>
      <c r="AN424" s="191"/>
      <c r="AO424" s="192"/>
      <c r="AP424" s="192"/>
      <c r="AQ424" s="192"/>
      <c r="AR424" s="192"/>
      <c r="AS424" s="192"/>
      <c r="AT424" s="192"/>
      <c r="AU424" s="192"/>
      <c r="AV424" s="192"/>
      <c r="AW424" s="192"/>
      <c r="AX424" s="72">
        <v>30</v>
      </c>
      <c r="AY424" s="72">
        <v>0</v>
      </c>
      <c r="AZ424" s="80">
        <f t="shared" si="38"/>
        <v>30</v>
      </c>
      <c r="BA424" s="72">
        <v>20</v>
      </c>
      <c r="BB424" s="72">
        <f>0</f>
        <v>0</v>
      </c>
      <c r="BC424" s="72">
        <f t="shared" si="39"/>
        <v>20</v>
      </c>
      <c r="BD424" s="72">
        <f>0</f>
        <v>0</v>
      </c>
      <c r="BE424" s="72">
        <f t="shared" si="40"/>
        <v>20</v>
      </c>
      <c r="BF424" s="72">
        <v>0</v>
      </c>
      <c r="BG424" s="72">
        <v>0</v>
      </c>
      <c r="BH424" s="72"/>
      <c r="BI424" s="72" t="s">
        <v>2096</v>
      </c>
      <c r="BJ424" s="142"/>
      <c r="BK424" s="139"/>
    </row>
    <row r="425" spans="1:63" ht="40.5" customHeight="1">
      <c r="A425" s="205" t="s">
        <v>4604</v>
      </c>
      <c r="B425" s="232" t="s">
        <v>4783</v>
      </c>
      <c r="C425" s="205" t="s">
        <v>2088</v>
      </c>
      <c r="D425" s="236" t="s">
        <v>7779</v>
      </c>
      <c r="E425" s="238" t="str">
        <f>INDEX([3]项目信息统计表!$E:$E,MATCH(B425,[3]项目信息统计表!$B:$B,0))</f>
        <v>应用研究</v>
      </c>
      <c r="F425" s="238" t="s">
        <v>1545</v>
      </c>
      <c r="G425" s="72" t="str">
        <f>INDEX(辅助数据!$F$3:$F$98,MATCH(项目信息统计表!F425,辅助数据!$E$3:$E$98,0))</f>
        <v>G54</v>
      </c>
      <c r="H425" s="238" t="s">
        <v>122</v>
      </c>
      <c r="I425" s="72">
        <f>INDEX(辅助数据!$B$3:$B$64,MATCH(项目信息统计表!H425,辅助数据!$A$3:$A$64,0))</f>
        <v>580</v>
      </c>
      <c r="J425" s="141" t="str">
        <f t="shared" si="37"/>
        <v>2021-01</v>
      </c>
      <c r="K425" s="237">
        <v>45261</v>
      </c>
      <c r="L425" s="72" t="str">
        <f t="shared" si="41"/>
        <v>2021</v>
      </c>
      <c r="M425" s="238" t="s">
        <v>54</v>
      </c>
      <c r="N425" s="201" t="s">
        <v>4825</v>
      </c>
      <c r="O425" s="201" t="s">
        <v>7768</v>
      </c>
      <c r="P425" s="231" t="s">
        <v>7372</v>
      </c>
      <c r="Q425" s="215" t="s">
        <v>4034</v>
      </c>
      <c r="R425" s="206" t="s">
        <v>4412</v>
      </c>
      <c r="S425" s="72" t="s">
        <v>5231</v>
      </c>
      <c r="T425" s="141" t="s">
        <v>3594</v>
      </c>
      <c r="U425" s="72" t="s">
        <v>70</v>
      </c>
      <c r="V425" s="72" t="s">
        <v>73</v>
      </c>
      <c r="W425" s="72" t="s">
        <v>76</v>
      </c>
      <c r="X425" s="180" t="s">
        <v>5233</v>
      </c>
      <c r="Y425" s="180" t="s">
        <v>116</v>
      </c>
      <c r="Z425" s="181" t="s">
        <v>4157</v>
      </c>
      <c r="AA425" s="180" t="s">
        <v>4984</v>
      </c>
      <c r="AB425" s="190">
        <v>1984</v>
      </c>
      <c r="AC425" s="180" t="s">
        <v>76</v>
      </c>
      <c r="AD425" s="180" t="s">
        <v>5233</v>
      </c>
      <c r="AE425" s="191"/>
      <c r="AF425" s="191"/>
      <c r="AG425" s="191"/>
      <c r="AH425" s="191"/>
      <c r="AI425" s="191"/>
      <c r="AJ425" s="191"/>
      <c r="AK425" s="191"/>
      <c r="AL425" s="191"/>
      <c r="AM425" s="191"/>
      <c r="AN425" s="191"/>
      <c r="AO425" s="192"/>
      <c r="AP425" s="192"/>
      <c r="AQ425" s="192"/>
      <c r="AR425" s="192"/>
      <c r="AS425" s="192"/>
      <c r="AT425" s="192"/>
      <c r="AU425" s="192"/>
      <c r="AV425" s="192"/>
      <c r="AW425" s="192"/>
      <c r="AX425" s="72">
        <v>25</v>
      </c>
      <c r="AY425" s="72">
        <v>0</v>
      </c>
      <c r="AZ425" s="80">
        <f t="shared" si="38"/>
        <v>25</v>
      </c>
      <c r="BA425" s="72">
        <v>20</v>
      </c>
      <c r="BB425" s="72">
        <f>0</f>
        <v>0</v>
      </c>
      <c r="BC425" s="72">
        <f t="shared" si="39"/>
        <v>20</v>
      </c>
      <c r="BD425" s="72">
        <f>0</f>
        <v>0</v>
      </c>
      <c r="BE425" s="72">
        <f t="shared" si="40"/>
        <v>20</v>
      </c>
      <c r="BF425" s="72">
        <v>0</v>
      </c>
      <c r="BG425" s="72">
        <v>0</v>
      </c>
      <c r="BH425" s="72"/>
      <c r="BI425" s="72" t="s">
        <v>2096</v>
      </c>
      <c r="BJ425" s="142"/>
      <c r="BK425" s="139"/>
    </row>
    <row r="426" spans="1:63" ht="40.5" customHeight="1">
      <c r="A426" s="205" t="s">
        <v>4242</v>
      </c>
      <c r="B426" s="232" t="s">
        <v>4182</v>
      </c>
      <c r="C426" s="205" t="s">
        <v>2088</v>
      </c>
      <c r="D426" s="236" t="s">
        <v>7779</v>
      </c>
      <c r="E426" s="238" t="str">
        <f>INDEX([3]项目信息统计表!$E:$E,MATCH(B426,[3]项目信息统计表!$B:$B,0))</f>
        <v>应用研究</v>
      </c>
      <c r="F426" s="238" t="s">
        <v>1545</v>
      </c>
      <c r="G426" s="72" t="str">
        <f>INDEX(辅助数据!$F$3:$F$98,MATCH(项目信息统计表!F426,辅助数据!$E$3:$E$98,0))</f>
        <v>G54</v>
      </c>
      <c r="H426" s="238" t="s">
        <v>122</v>
      </c>
      <c r="I426" s="72">
        <f>INDEX(辅助数据!$B$3:$B$64,MATCH(项目信息统计表!H426,辅助数据!$A$3:$A$64,0))</f>
        <v>580</v>
      </c>
      <c r="J426" s="141" t="str">
        <f t="shared" si="37"/>
        <v>2019-01</v>
      </c>
      <c r="K426" s="237">
        <v>44531</v>
      </c>
      <c r="L426" s="72" t="str">
        <f>"201"&amp;MID(B426,9,1)</f>
        <v>2019</v>
      </c>
      <c r="M426" s="193"/>
      <c r="N426" s="201" t="s">
        <v>4828</v>
      </c>
      <c r="O426" s="201" t="s">
        <v>7768</v>
      </c>
      <c r="P426" s="231" t="s">
        <v>7388</v>
      </c>
      <c r="Q426" s="215" t="s">
        <v>5017</v>
      </c>
      <c r="R426" s="206" t="s">
        <v>4493</v>
      </c>
      <c r="S426" s="72" t="s">
        <v>65</v>
      </c>
      <c r="T426" s="141" t="s">
        <v>3725</v>
      </c>
      <c r="U426" s="72" t="s">
        <v>70</v>
      </c>
      <c r="V426" s="72" t="s">
        <v>73</v>
      </c>
      <c r="W426" s="72" t="s">
        <v>76</v>
      </c>
      <c r="X426" s="180" t="s">
        <v>5233</v>
      </c>
      <c r="Y426" s="180" t="s">
        <v>5233</v>
      </c>
      <c r="Z426" s="181" t="s">
        <v>5233</v>
      </c>
      <c r="AA426" s="180" t="s">
        <v>4994</v>
      </c>
      <c r="AB426" s="190" t="s">
        <v>4217</v>
      </c>
      <c r="AC426" s="180" t="s">
        <v>4497</v>
      </c>
      <c r="AD426" s="180" t="s">
        <v>5233</v>
      </c>
      <c r="AE426" s="191"/>
      <c r="AF426" s="191"/>
      <c r="AG426" s="191"/>
      <c r="AH426" s="191"/>
      <c r="AI426" s="191"/>
      <c r="AJ426" s="191"/>
      <c r="AK426" s="191"/>
      <c r="AL426" s="191"/>
      <c r="AM426" s="191"/>
      <c r="AN426" s="191"/>
      <c r="AO426" s="192"/>
      <c r="AP426" s="192"/>
      <c r="AQ426" s="192"/>
      <c r="AR426" s="192"/>
      <c r="AS426" s="192"/>
      <c r="AT426" s="192"/>
      <c r="AU426" s="192"/>
      <c r="AV426" s="192"/>
      <c r="AW426" s="192"/>
      <c r="AX426" s="72">
        <v>80</v>
      </c>
      <c r="AY426" s="72">
        <v>0</v>
      </c>
      <c r="AZ426" s="80">
        <f t="shared" si="38"/>
        <v>80</v>
      </c>
      <c r="BA426" s="72">
        <v>10</v>
      </c>
      <c r="BB426" s="72">
        <f>0</f>
        <v>0</v>
      </c>
      <c r="BC426" s="72">
        <f t="shared" si="39"/>
        <v>10</v>
      </c>
      <c r="BD426" s="72">
        <f>0</f>
        <v>0</v>
      </c>
      <c r="BE426" s="72">
        <f t="shared" si="40"/>
        <v>10</v>
      </c>
      <c r="BF426" s="72">
        <v>0</v>
      </c>
      <c r="BG426" s="72">
        <v>0</v>
      </c>
      <c r="BH426" s="72"/>
      <c r="BI426" s="72" t="s">
        <v>2096</v>
      </c>
      <c r="BJ426" s="142"/>
      <c r="BK426" s="139"/>
    </row>
    <row r="427" spans="1:63" ht="40.5" customHeight="1">
      <c r="A427" s="205" t="s">
        <v>5287</v>
      </c>
      <c r="B427" s="232" t="s">
        <v>5824</v>
      </c>
      <c r="C427" s="205" t="s">
        <v>4350</v>
      </c>
      <c r="D427" s="236" t="s">
        <v>7779</v>
      </c>
      <c r="E427" s="238" t="str">
        <f>INDEX([3]项目信息统计表!$E:$E,MATCH(B427,[3]项目信息统计表!$B:$B,0))</f>
        <v>基础研究</v>
      </c>
      <c r="F427" s="238" t="s">
        <v>1568</v>
      </c>
      <c r="G427" s="72" t="str">
        <f>INDEX(辅助数据!$F$3:$F$98,MATCH(项目信息统计表!F427,辅助数据!$E$3:$E$98,0))</f>
        <v>N77</v>
      </c>
      <c r="H427" s="238" t="s">
        <v>212</v>
      </c>
      <c r="I427" s="72">
        <f>INDEX(辅助数据!$B$3:$B$64,MATCH(项目信息统计表!H427,辅助数据!$A$3:$A$64,0))</f>
        <v>170</v>
      </c>
      <c r="J427" s="141" t="str">
        <f t="shared" si="37"/>
        <v>2022-01</v>
      </c>
      <c r="K427" s="237">
        <v>45627</v>
      </c>
      <c r="L427" s="72" t="str">
        <f t="shared" ref="L427:L449" si="42">"202"&amp;MID(B427,9,1)</f>
        <v>2022</v>
      </c>
      <c r="M427" s="238" t="s">
        <v>54</v>
      </c>
      <c r="N427" s="201" t="s">
        <v>6259</v>
      </c>
      <c r="O427" s="201" t="s">
        <v>7768</v>
      </c>
      <c r="P427" s="231" t="s">
        <v>6525</v>
      </c>
      <c r="Q427" s="215" t="s">
        <v>2473</v>
      </c>
      <c r="R427" s="206" t="s">
        <v>4415</v>
      </c>
      <c r="S427" s="72" t="s">
        <v>65</v>
      </c>
      <c r="T427" s="141" t="s">
        <v>3764</v>
      </c>
      <c r="U427" s="72" t="s">
        <v>70</v>
      </c>
      <c r="V427" s="72" t="s">
        <v>73</v>
      </c>
      <c r="W427" s="72" t="s">
        <v>90</v>
      </c>
      <c r="X427" s="180" t="s">
        <v>5233</v>
      </c>
      <c r="Y427" s="180" t="s">
        <v>160</v>
      </c>
      <c r="Z427" s="181" t="s">
        <v>230</v>
      </c>
      <c r="AA427" s="180" t="s">
        <v>4994</v>
      </c>
      <c r="AB427" s="190" t="s">
        <v>4226</v>
      </c>
      <c r="AC427" s="180" t="s">
        <v>90</v>
      </c>
      <c r="AD427" s="180" t="s">
        <v>5233</v>
      </c>
      <c r="AE427" s="191"/>
      <c r="AF427" s="191"/>
      <c r="AG427" s="191"/>
      <c r="AH427" s="191"/>
      <c r="AI427" s="191"/>
      <c r="AJ427" s="191"/>
      <c r="AK427" s="191"/>
      <c r="AL427" s="191"/>
      <c r="AM427" s="191"/>
      <c r="AN427" s="191"/>
      <c r="AO427" s="192"/>
      <c r="AP427" s="192"/>
      <c r="AQ427" s="192"/>
      <c r="AR427" s="192"/>
      <c r="AS427" s="192"/>
      <c r="AT427" s="192"/>
      <c r="AU427" s="192"/>
      <c r="AV427" s="192"/>
      <c r="AW427" s="192"/>
      <c r="AX427" s="72">
        <v>15</v>
      </c>
      <c r="AY427" s="72">
        <v>0</v>
      </c>
      <c r="AZ427" s="80">
        <f t="shared" si="38"/>
        <v>15</v>
      </c>
      <c r="BA427" s="72">
        <v>5</v>
      </c>
      <c r="BB427" s="72">
        <f>0</f>
        <v>0</v>
      </c>
      <c r="BC427" s="72">
        <f t="shared" si="39"/>
        <v>5</v>
      </c>
      <c r="BD427" s="72">
        <f>0</f>
        <v>0</v>
      </c>
      <c r="BE427" s="72">
        <f t="shared" si="40"/>
        <v>5</v>
      </c>
      <c r="BF427" s="72">
        <v>0</v>
      </c>
      <c r="BG427" s="72">
        <v>0</v>
      </c>
      <c r="BH427" s="72"/>
      <c r="BI427" s="72" t="s">
        <v>2096</v>
      </c>
      <c r="BJ427" s="142"/>
      <c r="BK427" s="139"/>
    </row>
    <row r="428" spans="1:63" ht="40.5" customHeight="1">
      <c r="A428" s="205" t="s">
        <v>5300</v>
      </c>
      <c r="B428" s="232" t="s">
        <v>5837</v>
      </c>
      <c r="C428" s="205" t="s">
        <v>4350</v>
      </c>
      <c r="D428" s="236" t="s">
        <v>7779</v>
      </c>
      <c r="E428" s="238" t="str">
        <f>INDEX([3]项目信息统计表!$E:$E,MATCH(B428,[3]项目信息统计表!$B:$B,0))</f>
        <v>基础研究</v>
      </c>
      <c r="F428" s="238" t="s">
        <v>1564</v>
      </c>
      <c r="G428" s="72" t="str">
        <f>INDEX(辅助数据!$F$3:$F$98,MATCH(项目信息统计表!F428,辅助数据!$E$3:$E$98,0))</f>
        <v>M73</v>
      </c>
      <c r="H428" s="238" t="s">
        <v>986</v>
      </c>
      <c r="I428" s="72">
        <f>INDEX(辅助数据!$B$3:$B$64,MATCH(项目信息统计表!H428,辅助数据!$A$3:$A$64,0))</f>
        <v>570</v>
      </c>
      <c r="J428" s="141" t="str">
        <f t="shared" si="37"/>
        <v>2022-01</v>
      </c>
      <c r="K428" s="237">
        <v>45261</v>
      </c>
      <c r="L428" s="72" t="str">
        <f t="shared" si="42"/>
        <v>2022</v>
      </c>
      <c r="M428" s="238" t="s">
        <v>54</v>
      </c>
      <c r="N428" s="201" t="s">
        <v>6260</v>
      </c>
      <c r="O428" s="201" t="s">
        <v>7768</v>
      </c>
      <c r="P428" s="231" t="s">
        <v>6545</v>
      </c>
      <c r="Q428" s="215" t="s">
        <v>4994</v>
      </c>
      <c r="R428" s="206" t="s">
        <v>6306</v>
      </c>
      <c r="S428" s="72" t="s">
        <v>65</v>
      </c>
      <c r="T428" s="141" t="s">
        <v>3784</v>
      </c>
      <c r="U428" s="72" t="s">
        <v>70</v>
      </c>
      <c r="V428" s="72" t="s">
        <v>73</v>
      </c>
      <c r="W428" s="72" t="s">
        <v>90</v>
      </c>
      <c r="X428" s="180" t="s">
        <v>5233</v>
      </c>
      <c r="Y428" s="180" t="s">
        <v>160</v>
      </c>
      <c r="Z428" s="181" t="s">
        <v>230</v>
      </c>
      <c r="AA428" s="180"/>
      <c r="AB428" s="190"/>
      <c r="AC428" s="180"/>
      <c r="AD428" s="180"/>
      <c r="AE428" s="191"/>
      <c r="AF428" s="191"/>
      <c r="AG428" s="191"/>
      <c r="AH428" s="191"/>
      <c r="AI428" s="191"/>
      <c r="AJ428" s="191"/>
      <c r="AK428" s="191"/>
      <c r="AL428" s="191"/>
      <c r="AM428" s="191"/>
      <c r="AN428" s="191"/>
      <c r="AO428" s="192"/>
      <c r="AP428" s="192"/>
      <c r="AQ428" s="192"/>
      <c r="AR428" s="192"/>
      <c r="AS428" s="192"/>
      <c r="AT428" s="192"/>
      <c r="AU428" s="192"/>
      <c r="AV428" s="192"/>
      <c r="AW428" s="192"/>
      <c r="AX428" s="72">
        <v>8</v>
      </c>
      <c r="AY428" s="72">
        <v>0</v>
      </c>
      <c r="AZ428" s="80">
        <f t="shared" si="38"/>
        <v>8</v>
      </c>
      <c r="BA428" s="72">
        <v>3</v>
      </c>
      <c r="BB428" s="72">
        <f>0</f>
        <v>0</v>
      </c>
      <c r="BC428" s="72">
        <f t="shared" si="39"/>
        <v>3</v>
      </c>
      <c r="BD428" s="72">
        <f>0</f>
        <v>0</v>
      </c>
      <c r="BE428" s="72">
        <f t="shared" si="40"/>
        <v>3</v>
      </c>
      <c r="BF428" s="72">
        <v>0</v>
      </c>
      <c r="BG428" s="72">
        <v>0</v>
      </c>
      <c r="BH428" s="72"/>
      <c r="BI428" s="72"/>
      <c r="BJ428" s="142"/>
      <c r="BK428" s="139"/>
    </row>
    <row r="429" spans="1:63" ht="40.5" customHeight="1">
      <c r="A429" s="205" t="s">
        <v>5321</v>
      </c>
      <c r="B429" s="232" t="s">
        <v>5858</v>
      </c>
      <c r="C429" s="205" t="s">
        <v>4350</v>
      </c>
      <c r="D429" s="236" t="s">
        <v>7779</v>
      </c>
      <c r="E429" s="238" t="str">
        <f>INDEX([3]项目信息统计表!$E:$E,MATCH(B429,[3]项目信息统计表!$B:$B,0))</f>
        <v>基础研究</v>
      </c>
      <c r="F429" s="238" t="s">
        <v>1567</v>
      </c>
      <c r="G429" s="72" t="str">
        <f>INDEX(辅助数据!$F$3:$F$98,MATCH(项目信息统计表!F429,辅助数据!$E$3:$E$98,0))</f>
        <v>N76</v>
      </c>
      <c r="H429" s="238" t="s">
        <v>986</v>
      </c>
      <c r="I429" s="72">
        <f>INDEX(辅助数据!$B$3:$B$64,MATCH(项目信息统计表!H429,辅助数据!$A$3:$A$64,0))</f>
        <v>570</v>
      </c>
      <c r="J429" s="141" t="str">
        <f t="shared" si="37"/>
        <v>2022-01</v>
      </c>
      <c r="K429" s="237">
        <v>45261</v>
      </c>
      <c r="L429" s="72" t="str">
        <f t="shared" si="42"/>
        <v>2022</v>
      </c>
      <c r="M429" s="238" t="s">
        <v>54</v>
      </c>
      <c r="N429" s="201" t="s">
        <v>6260</v>
      </c>
      <c r="O429" s="201" t="s">
        <v>7768</v>
      </c>
      <c r="P429" s="231" t="s">
        <v>6583</v>
      </c>
      <c r="Q429" s="215" t="s">
        <v>6584</v>
      </c>
      <c r="R429" s="206" t="s">
        <v>6324</v>
      </c>
      <c r="S429" s="72" t="s">
        <v>5231</v>
      </c>
      <c r="T429" s="141" t="s">
        <v>3799</v>
      </c>
      <c r="U429" s="72" t="s">
        <v>70</v>
      </c>
      <c r="V429" s="72" t="s">
        <v>73</v>
      </c>
      <c r="W429" s="72" t="s">
        <v>4497</v>
      </c>
      <c r="X429" s="180" t="s">
        <v>5233</v>
      </c>
      <c r="Y429" s="180" t="s">
        <v>160</v>
      </c>
      <c r="Z429" s="181" t="s">
        <v>230</v>
      </c>
      <c r="AA429" s="180"/>
      <c r="AB429" s="190"/>
      <c r="AC429" s="180"/>
      <c r="AD429" s="180"/>
      <c r="AE429" s="191"/>
      <c r="AF429" s="191"/>
      <c r="AG429" s="191"/>
      <c r="AH429" s="191"/>
      <c r="AI429" s="191"/>
      <c r="AJ429" s="191"/>
      <c r="AK429" s="191"/>
      <c r="AL429" s="191"/>
      <c r="AM429" s="191"/>
      <c r="AN429" s="191"/>
      <c r="AO429" s="192"/>
      <c r="AP429" s="192"/>
      <c r="AQ429" s="192"/>
      <c r="AR429" s="192"/>
      <c r="AS429" s="192"/>
      <c r="AT429" s="192"/>
      <c r="AU429" s="192"/>
      <c r="AV429" s="192"/>
      <c r="AW429" s="192"/>
      <c r="AX429" s="72">
        <v>5</v>
      </c>
      <c r="AY429" s="72">
        <v>0</v>
      </c>
      <c r="AZ429" s="80">
        <f t="shared" si="38"/>
        <v>5</v>
      </c>
      <c r="BA429" s="72">
        <v>3</v>
      </c>
      <c r="BB429" s="72">
        <f>0</f>
        <v>0</v>
      </c>
      <c r="BC429" s="72">
        <f t="shared" si="39"/>
        <v>3</v>
      </c>
      <c r="BD429" s="72">
        <f>0</f>
        <v>0</v>
      </c>
      <c r="BE429" s="72">
        <f t="shared" si="40"/>
        <v>3</v>
      </c>
      <c r="BF429" s="72">
        <v>0</v>
      </c>
      <c r="BG429" s="72">
        <v>0</v>
      </c>
      <c r="BH429" s="72"/>
      <c r="BI429" s="72" t="s">
        <v>2096</v>
      </c>
      <c r="BJ429" s="142"/>
      <c r="BK429" s="139"/>
    </row>
    <row r="430" spans="1:63" ht="40.5" customHeight="1">
      <c r="A430" s="205" t="s">
        <v>5348</v>
      </c>
      <c r="B430" s="232" t="s">
        <v>5885</v>
      </c>
      <c r="C430" s="205" t="s">
        <v>4350</v>
      </c>
      <c r="D430" s="236" t="s">
        <v>7779</v>
      </c>
      <c r="E430" s="238" t="str">
        <f>INDEX([3]项目信息统计表!$E:$E,MATCH(B430,[3]项目信息统计表!$B:$B,0))</f>
        <v>应用研究</v>
      </c>
      <c r="F430" s="238" t="s">
        <v>1497</v>
      </c>
      <c r="G430" s="72" t="str">
        <f>INDEX(辅助数据!$F$3:$F$98,MATCH(项目信息统计表!F430,辅助数据!$E$3:$E$98,0))</f>
        <v>A05</v>
      </c>
      <c r="H430" s="238" t="s">
        <v>267</v>
      </c>
      <c r="I430" s="72">
        <f>INDEX(辅助数据!$B$3:$B$64,MATCH(项目信息统计表!H430,辅助数据!$A$3:$A$64,0))</f>
        <v>416</v>
      </c>
      <c r="J430" s="141" t="str">
        <f t="shared" si="37"/>
        <v>2022-01</v>
      </c>
      <c r="K430" s="237">
        <v>45261</v>
      </c>
      <c r="L430" s="72" t="str">
        <f t="shared" si="42"/>
        <v>2022</v>
      </c>
      <c r="M430" s="238" t="s">
        <v>54</v>
      </c>
      <c r="N430" s="197" t="s">
        <v>6260</v>
      </c>
      <c r="O430" s="201" t="s">
        <v>7768</v>
      </c>
      <c r="P430" s="231" t="s">
        <v>6628</v>
      </c>
      <c r="Q430" s="215" t="s">
        <v>6629</v>
      </c>
      <c r="R430" s="206" t="s">
        <v>6345</v>
      </c>
      <c r="S430" s="72" t="s">
        <v>5231</v>
      </c>
      <c r="T430" s="141" t="s">
        <v>3781</v>
      </c>
      <c r="U430" s="72" t="s">
        <v>70</v>
      </c>
      <c r="V430" s="72" t="s">
        <v>73</v>
      </c>
      <c r="W430" s="72" t="s">
        <v>90</v>
      </c>
      <c r="X430" s="180" t="s">
        <v>5233</v>
      </c>
      <c r="Y430" s="180" t="s">
        <v>160</v>
      </c>
      <c r="Z430" s="181" t="s">
        <v>230</v>
      </c>
      <c r="AA430" s="180" t="s">
        <v>7503</v>
      </c>
      <c r="AB430" s="190" t="s">
        <v>4226</v>
      </c>
      <c r="AC430" s="180" t="s">
        <v>4497</v>
      </c>
      <c r="AD430" s="180" t="s">
        <v>5233</v>
      </c>
      <c r="AE430" s="191"/>
      <c r="AF430" s="191"/>
      <c r="AG430" s="191"/>
      <c r="AH430" s="191"/>
      <c r="AI430" s="191"/>
      <c r="AJ430" s="191"/>
      <c r="AK430" s="191"/>
      <c r="AL430" s="191"/>
      <c r="AM430" s="191"/>
      <c r="AN430" s="191"/>
      <c r="AO430" s="192"/>
      <c r="AP430" s="192"/>
      <c r="AQ430" s="192"/>
      <c r="AR430" s="192"/>
      <c r="AS430" s="192"/>
      <c r="AT430" s="192"/>
      <c r="AU430" s="192"/>
      <c r="AV430" s="192"/>
      <c r="AW430" s="192"/>
      <c r="AX430" s="72">
        <v>5</v>
      </c>
      <c r="AY430" s="72">
        <v>0</v>
      </c>
      <c r="AZ430" s="80">
        <f t="shared" si="38"/>
        <v>5</v>
      </c>
      <c r="BA430" s="72">
        <v>3</v>
      </c>
      <c r="BB430" s="72">
        <f>0</f>
        <v>0</v>
      </c>
      <c r="BC430" s="72">
        <f t="shared" si="39"/>
        <v>3</v>
      </c>
      <c r="BD430" s="72">
        <f>0</f>
        <v>0</v>
      </c>
      <c r="BE430" s="72">
        <f t="shared" si="40"/>
        <v>3</v>
      </c>
      <c r="BF430" s="72">
        <v>0</v>
      </c>
      <c r="BG430" s="72">
        <v>0</v>
      </c>
      <c r="BH430" s="72"/>
      <c r="BI430" s="72" t="s">
        <v>2096</v>
      </c>
      <c r="BJ430" s="142"/>
      <c r="BK430" s="139"/>
    </row>
    <row r="431" spans="1:63" ht="40.5" customHeight="1">
      <c r="A431" s="205" t="s">
        <v>5357</v>
      </c>
      <c r="B431" s="232" t="s">
        <v>5894</v>
      </c>
      <c r="C431" s="205" t="s">
        <v>4350</v>
      </c>
      <c r="D431" s="236" t="s">
        <v>7779</v>
      </c>
      <c r="E431" s="238" t="str">
        <f>INDEX([3]项目信息统计表!$E:$E,MATCH(B431,[3]项目信息统计表!$B:$B,0))</f>
        <v>基础研究</v>
      </c>
      <c r="F431" s="238" t="s">
        <v>1567</v>
      </c>
      <c r="G431" s="72" t="str">
        <f>INDEX(辅助数据!$F$3:$F$98,MATCH(项目信息统计表!F431,辅助数据!$E$3:$E$98,0))</f>
        <v>N76</v>
      </c>
      <c r="H431" s="238" t="s">
        <v>986</v>
      </c>
      <c r="I431" s="72">
        <f>INDEX(辅助数据!$B$3:$B$64,MATCH(项目信息统计表!H431,辅助数据!$A$3:$A$64,0))</f>
        <v>570</v>
      </c>
      <c r="J431" s="141" t="str">
        <f t="shared" si="37"/>
        <v>2022-01</v>
      </c>
      <c r="K431" s="237">
        <v>45261</v>
      </c>
      <c r="L431" s="72" t="str">
        <f t="shared" si="42"/>
        <v>2022</v>
      </c>
      <c r="M431" s="238" t="s">
        <v>54</v>
      </c>
      <c r="N431" s="201" t="s">
        <v>6260</v>
      </c>
      <c r="O431" s="201" t="s">
        <v>7768</v>
      </c>
      <c r="P431" s="231" t="s">
        <v>6645</v>
      </c>
      <c r="Q431" s="215" t="s">
        <v>6646</v>
      </c>
      <c r="R431" s="206" t="s">
        <v>6354</v>
      </c>
      <c r="S431" s="72" t="s">
        <v>5231</v>
      </c>
      <c r="T431" s="141" t="s">
        <v>3810</v>
      </c>
      <c r="U431" s="72" t="s">
        <v>70</v>
      </c>
      <c r="V431" s="72" t="s">
        <v>73</v>
      </c>
      <c r="W431" s="72" t="s">
        <v>90</v>
      </c>
      <c r="X431" s="180" t="s">
        <v>5233</v>
      </c>
      <c r="Y431" s="180" t="s">
        <v>160</v>
      </c>
      <c r="Z431" s="181" t="s">
        <v>230</v>
      </c>
      <c r="AA431" s="180" t="s">
        <v>7507</v>
      </c>
      <c r="AB431" s="190" t="s">
        <v>4214</v>
      </c>
      <c r="AC431" s="180" t="s">
        <v>76</v>
      </c>
      <c r="AD431" s="180" t="s">
        <v>5233</v>
      </c>
      <c r="AE431" s="191"/>
      <c r="AF431" s="191"/>
      <c r="AG431" s="191"/>
      <c r="AH431" s="191"/>
      <c r="AI431" s="191"/>
      <c r="AJ431" s="191"/>
      <c r="AK431" s="191"/>
      <c r="AL431" s="191"/>
      <c r="AM431" s="191"/>
      <c r="AN431" s="191"/>
      <c r="AO431" s="192"/>
      <c r="AP431" s="192"/>
      <c r="AQ431" s="192"/>
      <c r="AR431" s="192"/>
      <c r="AS431" s="192"/>
      <c r="AT431" s="192"/>
      <c r="AU431" s="192"/>
      <c r="AV431" s="192"/>
      <c r="AW431" s="192"/>
      <c r="AX431" s="72">
        <v>5</v>
      </c>
      <c r="AY431" s="72">
        <v>0</v>
      </c>
      <c r="AZ431" s="80">
        <f t="shared" si="38"/>
        <v>5</v>
      </c>
      <c r="BA431" s="72">
        <v>3</v>
      </c>
      <c r="BB431" s="72">
        <f>0</f>
        <v>0</v>
      </c>
      <c r="BC431" s="72">
        <f t="shared" si="39"/>
        <v>3</v>
      </c>
      <c r="BD431" s="72">
        <f>0</f>
        <v>0</v>
      </c>
      <c r="BE431" s="72">
        <f t="shared" si="40"/>
        <v>3</v>
      </c>
      <c r="BF431" s="72">
        <v>0</v>
      </c>
      <c r="BG431" s="72">
        <v>0</v>
      </c>
      <c r="BH431" s="72"/>
      <c r="BI431" s="72" t="s">
        <v>2096</v>
      </c>
      <c r="BJ431" s="142"/>
      <c r="BK431" s="139"/>
    </row>
    <row r="432" spans="1:63" ht="40.5" customHeight="1">
      <c r="A432" s="205" t="s">
        <v>5358</v>
      </c>
      <c r="B432" s="232" t="s">
        <v>5895</v>
      </c>
      <c r="C432" s="205" t="s">
        <v>4350</v>
      </c>
      <c r="D432" s="236" t="s">
        <v>7779</v>
      </c>
      <c r="E432" s="238" t="str">
        <f>INDEX([3]项目信息统计表!$E:$E,MATCH(B432,[3]项目信息统计表!$B:$B,0))</f>
        <v>基础研究</v>
      </c>
      <c r="F432" s="238" t="s">
        <v>1567</v>
      </c>
      <c r="G432" s="72" t="str">
        <f>INDEX(辅助数据!$F$3:$F$98,MATCH(项目信息统计表!F432,辅助数据!$E$3:$E$98,0))</f>
        <v>N76</v>
      </c>
      <c r="H432" s="238" t="s">
        <v>986</v>
      </c>
      <c r="I432" s="72">
        <f>INDEX(辅助数据!$B$3:$B$64,MATCH(项目信息统计表!H432,辅助数据!$A$3:$A$64,0))</f>
        <v>570</v>
      </c>
      <c r="J432" s="141" t="str">
        <f t="shared" si="37"/>
        <v>2022-01</v>
      </c>
      <c r="K432" s="237">
        <v>45261</v>
      </c>
      <c r="L432" s="72" t="str">
        <f t="shared" si="42"/>
        <v>2022</v>
      </c>
      <c r="M432" s="238" t="s">
        <v>54</v>
      </c>
      <c r="N432" s="201" t="s">
        <v>6260</v>
      </c>
      <c r="O432" s="201" t="s">
        <v>7768</v>
      </c>
      <c r="P432" s="231" t="s">
        <v>6647</v>
      </c>
      <c r="Q432" s="215" t="s">
        <v>6648</v>
      </c>
      <c r="R432" s="206" t="s">
        <v>6355</v>
      </c>
      <c r="S432" s="72" t="s">
        <v>65</v>
      </c>
      <c r="T432" s="141" t="s">
        <v>3802</v>
      </c>
      <c r="U432" s="72" t="s">
        <v>70</v>
      </c>
      <c r="V432" s="72" t="s">
        <v>73</v>
      </c>
      <c r="W432" s="72" t="s">
        <v>90</v>
      </c>
      <c r="X432" s="180" t="s">
        <v>5233</v>
      </c>
      <c r="Y432" s="180" t="s">
        <v>160</v>
      </c>
      <c r="Z432" s="181" t="s">
        <v>230</v>
      </c>
      <c r="AA432" s="180" t="s">
        <v>6969</v>
      </c>
      <c r="AB432" s="190" t="s">
        <v>4204</v>
      </c>
      <c r="AC432" s="180" t="s">
        <v>76</v>
      </c>
      <c r="AD432" s="180" t="s">
        <v>5233</v>
      </c>
      <c r="AE432" s="191"/>
      <c r="AF432" s="191"/>
      <c r="AG432" s="191"/>
      <c r="AH432" s="191"/>
      <c r="AI432" s="191"/>
      <c r="AJ432" s="191"/>
      <c r="AK432" s="191"/>
      <c r="AL432" s="191"/>
      <c r="AM432" s="191"/>
      <c r="AN432" s="191"/>
      <c r="AO432" s="192"/>
      <c r="AP432" s="192"/>
      <c r="AQ432" s="192"/>
      <c r="AR432" s="192"/>
      <c r="AS432" s="192"/>
      <c r="AT432" s="192"/>
      <c r="AU432" s="192"/>
      <c r="AV432" s="192"/>
      <c r="AW432" s="192"/>
      <c r="AX432" s="72">
        <v>5</v>
      </c>
      <c r="AY432" s="72">
        <v>0</v>
      </c>
      <c r="AZ432" s="80">
        <f t="shared" si="38"/>
        <v>5</v>
      </c>
      <c r="BA432" s="72">
        <v>3</v>
      </c>
      <c r="BB432" s="72">
        <f>0</f>
        <v>0</v>
      </c>
      <c r="BC432" s="72">
        <f t="shared" si="39"/>
        <v>3</v>
      </c>
      <c r="BD432" s="72">
        <f>0</f>
        <v>0</v>
      </c>
      <c r="BE432" s="72">
        <f t="shared" si="40"/>
        <v>3</v>
      </c>
      <c r="BF432" s="72">
        <v>0</v>
      </c>
      <c r="BG432" s="72">
        <v>0</v>
      </c>
      <c r="BH432" s="72"/>
      <c r="BI432" s="72" t="s">
        <v>2096</v>
      </c>
      <c r="BJ432" s="142"/>
      <c r="BK432" s="139"/>
    </row>
    <row r="433" spans="1:65" ht="40.5" customHeight="1">
      <c r="A433" s="205" t="s">
        <v>5374</v>
      </c>
      <c r="B433" s="232" t="s">
        <v>5911</v>
      </c>
      <c r="C433" s="205" t="s">
        <v>4350</v>
      </c>
      <c r="D433" s="236" t="s">
        <v>7779</v>
      </c>
      <c r="E433" s="238" t="str">
        <f>INDEX([3]项目信息统计表!$E:$E,MATCH(B433,[3]项目信息统计表!$B:$B,0))</f>
        <v>基础研究</v>
      </c>
      <c r="F433" s="238" t="s">
        <v>1536</v>
      </c>
      <c r="G433" s="72" t="str">
        <f>INDEX(辅助数据!$F$3:$F$98,MATCH(项目信息统计表!F433,辅助数据!$E$3:$E$98,0))</f>
        <v>D44</v>
      </c>
      <c r="H433" s="238" t="s">
        <v>232</v>
      </c>
      <c r="I433" s="72">
        <f>INDEX(辅助数据!$B$3:$B$64,MATCH(项目信息统计表!H433,辅助数据!$A$3:$A$64,0))</f>
        <v>610</v>
      </c>
      <c r="J433" s="141" t="str">
        <f t="shared" si="37"/>
        <v>2022-01</v>
      </c>
      <c r="K433" s="237">
        <v>45261</v>
      </c>
      <c r="L433" s="72" t="str">
        <f t="shared" si="42"/>
        <v>2022</v>
      </c>
      <c r="M433" s="238" t="s">
        <v>54</v>
      </c>
      <c r="N433" s="201" t="s">
        <v>6260</v>
      </c>
      <c r="O433" s="201" t="s">
        <v>7768</v>
      </c>
      <c r="P433" s="231" t="s">
        <v>6675</v>
      </c>
      <c r="Q433" s="215" t="s">
        <v>6676</v>
      </c>
      <c r="R433" s="206" t="s">
        <v>6368</v>
      </c>
      <c r="S433" s="72" t="s">
        <v>65</v>
      </c>
      <c r="T433" s="141" t="s">
        <v>3798</v>
      </c>
      <c r="U433" s="72" t="s">
        <v>70</v>
      </c>
      <c r="V433" s="72" t="s">
        <v>73</v>
      </c>
      <c r="W433" s="72" t="s">
        <v>90</v>
      </c>
      <c r="X433" s="180" t="s">
        <v>5233</v>
      </c>
      <c r="Y433" s="180" t="s">
        <v>160</v>
      </c>
      <c r="Z433" s="181" t="s">
        <v>230</v>
      </c>
      <c r="AA433" s="180" t="s">
        <v>6700</v>
      </c>
      <c r="AB433" s="190" t="s">
        <v>4226</v>
      </c>
      <c r="AC433" s="180" t="s">
        <v>90</v>
      </c>
      <c r="AD433" s="180" t="s">
        <v>5233</v>
      </c>
      <c r="AE433" s="191"/>
      <c r="AF433" s="191"/>
      <c r="AG433" s="191"/>
      <c r="AH433" s="191"/>
      <c r="AI433" s="191"/>
      <c r="AJ433" s="191"/>
      <c r="AK433" s="191"/>
      <c r="AL433" s="191"/>
      <c r="AM433" s="191"/>
      <c r="AN433" s="191"/>
      <c r="AO433" s="192"/>
      <c r="AP433" s="192"/>
      <c r="AQ433" s="192"/>
      <c r="AR433" s="192"/>
      <c r="AS433" s="192"/>
      <c r="AT433" s="192"/>
      <c r="AU433" s="192"/>
      <c r="AV433" s="192"/>
      <c r="AW433" s="192"/>
      <c r="AX433" s="72">
        <v>5</v>
      </c>
      <c r="AY433" s="72">
        <v>0</v>
      </c>
      <c r="AZ433" s="80">
        <f t="shared" si="38"/>
        <v>5</v>
      </c>
      <c r="BA433" s="72">
        <v>3</v>
      </c>
      <c r="BB433" s="72">
        <f>0</f>
        <v>0</v>
      </c>
      <c r="BC433" s="72">
        <f t="shared" si="39"/>
        <v>3</v>
      </c>
      <c r="BD433" s="72">
        <f>0</f>
        <v>0</v>
      </c>
      <c r="BE433" s="72">
        <f t="shared" si="40"/>
        <v>3</v>
      </c>
      <c r="BF433" s="72">
        <v>0</v>
      </c>
      <c r="BG433" s="72">
        <v>0</v>
      </c>
      <c r="BH433" s="72"/>
      <c r="BI433" s="72" t="s">
        <v>2096</v>
      </c>
      <c r="BJ433" s="142"/>
      <c r="BK433" s="139"/>
    </row>
    <row r="434" spans="1:65" ht="40.5" customHeight="1">
      <c r="A434" s="205" t="s">
        <v>5387</v>
      </c>
      <c r="B434" s="232" t="s">
        <v>5924</v>
      </c>
      <c r="C434" s="205" t="s">
        <v>4350</v>
      </c>
      <c r="D434" s="236" t="s">
        <v>7779</v>
      </c>
      <c r="E434" s="238" t="str">
        <f>INDEX([3]项目信息统计表!$E:$E,MATCH(B434,[3]项目信息统计表!$B:$B,0))</f>
        <v>应用研究</v>
      </c>
      <c r="F434" s="238" t="s">
        <v>1537</v>
      </c>
      <c r="G434" s="72" t="str">
        <f>INDEX(辅助数据!$F$3:$F$98,MATCH(项目信息统计表!F434,辅助数据!$E$3:$E$98,0))</f>
        <v>D45</v>
      </c>
      <c r="H434" s="238" t="s">
        <v>836</v>
      </c>
      <c r="I434" s="72">
        <f>INDEX(辅助数据!$B$3:$B$64,MATCH(项目信息统计表!H434,辅助数据!$A$3:$A$64,0))</f>
        <v>480</v>
      </c>
      <c r="J434" s="141" t="str">
        <f t="shared" si="37"/>
        <v>2022-01</v>
      </c>
      <c r="K434" s="237">
        <v>45261</v>
      </c>
      <c r="L434" s="72" t="str">
        <f t="shared" si="42"/>
        <v>2022</v>
      </c>
      <c r="M434" s="238" t="s">
        <v>54</v>
      </c>
      <c r="N434" s="135" t="s">
        <v>6260</v>
      </c>
      <c r="O434" s="201" t="s">
        <v>7768</v>
      </c>
      <c r="P434" s="231" t="s">
        <v>6699</v>
      </c>
      <c r="Q434" s="215" t="s">
        <v>6700</v>
      </c>
      <c r="R434" s="206" t="s">
        <v>6380</v>
      </c>
      <c r="S434" s="72" t="s">
        <v>65</v>
      </c>
      <c r="T434" s="141" t="s">
        <v>3783</v>
      </c>
      <c r="U434" s="72" t="s">
        <v>70</v>
      </c>
      <c r="V434" s="72" t="s">
        <v>73</v>
      </c>
      <c r="W434" s="72" t="s">
        <v>90</v>
      </c>
      <c r="X434" s="180" t="s">
        <v>5233</v>
      </c>
      <c r="Y434" s="180" t="s">
        <v>160</v>
      </c>
      <c r="Z434" s="181" t="s">
        <v>230</v>
      </c>
      <c r="AA434" s="180" t="s">
        <v>7522</v>
      </c>
      <c r="AB434" s="190" t="s">
        <v>4232</v>
      </c>
      <c r="AC434" s="180" t="s">
        <v>4496</v>
      </c>
      <c r="AD434" s="180" t="s">
        <v>5233</v>
      </c>
      <c r="AE434" s="191"/>
      <c r="AF434" s="191"/>
      <c r="AG434" s="191"/>
      <c r="AH434" s="191"/>
      <c r="AI434" s="191"/>
      <c r="AJ434" s="191"/>
      <c r="AK434" s="191"/>
      <c r="AL434" s="191"/>
      <c r="AM434" s="191"/>
      <c r="AN434" s="191"/>
      <c r="AO434" s="192"/>
      <c r="AP434" s="192"/>
      <c r="AQ434" s="192"/>
      <c r="AR434" s="192"/>
      <c r="AS434" s="192"/>
      <c r="AT434" s="192"/>
      <c r="AU434" s="192"/>
      <c r="AV434" s="192"/>
      <c r="AW434" s="192"/>
      <c r="AX434" s="72">
        <v>5</v>
      </c>
      <c r="AY434" s="72">
        <v>0</v>
      </c>
      <c r="AZ434" s="80">
        <f t="shared" si="38"/>
        <v>5</v>
      </c>
      <c r="BA434" s="72">
        <v>3</v>
      </c>
      <c r="BB434" s="72">
        <f>0</f>
        <v>0</v>
      </c>
      <c r="BC434" s="72">
        <f t="shared" si="39"/>
        <v>3</v>
      </c>
      <c r="BD434" s="72">
        <f>0</f>
        <v>0</v>
      </c>
      <c r="BE434" s="72">
        <f t="shared" si="40"/>
        <v>3</v>
      </c>
      <c r="BF434" s="72">
        <v>0</v>
      </c>
      <c r="BG434" s="72">
        <v>0</v>
      </c>
      <c r="BH434" s="72"/>
      <c r="BI434" s="72" t="s">
        <v>2096</v>
      </c>
      <c r="BJ434" s="142"/>
      <c r="BK434" s="139"/>
    </row>
    <row r="435" spans="1:65" ht="40.5" customHeight="1">
      <c r="A435" s="205" t="s">
        <v>5535</v>
      </c>
      <c r="B435" s="232" t="s">
        <v>6072</v>
      </c>
      <c r="C435" s="205" t="s">
        <v>4350</v>
      </c>
      <c r="D435" s="236" t="s">
        <v>7779</v>
      </c>
      <c r="E435" s="238" t="str">
        <f>INDEX([3]项目信息统计表!$E:$E,MATCH(B435,[3]项目信息统计表!$B:$B,0))</f>
        <v>基础研究</v>
      </c>
      <c r="F435" s="238" t="s">
        <v>1564</v>
      </c>
      <c r="G435" s="72" t="str">
        <f>INDEX(辅助数据!$F$3:$F$98,MATCH(项目信息统计表!F435,辅助数据!$E$3:$E$98,0))</f>
        <v>M73</v>
      </c>
      <c r="H435" s="238" t="s">
        <v>986</v>
      </c>
      <c r="I435" s="72">
        <f>INDEX(辅助数据!$B$3:$B$64,MATCH(项目信息统计表!H435,辅助数据!$A$3:$A$64,0))</f>
        <v>570</v>
      </c>
      <c r="J435" s="141" t="str">
        <f t="shared" si="37"/>
        <v>2022-01</v>
      </c>
      <c r="K435" s="237">
        <v>45261</v>
      </c>
      <c r="L435" s="72" t="str">
        <f t="shared" si="42"/>
        <v>2022</v>
      </c>
      <c r="M435" s="238" t="s">
        <v>54</v>
      </c>
      <c r="N435" s="135" t="s">
        <v>6269</v>
      </c>
      <c r="O435" s="201" t="s">
        <v>7768</v>
      </c>
      <c r="P435" s="231" t="s">
        <v>6949</v>
      </c>
      <c r="Q435" s="215" t="s">
        <v>6950</v>
      </c>
      <c r="R435" s="206" t="s">
        <v>6403</v>
      </c>
      <c r="S435" s="72" t="s">
        <v>5231</v>
      </c>
      <c r="T435" s="141" t="s">
        <v>3718</v>
      </c>
      <c r="U435" s="72" t="s">
        <v>70</v>
      </c>
      <c r="V435" s="72" t="s">
        <v>73</v>
      </c>
      <c r="W435" s="72" t="s">
        <v>4497</v>
      </c>
      <c r="X435" s="180" t="s">
        <v>5234</v>
      </c>
      <c r="Y435" s="180" t="s">
        <v>160</v>
      </c>
      <c r="Z435" s="181" t="s">
        <v>230</v>
      </c>
      <c r="AA435" s="180" t="s">
        <v>7600</v>
      </c>
      <c r="AB435" s="190" t="s">
        <v>4199</v>
      </c>
      <c r="AC435" s="180" t="s">
        <v>76</v>
      </c>
      <c r="AD435" s="180" t="s">
        <v>5233</v>
      </c>
      <c r="AE435" s="191"/>
      <c r="AF435" s="191"/>
      <c r="AG435" s="191"/>
      <c r="AH435" s="191"/>
      <c r="AI435" s="191"/>
      <c r="AJ435" s="191"/>
      <c r="AK435" s="191"/>
      <c r="AL435" s="191"/>
      <c r="AM435" s="191"/>
      <c r="AN435" s="191"/>
      <c r="AO435" s="192"/>
      <c r="AP435" s="192"/>
      <c r="AQ435" s="192"/>
      <c r="AR435" s="192"/>
      <c r="AS435" s="192"/>
      <c r="AT435" s="192"/>
      <c r="AU435" s="192"/>
      <c r="AV435" s="192"/>
      <c r="AW435" s="192"/>
      <c r="AX435" s="72">
        <v>100</v>
      </c>
      <c r="AY435" s="72">
        <v>0</v>
      </c>
      <c r="AZ435" s="80">
        <f t="shared" si="38"/>
        <v>100</v>
      </c>
      <c r="BA435" s="72">
        <v>50</v>
      </c>
      <c r="BB435" s="72">
        <f>0</f>
        <v>0</v>
      </c>
      <c r="BC435" s="72">
        <f t="shared" si="39"/>
        <v>50</v>
      </c>
      <c r="BD435" s="72">
        <f>0</f>
        <v>0</v>
      </c>
      <c r="BE435" s="72">
        <f t="shared" si="40"/>
        <v>50</v>
      </c>
      <c r="BF435" s="72">
        <v>0</v>
      </c>
      <c r="BG435" s="72">
        <v>0</v>
      </c>
      <c r="BH435" s="72"/>
      <c r="BI435" s="72"/>
      <c r="BJ435" s="142"/>
      <c r="BK435" s="139"/>
    </row>
    <row r="436" spans="1:65" ht="40.5" customHeight="1">
      <c r="A436" s="205" t="s">
        <v>5538</v>
      </c>
      <c r="B436" s="232" t="s">
        <v>6075</v>
      </c>
      <c r="C436" s="205" t="s">
        <v>4350</v>
      </c>
      <c r="D436" s="236" t="s">
        <v>7779</v>
      </c>
      <c r="E436" s="238" t="str">
        <f>INDEX([3]项目信息统计表!$E:$E,MATCH(B436,[3]项目信息统计表!$B:$B,0))</f>
        <v>基础研究</v>
      </c>
      <c r="F436" s="238" t="s">
        <v>1494</v>
      </c>
      <c r="G436" s="72" t="str">
        <f>INDEX(辅助数据!$F$3:$F$98,MATCH(项目信息统计表!F436,辅助数据!$E$3:$E$98,0))</f>
        <v>A02</v>
      </c>
      <c r="H436" s="238" t="s">
        <v>212</v>
      </c>
      <c r="I436" s="72">
        <f>INDEX(辅助数据!$B$3:$B$64,MATCH(项目信息统计表!H436,辅助数据!$A$3:$A$64,0))</f>
        <v>170</v>
      </c>
      <c r="J436" s="141" t="str">
        <f t="shared" si="37"/>
        <v>2022-01</v>
      </c>
      <c r="K436" s="237">
        <v>45261</v>
      </c>
      <c r="L436" s="72" t="str">
        <f t="shared" si="42"/>
        <v>2022</v>
      </c>
      <c r="M436" s="238" t="s">
        <v>54</v>
      </c>
      <c r="N436" s="135" t="s">
        <v>6269</v>
      </c>
      <c r="O436" s="201" t="s">
        <v>7768</v>
      </c>
      <c r="P436" s="231" t="s">
        <v>6954</v>
      </c>
      <c r="Q436" s="215" t="s">
        <v>5014</v>
      </c>
      <c r="R436" s="206" t="s">
        <v>4490</v>
      </c>
      <c r="S436" s="72" t="s">
        <v>65</v>
      </c>
      <c r="T436" s="141" t="s">
        <v>3603</v>
      </c>
      <c r="U436" s="72" t="s">
        <v>70</v>
      </c>
      <c r="V436" s="72" t="s">
        <v>73</v>
      </c>
      <c r="W436" s="72" t="s">
        <v>76</v>
      </c>
      <c r="X436" s="180" t="s">
        <v>5233</v>
      </c>
      <c r="Y436" s="180" t="s">
        <v>160</v>
      </c>
      <c r="Z436" s="181" t="s">
        <v>230</v>
      </c>
      <c r="AA436" s="180" t="s">
        <v>7603</v>
      </c>
      <c r="AB436" s="190" t="s">
        <v>4229</v>
      </c>
      <c r="AC436" s="180" t="s">
        <v>4496</v>
      </c>
      <c r="AD436" s="180" t="s">
        <v>5233</v>
      </c>
      <c r="AE436" s="191"/>
      <c r="AF436" s="191"/>
      <c r="AG436" s="191"/>
      <c r="AH436" s="191"/>
      <c r="AI436" s="191"/>
      <c r="AJ436" s="191"/>
      <c r="AK436" s="191"/>
      <c r="AL436" s="191"/>
      <c r="AM436" s="191"/>
      <c r="AN436" s="191"/>
      <c r="AO436" s="192"/>
      <c r="AP436" s="192"/>
      <c r="AQ436" s="192"/>
      <c r="AR436" s="192"/>
      <c r="AS436" s="192"/>
      <c r="AT436" s="192"/>
      <c r="AU436" s="192"/>
      <c r="AV436" s="192"/>
      <c r="AW436" s="192"/>
      <c r="AX436" s="72">
        <v>100</v>
      </c>
      <c r="AY436" s="72">
        <v>0</v>
      </c>
      <c r="AZ436" s="80">
        <f t="shared" si="38"/>
        <v>100</v>
      </c>
      <c r="BA436" s="72">
        <v>50</v>
      </c>
      <c r="BB436" s="72">
        <f>0</f>
        <v>0</v>
      </c>
      <c r="BC436" s="72">
        <f t="shared" si="39"/>
        <v>50</v>
      </c>
      <c r="BD436" s="72">
        <f>0</f>
        <v>0</v>
      </c>
      <c r="BE436" s="72">
        <f t="shared" si="40"/>
        <v>50</v>
      </c>
      <c r="BF436" s="72">
        <v>0</v>
      </c>
      <c r="BG436" s="72">
        <v>0</v>
      </c>
      <c r="BH436" s="72"/>
      <c r="BI436" s="72" t="s">
        <v>2096</v>
      </c>
      <c r="BJ436" s="142"/>
      <c r="BK436" s="139"/>
    </row>
    <row r="437" spans="1:65" ht="40.5" customHeight="1">
      <c r="A437" s="205" t="s">
        <v>5547</v>
      </c>
      <c r="B437" s="232" t="s">
        <v>6084</v>
      </c>
      <c r="C437" s="205" t="s">
        <v>4350</v>
      </c>
      <c r="D437" s="236" t="s">
        <v>7779</v>
      </c>
      <c r="E437" s="238" t="str">
        <f>INDEX([3]项目信息统计表!$E:$E,MATCH(B437,[3]项目信息统计表!$B:$B,0))</f>
        <v>基础研究</v>
      </c>
      <c r="F437" s="238" t="s">
        <v>1568</v>
      </c>
      <c r="G437" s="72" t="str">
        <f>INDEX(辅助数据!$F$3:$F$98,MATCH(项目信息统计表!F437,辅助数据!$E$3:$E$98,0))</f>
        <v>N77</v>
      </c>
      <c r="H437" s="238" t="s">
        <v>986</v>
      </c>
      <c r="I437" s="72">
        <f>INDEX(辅助数据!$B$3:$B$64,MATCH(项目信息统计表!H437,辅助数据!$A$3:$A$64,0))</f>
        <v>570</v>
      </c>
      <c r="J437" s="141" t="str">
        <f t="shared" si="37"/>
        <v>2022-01</v>
      </c>
      <c r="K437" s="237">
        <v>45261</v>
      </c>
      <c r="L437" s="72" t="str">
        <f t="shared" si="42"/>
        <v>2022</v>
      </c>
      <c r="M437" s="238" t="s">
        <v>54</v>
      </c>
      <c r="N437" s="201" t="s">
        <v>6270</v>
      </c>
      <c r="O437" s="201" t="s">
        <v>7768</v>
      </c>
      <c r="P437" s="231" t="s">
        <v>6966</v>
      </c>
      <c r="Q437" s="215" t="s">
        <v>6967</v>
      </c>
      <c r="R437" s="206" t="s">
        <v>6408</v>
      </c>
      <c r="S437" s="72" t="s">
        <v>65</v>
      </c>
      <c r="T437" s="141" t="s">
        <v>2156</v>
      </c>
      <c r="U437" s="72" t="s">
        <v>70</v>
      </c>
      <c r="V437" s="72" t="s">
        <v>73</v>
      </c>
      <c r="W437" s="72" t="s">
        <v>4497</v>
      </c>
      <c r="X437" s="180" t="s">
        <v>5234</v>
      </c>
      <c r="Y437" s="180" t="s">
        <v>160</v>
      </c>
      <c r="Z437" s="181" t="s">
        <v>230</v>
      </c>
      <c r="AA437" s="180" t="s">
        <v>1882</v>
      </c>
      <c r="AB437" s="190" t="s">
        <v>4208</v>
      </c>
      <c r="AC437" s="180" t="s">
        <v>76</v>
      </c>
      <c r="AD437" s="180" t="s">
        <v>5234</v>
      </c>
      <c r="AE437" s="191"/>
      <c r="AF437" s="191"/>
      <c r="AG437" s="191"/>
      <c r="AH437" s="191"/>
      <c r="AI437" s="191"/>
      <c r="AJ437" s="191"/>
      <c r="AK437" s="191"/>
      <c r="AL437" s="191"/>
      <c r="AM437" s="191"/>
      <c r="AN437" s="191"/>
      <c r="AO437" s="192"/>
      <c r="AP437" s="192"/>
      <c r="AQ437" s="192"/>
      <c r="AR437" s="192"/>
      <c r="AS437" s="192"/>
      <c r="AT437" s="192"/>
      <c r="AU437" s="192"/>
      <c r="AV437" s="192"/>
      <c r="AW437" s="192"/>
      <c r="AX437" s="72">
        <v>40</v>
      </c>
      <c r="AY437" s="72">
        <v>0</v>
      </c>
      <c r="AZ437" s="80">
        <f t="shared" si="38"/>
        <v>40</v>
      </c>
      <c r="BA437" s="72">
        <v>20</v>
      </c>
      <c r="BB437" s="72">
        <f>0</f>
        <v>0</v>
      </c>
      <c r="BC437" s="72">
        <f t="shared" si="39"/>
        <v>20</v>
      </c>
      <c r="BD437" s="72">
        <f>0</f>
        <v>0</v>
      </c>
      <c r="BE437" s="72">
        <f t="shared" si="40"/>
        <v>20</v>
      </c>
      <c r="BF437" s="72">
        <v>0</v>
      </c>
      <c r="BG437" s="72">
        <v>0</v>
      </c>
      <c r="BH437" s="72"/>
      <c r="BI437" s="72" t="s">
        <v>2096</v>
      </c>
      <c r="BJ437" s="142"/>
      <c r="BK437" s="139"/>
    </row>
    <row r="438" spans="1:65" ht="40.5" customHeight="1">
      <c r="A438" s="205" t="s">
        <v>5548</v>
      </c>
      <c r="B438" s="232" t="s">
        <v>6085</v>
      </c>
      <c r="C438" s="205" t="s">
        <v>4350</v>
      </c>
      <c r="D438" s="236" t="s">
        <v>7779</v>
      </c>
      <c r="E438" s="238" t="str">
        <f>INDEX([3]项目信息统计表!$E:$E,MATCH(B438,[3]项目信息统计表!$B:$B,0))</f>
        <v>应用研究</v>
      </c>
      <c r="F438" s="238" t="s">
        <v>1568</v>
      </c>
      <c r="G438" s="72" t="str">
        <f>INDEX(辅助数据!$F$3:$F$98,MATCH(项目信息统计表!F438,辅助数据!$E$3:$E$98,0))</f>
        <v>N77</v>
      </c>
      <c r="H438" s="238" t="s">
        <v>212</v>
      </c>
      <c r="I438" s="72">
        <f>INDEX(辅助数据!$B$3:$B$64,MATCH(项目信息统计表!H438,辅助数据!$A$3:$A$64,0))</f>
        <v>170</v>
      </c>
      <c r="J438" s="141" t="str">
        <f t="shared" si="37"/>
        <v>2022-01</v>
      </c>
      <c r="K438" s="237">
        <v>45261</v>
      </c>
      <c r="L438" s="72" t="str">
        <f t="shared" si="42"/>
        <v>2022</v>
      </c>
      <c r="M438" s="238" t="s">
        <v>54</v>
      </c>
      <c r="N438" s="201" t="s">
        <v>6270</v>
      </c>
      <c r="O438" s="201" t="s">
        <v>7768</v>
      </c>
      <c r="P438" s="231" t="s">
        <v>6968</v>
      </c>
      <c r="Q438" s="215" t="s">
        <v>6969</v>
      </c>
      <c r="R438" s="206" t="s">
        <v>6409</v>
      </c>
      <c r="S438" s="72" t="s">
        <v>5231</v>
      </c>
      <c r="T438" s="141" t="s">
        <v>3637</v>
      </c>
      <c r="U438" s="72" t="s">
        <v>70</v>
      </c>
      <c r="V438" s="72" t="s">
        <v>73</v>
      </c>
      <c r="W438" s="72" t="s">
        <v>76</v>
      </c>
      <c r="X438" s="180" t="s">
        <v>5233</v>
      </c>
      <c r="Y438" s="180" t="s">
        <v>160</v>
      </c>
      <c r="Z438" s="181" t="s">
        <v>230</v>
      </c>
      <c r="AA438" s="180" t="s">
        <v>7605</v>
      </c>
      <c r="AB438" s="190" t="s">
        <v>4213</v>
      </c>
      <c r="AC438" s="180" t="s">
        <v>4497</v>
      </c>
      <c r="AD438" s="180" t="s">
        <v>5233</v>
      </c>
      <c r="AE438" s="191"/>
      <c r="AF438" s="191"/>
      <c r="AG438" s="191"/>
      <c r="AH438" s="191"/>
      <c r="AI438" s="191"/>
      <c r="AJ438" s="191"/>
      <c r="AK438" s="191"/>
      <c r="AL438" s="191"/>
      <c r="AM438" s="191"/>
      <c r="AN438" s="191"/>
      <c r="AO438" s="192"/>
      <c r="AP438" s="192"/>
      <c r="AQ438" s="192"/>
      <c r="AR438" s="192"/>
      <c r="AS438" s="192"/>
      <c r="AT438" s="192"/>
      <c r="AU438" s="192"/>
      <c r="AV438" s="192"/>
      <c r="AW438" s="192"/>
      <c r="AX438" s="72">
        <v>40</v>
      </c>
      <c r="AY438" s="72">
        <v>0</v>
      </c>
      <c r="AZ438" s="80">
        <f t="shared" si="38"/>
        <v>40</v>
      </c>
      <c r="BA438" s="72">
        <v>20</v>
      </c>
      <c r="BB438" s="72">
        <f>0</f>
        <v>0</v>
      </c>
      <c r="BC438" s="72">
        <f t="shared" si="39"/>
        <v>20</v>
      </c>
      <c r="BD438" s="72">
        <f>0</f>
        <v>0</v>
      </c>
      <c r="BE438" s="72">
        <f t="shared" si="40"/>
        <v>20</v>
      </c>
      <c r="BF438" s="72">
        <v>0</v>
      </c>
      <c r="BG438" s="72">
        <v>0</v>
      </c>
      <c r="BH438" s="72"/>
      <c r="BI438" s="72" t="s">
        <v>2096</v>
      </c>
      <c r="BJ438" s="142"/>
      <c r="BK438" s="139"/>
    </row>
    <row r="439" spans="1:65" ht="40.5" customHeight="1">
      <c r="A439" s="205" t="s">
        <v>5694</v>
      </c>
      <c r="B439" s="232" t="s">
        <v>4707</v>
      </c>
      <c r="C439" s="205" t="s">
        <v>4350</v>
      </c>
      <c r="D439" s="236" t="s">
        <v>7779</v>
      </c>
      <c r="E439" s="238" t="str">
        <f>INDEX([3]项目信息统计表!$E:$E,MATCH(B439,[3]项目信息统计表!$B:$B,0))</f>
        <v>基础研究</v>
      </c>
      <c r="F439" s="238" t="s">
        <v>1534</v>
      </c>
      <c r="G439" s="72" t="str">
        <f>INDEX(辅助数据!$F$3:$F$98,MATCH(项目信息统计表!F439,辅助数据!$E$3:$E$98,0))</f>
        <v>C42</v>
      </c>
      <c r="H439" s="238" t="s">
        <v>240</v>
      </c>
      <c r="I439" s="72">
        <f>INDEX(辅助数据!$B$3:$B$64,MATCH(项目信息统计表!H439,辅助数据!$A$3:$A$64,0))</f>
        <v>430</v>
      </c>
      <c r="J439" s="141" t="str">
        <f t="shared" si="37"/>
        <v>2021-01</v>
      </c>
      <c r="K439" s="237">
        <v>44896</v>
      </c>
      <c r="L439" s="72" t="str">
        <f t="shared" si="42"/>
        <v>2021</v>
      </c>
      <c r="M439" s="193"/>
      <c r="N439" s="201" t="s">
        <v>6260</v>
      </c>
      <c r="O439" s="201" t="s">
        <v>7768</v>
      </c>
      <c r="P439" s="231" t="s">
        <v>7227</v>
      </c>
      <c r="Q439" s="215" t="s">
        <v>4885</v>
      </c>
      <c r="R439" s="206" t="s">
        <v>5140</v>
      </c>
      <c r="S439" s="72" t="s">
        <v>65</v>
      </c>
      <c r="T439" s="141" t="s">
        <v>2114</v>
      </c>
      <c r="U439" s="72" t="s">
        <v>70</v>
      </c>
      <c r="V439" s="72" t="s">
        <v>73</v>
      </c>
      <c r="W439" s="72" t="s">
        <v>90</v>
      </c>
      <c r="X439" s="180" t="s">
        <v>5233</v>
      </c>
      <c r="Y439" s="180" t="s">
        <v>160</v>
      </c>
      <c r="Z439" s="181" t="s">
        <v>230</v>
      </c>
      <c r="AA439" s="180" t="s">
        <v>7691</v>
      </c>
      <c r="AB439" s="190" t="s">
        <v>4232</v>
      </c>
      <c r="AC439" s="180" t="s">
        <v>4496</v>
      </c>
      <c r="AD439" s="180" t="s">
        <v>5233</v>
      </c>
      <c r="AE439" s="191"/>
      <c r="AF439" s="191"/>
      <c r="AG439" s="191"/>
      <c r="AH439" s="191"/>
      <c r="AI439" s="191"/>
      <c r="AJ439" s="191"/>
      <c r="AK439" s="191"/>
      <c r="AL439" s="191"/>
      <c r="AM439" s="191"/>
      <c r="AN439" s="191"/>
      <c r="AO439" s="192"/>
      <c r="AP439" s="192"/>
      <c r="AQ439" s="192"/>
      <c r="AR439" s="192"/>
      <c r="AS439" s="192"/>
      <c r="AT439" s="192"/>
      <c r="AU439" s="192"/>
      <c r="AV439" s="192"/>
      <c r="AW439" s="192"/>
      <c r="AX439" s="72">
        <v>5</v>
      </c>
      <c r="AY439" s="72">
        <v>0</v>
      </c>
      <c r="AZ439" s="80">
        <f t="shared" si="38"/>
        <v>5</v>
      </c>
      <c r="BA439" s="72">
        <v>2</v>
      </c>
      <c r="BB439" s="72">
        <f>0</f>
        <v>0</v>
      </c>
      <c r="BC439" s="72">
        <f t="shared" si="39"/>
        <v>2</v>
      </c>
      <c r="BD439" s="72">
        <f>0</f>
        <v>0</v>
      </c>
      <c r="BE439" s="72">
        <f t="shared" si="40"/>
        <v>2</v>
      </c>
      <c r="BF439" s="72">
        <v>0</v>
      </c>
      <c r="BG439" s="72">
        <v>0</v>
      </c>
      <c r="BH439" s="72"/>
      <c r="BI439" s="72" t="s">
        <v>2096</v>
      </c>
      <c r="BJ439" s="142"/>
      <c r="BK439" s="139"/>
    </row>
    <row r="440" spans="1:65" ht="40.5" customHeight="1">
      <c r="A440" s="205" t="s">
        <v>5695</v>
      </c>
      <c r="B440" s="232" t="s">
        <v>4708</v>
      </c>
      <c r="C440" s="205" t="s">
        <v>4350</v>
      </c>
      <c r="D440" s="236" t="s">
        <v>7779</v>
      </c>
      <c r="E440" s="238" t="str">
        <f>INDEX([3]项目信息统计表!$E:$E,MATCH(B440,[3]项目信息统计表!$B:$B,0))</f>
        <v>基础研究</v>
      </c>
      <c r="F440" s="238" t="s">
        <v>1568</v>
      </c>
      <c r="G440" s="72" t="str">
        <f>INDEX(辅助数据!$F$3:$F$98,MATCH(项目信息统计表!F440,辅助数据!$E$3:$E$98,0))</f>
        <v>N77</v>
      </c>
      <c r="H440" s="238" t="s">
        <v>903</v>
      </c>
      <c r="I440" s="72">
        <f>INDEX(辅助数据!$B$3:$B$64,MATCH(项目信息统计表!H440,辅助数据!$A$3:$A$64,0))</f>
        <v>530</v>
      </c>
      <c r="J440" s="141" t="str">
        <f t="shared" si="37"/>
        <v>2021-01</v>
      </c>
      <c r="K440" s="237">
        <v>44896</v>
      </c>
      <c r="L440" s="72" t="str">
        <f t="shared" si="42"/>
        <v>2021</v>
      </c>
      <c r="M440" s="193"/>
      <c r="N440" s="201" t="s">
        <v>6260</v>
      </c>
      <c r="O440" s="201" t="s">
        <v>7768</v>
      </c>
      <c r="P440" s="231" t="s">
        <v>7228</v>
      </c>
      <c r="Q440" s="215" t="s">
        <v>4886</v>
      </c>
      <c r="R440" s="206" t="s">
        <v>5141</v>
      </c>
      <c r="S440" s="72" t="s">
        <v>65</v>
      </c>
      <c r="T440" s="141" t="s">
        <v>3808</v>
      </c>
      <c r="U440" s="72" t="s">
        <v>70</v>
      </c>
      <c r="V440" s="72" t="s">
        <v>73</v>
      </c>
      <c r="W440" s="72" t="s">
        <v>90</v>
      </c>
      <c r="X440" s="180" t="s">
        <v>5233</v>
      </c>
      <c r="Y440" s="180" t="s">
        <v>160</v>
      </c>
      <c r="Z440" s="181" t="s">
        <v>230</v>
      </c>
      <c r="AA440" s="180" t="s">
        <v>1882</v>
      </c>
      <c r="AB440" s="190" t="s">
        <v>4208</v>
      </c>
      <c r="AC440" s="180" t="s">
        <v>76</v>
      </c>
      <c r="AD440" s="180" t="s">
        <v>5234</v>
      </c>
      <c r="AE440" s="191"/>
      <c r="AF440" s="191"/>
      <c r="AG440" s="191"/>
      <c r="AH440" s="191"/>
      <c r="AI440" s="191"/>
      <c r="AJ440" s="191"/>
      <c r="AK440" s="191"/>
      <c r="AL440" s="191"/>
      <c r="AM440" s="191"/>
      <c r="AN440" s="191"/>
      <c r="AO440" s="192"/>
      <c r="AP440" s="192"/>
      <c r="AQ440" s="192"/>
      <c r="AR440" s="192"/>
      <c r="AS440" s="192"/>
      <c r="AT440" s="192"/>
      <c r="AU440" s="192"/>
      <c r="AV440" s="192"/>
      <c r="AW440" s="192"/>
      <c r="AX440" s="72">
        <v>5</v>
      </c>
      <c r="AY440" s="72">
        <v>0</v>
      </c>
      <c r="AZ440" s="80">
        <f t="shared" si="38"/>
        <v>5</v>
      </c>
      <c r="BA440" s="72">
        <v>2</v>
      </c>
      <c r="BB440" s="72">
        <f>0</f>
        <v>0</v>
      </c>
      <c r="BC440" s="72">
        <f t="shared" si="39"/>
        <v>2</v>
      </c>
      <c r="BD440" s="72">
        <f>0</f>
        <v>0</v>
      </c>
      <c r="BE440" s="72">
        <f t="shared" si="40"/>
        <v>2</v>
      </c>
      <c r="BF440" s="72">
        <v>0</v>
      </c>
      <c r="BG440" s="72">
        <v>0</v>
      </c>
      <c r="BH440" s="72"/>
      <c r="BI440" s="72" t="s">
        <v>2096</v>
      </c>
      <c r="BJ440" s="142"/>
      <c r="BK440" s="139"/>
    </row>
    <row r="441" spans="1:65" ht="40.5" customHeight="1">
      <c r="A441" s="205" t="s">
        <v>4575</v>
      </c>
      <c r="B441" s="232" t="s">
        <v>4709</v>
      </c>
      <c r="C441" s="205" t="s">
        <v>4350</v>
      </c>
      <c r="D441" s="236" t="s">
        <v>7779</v>
      </c>
      <c r="E441" s="238" t="str">
        <f>INDEX([3]项目信息统计表!$E:$E,MATCH(B441,[3]项目信息统计表!$B:$B,0))</f>
        <v>基础研究</v>
      </c>
      <c r="F441" s="238" t="s">
        <v>1538</v>
      </c>
      <c r="G441" s="72" t="str">
        <f>INDEX(辅助数据!$F$3:$F$98,MATCH(项目信息统计表!F441,辅助数据!$E$3:$E$98,0))</f>
        <v>D46</v>
      </c>
      <c r="H441" s="238" t="s">
        <v>232</v>
      </c>
      <c r="I441" s="72">
        <f>INDEX(辅助数据!$B$3:$B$64,MATCH(项目信息统计表!H441,辅助数据!$A$3:$A$64,0))</f>
        <v>610</v>
      </c>
      <c r="J441" s="141" t="str">
        <f t="shared" si="37"/>
        <v>2021-01</v>
      </c>
      <c r="K441" s="237">
        <v>44896</v>
      </c>
      <c r="L441" s="72" t="str">
        <f t="shared" si="42"/>
        <v>2021</v>
      </c>
      <c r="M441" s="193"/>
      <c r="N441" s="201" t="s">
        <v>6260</v>
      </c>
      <c r="O441" s="201" t="s">
        <v>7768</v>
      </c>
      <c r="P441" s="231" t="s">
        <v>7229</v>
      </c>
      <c r="Q441" s="215" t="s">
        <v>4887</v>
      </c>
      <c r="R441" s="206" t="s">
        <v>4416</v>
      </c>
      <c r="S441" s="72" t="s">
        <v>5231</v>
      </c>
      <c r="T441" s="141" t="s">
        <v>2124</v>
      </c>
      <c r="U441" s="72" t="s">
        <v>70</v>
      </c>
      <c r="V441" s="72" t="s">
        <v>73</v>
      </c>
      <c r="W441" s="72" t="s">
        <v>4497</v>
      </c>
      <c r="X441" s="180" t="s">
        <v>5233</v>
      </c>
      <c r="Y441" s="180" t="s">
        <v>160</v>
      </c>
      <c r="Z441" s="181" t="s">
        <v>230</v>
      </c>
      <c r="AA441" s="180" t="s">
        <v>7692</v>
      </c>
      <c r="AB441" s="190" t="s">
        <v>4228</v>
      </c>
      <c r="AC441" s="180" t="s">
        <v>4496</v>
      </c>
      <c r="AD441" s="180" t="s">
        <v>5233</v>
      </c>
      <c r="AE441" s="191"/>
      <c r="AF441" s="191"/>
      <c r="AG441" s="191"/>
      <c r="AH441" s="191"/>
      <c r="AI441" s="191"/>
      <c r="AJ441" s="191"/>
      <c r="AK441" s="191"/>
      <c r="AL441" s="191"/>
      <c r="AM441" s="191"/>
      <c r="AN441" s="191"/>
      <c r="AO441" s="192"/>
      <c r="AP441" s="192"/>
      <c r="AQ441" s="192"/>
      <c r="AR441" s="192"/>
      <c r="AS441" s="192"/>
      <c r="AT441" s="192"/>
      <c r="AU441" s="192"/>
      <c r="AV441" s="192"/>
      <c r="AW441" s="192"/>
      <c r="AX441" s="72">
        <v>5</v>
      </c>
      <c r="AY441" s="72">
        <v>0</v>
      </c>
      <c r="AZ441" s="80">
        <f t="shared" si="38"/>
        <v>5</v>
      </c>
      <c r="BA441" s="72">
        <v>2</v>
      </c>
      <c r="BB441" s="72">
        <f>0</f>
        <v>0</v>
      </c>
      <c r="BC441" s="72">
        <f t="shared" si="39"/>
        <v>2</v>
      </c>
      <c r="BD441" s="72">
        <f>0</f>
        <v>0</v>
      </c>
      <c r="BE441" s="72">
        <f t="shared" si="40"/>
        <v>2</v>
      </c>
      <c r="BF441" s="72">
        <v>0</v>
      </c>
      <c r="BG441" s="72">
        <v>0</v>
      </c>
      <c r="BH441" s="72"/>
      <c r="BI441" s="72" t="s">
        <v>2096</v>
      </c>
      <c r="BJ441" s="142"/>
      <c r="BK441" s="139"/>
    </row>
    <row r="442" spans="1:65" ht="40.5" customHeight="1">
      <c r="A442" s="205" t="s">
        <v>5696</v>
      </c>
      <c r="B442" s="232" t="s">
        <v>4710</v>
      </c>
      <c r="C442" s="205" t="s">
        <v>4350</v>
      </c>
      <c r="D442" s="236" t="s">
        <v>7779</v>
      </c>
      <c r="E442" s="238" t="str">
        <f>INDEX([3]项目信息统计表!$E:$E,MATCH(B442,[3]项目信息统计表!$B:$B,0))</f>
        <v>基础研究</v>
      </c>
      <c r="F442" s="238" t="s">
        <v>1567</v>
      </c>
      <c r="G442" s="72" t="str">
        <f>INDEX(辅助数据!$F$3:$F$98,MATCH(项目信息统计表!F442,辅助数据!$E$3:$E$98,0))</f>
        <v>N76</v>
      </c>
      <c r="H442" s="238" t="s">
        <v>986</v>
      </c>
      <c r="I442" s="72">
        <f>INDEX(辅助数据!$B$3:$B$64,MATCH(项目信息统计表!H442,辅助数据!$A$3:$A$64,0))</f>
        <v>570</v>
      </c>
      <c r="J442" s="141" t="str">
        <f t="shared" si="37"/>
        <v>2021-01</v>
      </c>
      <c r="K442" s="237">
        <v>44896</v>
      </c>
      <c r="L442" s="72" t="str">
        <f t="shared" si="42"/>
        <v>2021</v>
      </c>
      <c r="M442" s="193"/>
      <c r="N442" s="201" t="s">
        <v>6260</v>
      </c>
      <c r="O442" s="201" t="s">
        <v>7768</v>
      </c>
      <c r="P442" s="231" t="s">
        <v>7230</v>
      </c>
      <c r="Q442" s="215" t="s">
        <v>4888</v>
      </c>
      <c r="R442" s="206" t="s">
        <v>5142</v>
      </c>
      <c r="S442" s="72" t="s">
        <v>65</v>
      </c>
      <c r="T442" s="141" t="s">
        <v>2216</v>
      </c>
      <c r="U442" s="72" t="s">
        <v>70</v>
      </c>
      <c r="V442" s="72" t="s">
        <v>73</v>
      </c>
      <c r="W442" s="72" t="s">
        <v>90</v>
      </c>
      <c r="X442" s="180" t="s">
        <v>5233</v>
      </c>
      <c r="Y442" s="180" t="s">
        <v>160</v>
      </c>
      <c r="Z442" s="181" t="s">
        <v>230</v>
      </c>
      <c r="AA442" s="180" t="s">
        <v>2117</v>
      </c>
      <c r="AB442" s="190" t="s">
        <v>4220</v>
      </c>
      <c r="AC442" s="180" t="s">
        <v>4497</v>
      </c>
      <c r="AD442" s="180" t="s">
        <v>5234</v>
      </c>
      <c r="AE442" s="191"/>
      <c r="AF442" s="191"/>
      <c r="AG442" s="191"/>
      <c r="AH442" s="191"/>
      <c r="AI442" s="191"/>
      <c r="AJ442" s="191"/>
      <c r="AK442" s="191"/>
      <c r="AL442" s="191"/>
      <c r="AM442" s="191"/>
      <c r="AN442" s="191"/>
      <c r="AO442" s="192"/>
      <c r="AP442" s="192"/>
      <c r="AQ442" s="192"/>
      <c r="AR442" s="192"/>
      <c r="AS442" s="192"/>
      <c r="AT442" s="192"/>
      <c r="AU442" s="192"/>
      <c r="AV442" s="192"/>
      <c r="AW442" s="192"/>
      <c r="AX442" s="72">
        <v>5</v>
      </c>
      <c r="AY442" s="72">
        <v>0</v>
      </c>
      <c r="AZ442" s="80">
        <f t="shared" si="38"/>
        <v>5</v>
      </c>
      <c r="BA442" s="72">
        <v>2</v>
      </c>
      <c r="BB442" s="72">
        <f>0</f>
        <v>0</v>
      </c>
      <c r="BC442" s="72">
        <f t="shared" si="39"/>
        <v>2</v>
      </c>
      <c r="BD442" s="72">
        <f>0</f>
        <v>0</v>
      </c>
      <c r="BE442" s="72">
        <f t="shared" si="40"/>
        <v>2</v>
      </c>
      <c r="BF442" s="72">
        <v>0</v>
      </c>
      <c r="BG442" s="72">
        <v>0</v>
      </c>
      <c r="BH442" s="72"/>
      <c r="BI442" s="72" t="s">
        <v>2096</v>
      </c>
      <c r="BJ442" s="142"/>
      <c r="BK442" s="139"/>
    </row>
    <row r="443" spans="1:65" ht="40.5" customHeight="1">
      <c r="A443" s="205" t="s">
        <v>5697</v>
      </c>
      <c r="B443" s="232" t="s">
        <v>4711</v>
      </c>
      <c r="C443" s="205" t="s">
        <v>4350</v>
      </c>
      <c r="D443" s="236" t="s">
        <v>7779</v>
      </c>
      <c r="E443" s="238" t="str">
        <f>INDEX([3]项目信息统计表!$E:$E,MATCH(B443,[3]项目信息统计表!$B:$B,0))</f>
        <v>基础研究</v>
      </c>
      <c r="F443" s="238" t="s">
        <v>1564</v>
      </c>
      <c r="G443" s="72" t="str">
        <f>INDEX(辅助数据!$F$3:$F$98,MATCH(项目信息统计表!F443,辅助数据!$E$3:$E$98,0))</f>
        <v>M73</v>
      </c>
      <c r="H443" s="238" t="s">
        <v>986</v>
      </c>
      <c r="I443" s="72">
        <f>INDEX(辅助数据!$B$3:$B$64,MATCH(项目信息统计表!H443,辅助数据!$A$3:$A$64,0))</f>
        <v>570</v>
      </c>
      <c r="J443" s="141" t="str">
        <f t="shared" si="37"/>
        <v>2021-01</v>
      </c>
      <c r="K443" s="237">
        <v>44896</v>
      </c>
      <c r="L443" s="72" t="str">
        <f t="shared" si="42"/>
        <v>2021</v>
      </c>
      <c r="M443" s="193"/>
      <c r="N443" s="135" t="s">
        <v>6260</v>
      </c>
      <c r="O443" s="201" t="s">
        <v>7768</v>
      </c>
      <c r="P443" s="231" t="s">
        <v>7231</v>
      </c>
      <c r="Q443" s="215" t="s">
        <v>4114</v>
      </c>
      <c r="R443" s="206" t="s">
        <v>5143</v>
      </c>
      <c r="S443" s="72" t="s">
        <v>5231</v>
      </c>
      <c r="T443" s="141" t="s">
        <v>3769</v>
      </c>
      <c r="U443" s="72" t="s">
        <v>70</v>
      </c>
      <c r="V443" s="72" t="s">
        <v>73</v>
      </c>
      <c r="W443" s="72" t="s">
        <v>90</v>
      </c>
      <c r="X443" s="180" t="s">
        <v>5233</v>
      </c>
      <c r="Y443" s="180" t="s">
        <v>160</v>
      </c>
      <c r="Z443" s="181" t="s">
        <v>230</v>
      </c>
      <c r="AA443" s="180" t="s">
        <v>7600</v>
      </c>
      <c r="AB443" s="190" t="s">
        <v>4199</v>
      </c>
      <c r="AC443" s="180" t="s">
        <v>76</v>
      </c>
      <c r="AD443" s="180" t="s">
        <v>5233</v>
      </c>
      <c r="AE443" s="191"/>
      <c r="AF443" s="191"/>
      <c r="AG443" s="191"/>
      <c r="AH443" s="191"/>
      <c r="AI443" s="191"/>
      <c r="AJ443" s="191"/>
      <c r="AK443" s="191"/>
      <c r="AL443" s="191"/>
      <c r="AM443" s="191"/>
      <c r="AN443" s="191"/>
      <c r="AO443" s="192"/>
      <c r="AP443" s="192"/>
      <c r="AQ443" s="192"/>
      <c r="AR443" s="192"/>
      <c r="AS443" s="192"/>
      <c r="AT443" s="192"/>
      <c r="AU443" s="192"/>
      <c r="AV443" s="192"/>
      <c r="AW443" s="192"/>
      <c r="AX443" s="72">
        <v>5</v>
      </c>
      <c r="AY443" s="72">
        <v>0</v>
      </c>
      <c r="AZ443" s="80">
        <f t="shared" si="38"/>
        <v>5</v>
      </c>
      <c r="BA443" s="72">
        <v>2</v>
      </c>
      <c r="BB443" s="72">
        <f>0</f>
        <v>0</v>
      </c>
      <c r="BC443" s="72">
        <f t="shared" si="39"/>
        <v>2</v>
      </c>
      <c r="BD443" s="72">
        <f>0</f>
        <v>0</v>
      </c>
      <c r="BE443" s="72">
        <f t="shared" si="40"/>
        <v>2</v>
      </c>
      <c r="BF443" s="72">
        <v>0</v>
      </c>
      <c r="BG443" s="72">
        <v>0</v>
      </c>
      <c r="BH443" s="72"/>
      <c r="BI443" s="72"/>
      <c r="BJ443" s="142"/>
      <c r="BK443" s="139"/>
    </row>
    <row r="444" spans="1:65" ht="40.5" customHeight="1">
      <c r="A444" s="205" t="s">
        <v>5698</v>
      </c>
      <c r="B444" s="232" t="s">
        <v>4712</v>
      </c>
      <c r="C444" s="205" t="s">
        <v>4350</v>
      </c>
      <c r="D444" s="236" t="s">
        <v>7779</v>
      </c>
      <c r="E444" s="238" t="str">
        <f>INDEX([3]项目信息统计表!$E:$E,MATCH(B444,[3]项目信息统计表!$B:$B,0))</f>
        <v>基础研究</v>
      </c>
      <c r="F444" s="238" t="s">
        <v>1564</v>
      </c>
      <c r="G444" s="72" t="str">
        <f>INDEX(辅助数据!$F$3:$F$98,MATCH(项目信息统计表!F444,辅助数据!$E$3:$E$98,0))</f>
        <v>M73</v>
      </c>
      <c r="H444" s="238" t="s">
        <v>986</v>
      </c>
      <c r="I444" s="72">
        <f>INDEX(辅助数据!$B$3:$B$64,MATCH(项目信息统计表!H444,辅助数据!$A$3:$A$64,0))</f>
        <v>570</v>
      </c>
      <c r="J444" s="141" t="str">
        <f t="shared" si="37"/>
        <v>2021-01</v>
      </c>
      <c r="K444" s="237">
        <v>44896</v>
      </c>
      <c r="L444" s="72" t="str">
        <f t="shared" si="42"/>
        <v>2021</v>
      </c>
      <c r="M444" s="193"/>
      <c r="N444" s="201" t="s">
        <v>6260</v>
      </c>
      <c r="O444" s="201" t="s">
        <v>7768</v>
      </c>
      <c r="P444" s="231" t="s">
        <v>7232</v>
      </c>
      <c r="Q444" s="215" t="s">
        <v>4889</v>
      </c>
      <c r="R444" s="218" t="s">
        <v>5144</v>
      </c>
      <c r="S444" s="72" t="s">
        <v>65</v>
      </c>
      <c r="T444" s="141" t="s">
        <v>3778</v>
      </c>
      <c r="U444" s="72" t="s">
        <v>70</v>
      </c>
      <c r="V444" s="72" t="s">
        <v>73</v>
      </c>
      <c r="W444" s="72" t="s">
        <v>90</v>
      </c>
      <c r="X444" s="180" t="s">
        <v>5233</v>
      </c>
      <c r="Y444" s="180" t="s">
        <v>160</v>
      </c>
      <c r="Z444" s="181" t="s">
        <v>230</v>
      </c>
      <c r="AA444" s="180" t="s">
        <v>4892</v>
      </c>
      <c r="AB444" s="190" t="s">
        <v>4226</v>
      </c>
      <c r="AC444" s="180" t="s">
        <v>90</v>
      </c>
      <c r="AD444" s="180" t="s">
        <v>5233</v>
      </c>
      <c r="AE444" s="191"/>
      <c r="AF444" s="191"/>
      <c r="AG444" s="191"/>
      <c r="AH444" s="191"/>
      <c r="AI444" s="191"/>
      <c r="AJ444" s="191"/>
      <c r="AK444" s="191"/>
      <c r="AL444" s="191"/>
      <c r="AM444" s="191"/>
      <c r="AN444" s="191"/>
      <c r="AO444" s="192"/>
      <c r="AP444" s="192"/>
      <c r="AQ444" s="192"/>
      <c r="AR444" s="192"/>
      <c r="AS444" s="192"/>
      <c r="AT444" s="192"/>
      <c r="AU444" s="192"/>
      <c r="AV444" s="192"/>
      <c r="AW444" s="192"/>
      <c r="AX444" s="72">
        <v>5</v>
      </c>
      <c r="AY444" s="72">
        <v>0</v>
      </c>
      <c r="AZ444" s="80">
        <f t="shared" si="38"/>
        <v>5</v>
      </c>
      <c r="BA444" s="72">
        <v>2</v>
      </c>
      <c r="BB444" s="72">
        <f>0</f>
        <v>0</v>
      </c>
      <c r="BC444" s="72">
        <f t="shared" si="39"/>
        <v>2</v>
      </c>
      <c r="BD444" s="72">
        <f>0</f>
        <v>0</v>
      </c>
      <c r="BE444" s="72">
        <f t="shared" si="40"/>
        <v>2</v>
      </c>
      <c r="BF444" s="72">
        <v>0</v>
      </c>
      <c r="BG444" s="72">
        <v>0</v>
      </c>
      <c r="BH444" s="72"/>
      <c r="BI444" s="72" t="s">
        <v>2096</v>
      </c>
      <c r="BJ444" s="142"/>
      <c r="BK444" s="139"/>
    </row>
    <row r="445" spans="1:65" ht="40.5" customHeight="1">
      <c r="A445" s="205" t="s">
        <v>5699</v>
      </c>
      <c r="B445" s="232" t="s">
        <v>4713</v>
      </c>
      <c r="C445" s="205" t="s">
        <v>4350</v>
      </c>
      <c r="D445" s="236" t="s">
        <v>7779</v>
      </c>
      <c r="E445" s="238" t="str">
        <f>INDEX([3]项目信息统计表!$E:$E,MATCH(B445,[3]项目信息统计表!$B:$B,0))</f>
        <v>基础研究</v>
      </c>
      <c r="F445" s="238" t="s">
        <v>1567</v>
      </c>
      <c r="G445" s="72" t="str">
        <f>INDEX(辅助数据!$F$3:$F$98,MATCH(项目信息统计表!F445,辅助数据!$E$3:$E$98,0))</f>
        <v>N76</v>
      </c>
      <c r="H445" s="238" t="s">
        <v>986</v>
      </c>
      <c r="I445" s="72">
        <f>INDEX(辅助数据!$B$3:$B$64,MATCH(项目信息统计表!H445,辅助数据!$A$3:$A$64,0))</f>
        <v>570</v>
      </c>
      <c r="J445" s="141" t="str">
        <f t="shared" si="37"/>
        <v>2021-01</v>
      </c>
      <c r="K445" s="237">
        <v>44896</v>
      </c>
      <c r="L445" s="72" t="str">
        <f t="shared" si="42"/>
        <v>2021</v>
      </c>
      <c r="M445" s="193"/>
      <c r="N445" s="201" t="s">
        <v>6260</v>
      </c>
      <c r="O445" s="201" t="s">
        <v>7768</v>
      </c>
      <c r="P445" s="231" t="s">
        <v>7233</v>
      </c>
      <c r="Q445" s="215" t="s">
        <v>4890</v>
      </c>
      <c r="R445" s="218" t="s">
        <v>5145</v>
      </c>
      <c r="S445" s="72" t="s">
        <v>65</v>
      </c>
      <c r="T445" s="141" t="s">
        <v>3766</v>
      </c>
      <c r="U445" s="72" t="s">
        <v>70</v>
      </c>
      <c r="V445" s="72" t="s">
        <v>73</v>
      </c>
      <c r="W445" s="72" t="s">
        <v>90</v>
      </c>
      <c r="X445" s="180" t="s">
        <v>5233</v>
      </c>
      <c r="Y445" s="180" t="s">
        <v>160</v>
      </c>
      <c r="Z445" s="181" t="s">
        <v>230</v>
      </c>
      <c r="AA445" s="180"/>
      <c r="AB445" s="190"/>
      <c r="AC445" s="180"/>
      <c r="AD445" s="180"/>
      <c r="AE445" s="191"/>
      <c r="AF445" s="191"/>
      <c r="AG445" s="191"/>
      <c r="AH445" s="191"/>
      <c r="AI445" s="191"/>
      <c r="AJ445" s="191"/>
      <c r="AK445" s="191"/>
      <c r="AL445" s="191"/>
      <c r="AM445" s="191"/>
      <c r="AN445" s="191"/>
      <c r="AO445" s="192"/>
      <c r="AP445" s="192"/>
      <c r="AQ445" s="192"/>
      <c r="AR445" s="192"/>
      <c r="AS445" s="192"/>
      <c r="AT445" s="192"/>
      <c r="AU445" s="192"/>
      <c r="AV445" s="192"/>
      <c r="AW445" s="192"/>
      <c r="AX445" s="72">
        <v>5</v>
      </c>
      <c r="AY445" s="72">
        <v>0</v>
      </c>
      <c r="AZ445" s="80">
        <f t="shared" si="38"/>
        <v>5</v>
      </c>
      <c r="BA445" s="72">
        <v>2</v>
      </c>
      <c r="BB445" s="72">
        <f>0</f>
        <v>0</v>
      </c>
      <c r="BC445" s="72">
        <f t="shared" si="39"/>
        <v>2</v>
      </c>
      <c r="BD445" s="72">
        <f>0</f>
        <v>0</v>
      </c>
      <c r="BE445" s="72">
        <f t="shared" si="40"/>
        <v>2</v>
      </c>
      <c r="BF445" s="72">
        <v>0</v>
      </c>
      <c r="BG445" s="72">
        <v>0</v>
      </c>
      <c r="BH445" s="72"/>
      <c r="BI445" s="72" t="s">
        <v>2096</v>
      </c>
      <c r="BJ445" s="142"/>
      <c r="BK445" s="139"/>
    </row>
    <row r="446" spans="1:65" ht="40.5" customHeight="1">
      <c r="A446" s="205" t="s">
        <v>5700</v>
      </c>
      <c r="B446" s="232" t="s">
        <v>4714</v>
      </c>
      <c r="C446" s="205" t="s">
        <v>4350</v>
      </c>
      <c r="D446" s="236" t="s">
        <v>7779</v>
      </c>
      <c r="E446" s="238" t="str">
        <f>INDEX([3]项目信息统计表!$E:$E,MATCH(B446,[3]项目信息统计表!$B:$B,0))</f>
        <v>基础研究</v>
      </c>
      <c r="F446" s="238" t="s">
        <v>1568</v>
      </c>
      <c r="G446" s="72" t="str">
        <f>INDEX(辅助数据!$F$3:$F$98,MATCH(项目信息统计表!F446,辅助数据!$E$3:$E$98,0))</f>
        <v>N77</v>
      </c>
      <c r="H446" s="238" t="s">
        <v>232</v>
      </c>
      <c r="I446" s="72">
        <f>INDEX(辅助数据!$B$3:$B$64,MATCH(项目信息统计表!H446,辅助数据!$A$3:$A$64,0))</f>
        <v>610</v>
      </c>
      <c r="J446" s="141" t="str">
        <f t="shared" si="37"/>
        <v>2021-01</v>
      </c>
      <c r="K446" s="237">
        <v>44896</v>
      </c>
      <c r="L446" s="72" t="str">
        <f t="shared" si="42"/>
        <v>2021</v>
      </c>
      <c r="M446" s="193"/>
      <c r="N446" s="201" t="s">
        <v>6275</v>
      </c>
      <c r="O446" s="201" t="s">
        <v>7768</v>
      </c>
      <c r="P446" s="231" t="s">
        <v>7234</v>
      </c>
      <c r="Q446" s="215" t="s">
        <v>4891</v>
      </c>
      <c r="R446" s="218" t="s">
        <v>5146</v>
      </c>
      <c r="S446" s="72" t="s">
        <v>65</v>
      </c>
      <c r="T446" s="141" t="s">
        <v>2237</v>
      </c>
      <c r="U446" s="72" t="s">
        <v>70</v>
      </c>
      <c r="V446" s="72" t="s">
        <v>73</v>
      </c>
      <c r="W446" s="72" t="s">
        <v>90</v>
      </c>
      <c r="X446" s="180" t="s">
        <v>5233</v>
      </c>
      <c r="Y446" s="180" t="s">
        <v>160</v>
      </c>
      <c r="Z446" s="181" t="s">
        <v>230</v>
      </c>
      <c r="AA446" s="180" t="s">
        <v>7693</v>
      </c>
      <c r="AB446" s="190" t="s">
        <v>4212</v>
      </c>
      <c r="AC446" s="180" t="s">
        <v>76</v>
      </c>
      <c r="AD446" s="180" t="s">
        <v>5233</v>
      </c>
      <c r="AE446" s="191"/>
      <c r="AF446" s="191"/>
      <c r="AG446" s="191"/>
      <c r="AH446" s="191"/>
      <c r="AI446" s="191"/>
      <c r="AJ446" s="191"/>
      <c r="AK446" s="191"/>
      <c r="AL446" s="191"/>
      <c r="AM446" s="191"/>
      <c r="AN446" s="191"/>
      <c r="AO446" s="192"/>
      <c r="AP446" s="192"/>
      <c r="AQ446" s="192"/>
      <c r="AR446" s="192"/>
      <c r="AS446" s="192"/>
      <c r="AT446" s="192"/>
      <c r="AU446" s="192"/>
      <c r="AV446" s="192"/>
      <c r="AW446" s="192"/>
      <c r="AX446" s="72">
        <v>8</v>
      </c>
      <c r="AY446" s="72">
        <v>0</v>
      </c>
      <c r="AZ446" s="80">
        <f t="shared" si="38"/>
        <v>8</v>
      </c>
      <c r="BA446" s="72">
        <v>5</v>
      </c>
      <c r="BB446" s="72">
        <f>0</f>
        <v>0</v>
      </c>
      <c r="BC446" s="72">
        <f t="shared" si="39"/>
        <v>5</v>
      </c>
      <c r="BD446" s="72">
        <f>0</f>
        <v>0</v>
      </c>
      <c r="BE446" s="72">
        <f t="shared" si="40"/>
        <v>5</v>
      </c>
      <c r="BF446" s="72">
        <v>0</v>
      </c>
      <c r="BG446" s="72">
        <v>0</v>
      </c>
      <c r="BH446" s="142"/>
      <c r="BI446" s="72"/>
      <c r="BJ446" s="142"/>
      <c r="BK446" s="139"/>
    </row>
    <row r="447" spans="1:65" ht="40.5" customHeight="1">
      <c r="A447" s="205" t="s">
        <v>5701</v>
      </c>
      <c r="B447" s="232" t="s">
        <v>4715</v>
      </c>
      <c r="C447" s="205" t="s">
        <v>4350</v>
      </c>
      <c r="D447" s="236" t="s">
        <v>7779</v>
      </c>
      <c r="E447" s="238" t="str">
        <f>INDEX([3]项目信息统计表!$E:$E,MATCH(B447,[3]项目信息统计表!$B:$B,0))</f>
        <v>基础研究</v>
      </c>
      <c r="F447" s="238" t="s">
        <v>1567</v>
      </c>
      <c r="G447" s="72" t="str">
        <f>INDEX(辅助数据!$F$3:$F$98,MATCH(项目信息统计表!F447,辅助数据!$E$3:$E$98,0))</f>
        <v>N76</v>
      </c>
      <c r="H447" s="238" t="s">
        <v>986</v>
      </c>
      <c r="I447" s="72">
        <f>INDEX(辅助数据!$B$3:$B$64,MATCH(项目信息统计表!H447,辅助数据!$A$3:$A$64,0))</f>
        <v>570</v>
      </c>
      <c r="J447" s="141" t="str">
        <f t="shared" si="37"/>
        <v>2021-01</v>
      </c>
      <c r="K447" s="237">
        <v>44896</v>
      </c>
      <c r="L447" s="72" t="str">
        <f t="shared" si="42"/>
        <v>2021</v>
      </c>
      <c r="M447" s="193"/>
      <c r="N447" s="201" t="s">
        <v>6275</v>
      </c>
      <c r="O447" s="201" t="s">
        <v>7768</v>
      </c>
      <c r="P447" s="231" t="s">
        <v>7235</v>
      </c>
      <c r="Q447" s="215" t="s">
        <v>4892</v>
      </c>
      <c r="R447" s="218" t="s">
        <v>5147</v>
      </c>
      <c r="S447" s="72" t="s">
        <v>65</v>
      </c>
      <c r="T447" s="141" t="s">
        <v>3782</v>
      </c>
      <c r="U447" s="72" t="s">
        <v>70</v>
      </c>
      <c r="V447" s="72" t="s">
        <v>73</v>
      </c>
      <c r="W447" s="72" t="s">
        <v>90</v>
      </c>
      <c r="X447" s="180" t="s">
        <v>5233</v>
      </c>
      <c r="Y447" s="180" t="s">
        <v>160</v>
      </c>
      <c r="Z447" s="181" t="s">
        <v>230</v>
      </c>
      <c r="AA447" s="180" t="s">
        <v>2473</v>
      </c>
      <c r="AB447" s="190" t="s">
        <v>4224</v>
      </c>
      <c r="AC447" s="180" t="s">
        <v>4497</v>
      </c>
      <c r="AD447" s="180" t="s">
        <v>5233</v>
      </c>
      <c r="AE447" s="191"/>
      <c r="AF447" s="191"/>
      <c r="AG447" s="191"/>
      <c r="AH447" s="191"/>
      <c r="AI447" s="191"/>
      <c r="AJ447" s="191"/>
      <c r="AK447" s="191"/>
      <c r="AL447" s="191"/>
      <c r="AM447" s="191"/>
      <c r="AN447" s="191"/>
      <c r="AO447" s="192"/>
      <c r="AP447" s="192"/>
      <c r="AQ447" s="192"/>
      <c r="AR447" s="192"/>
      <c r="AS447" s="192"/>
      <c r="AT447" s="192"/>
      <c r="AU447" s="192"/>
      <c r="AV447" s="192"/>
      <c r="AW447" s="192"/>
      <c r="AX447" s="72">
        <v>8</v>
      </c>
      <c r="AY447" s="72">
        <v>0</v>
      </c>
      <c r="AZ447" s="80">
        <f t="shared" si="38"/>
        <v>8</v>
      </c>
      <c r="BA447" s="72">
        <v>5</v>
      </c>
      <c r="BB447" s="72">
        <f>0</f>
        <v>0</v>
      </c>
      <c r="BC447" s="72">
        <f t="shared" si="39"/>
        <v>5</v>
      </c>
      <c r="BD447" s="72">
        <f>0</f>
        <v>0</v>
      </c>
      <c r="BE447" s="72">
        <f t="shared" si="40"/>
        <v>5</v>
      </c>
      <c r="BF447" s="72">
        <v>0</v>
      </c>
      <c r="BG447" s="72">
        <v>0</v>
      </c>
      <c r="BH447" s="72"/>
      <c r="BI447" s="72"/>
      <c r="BJ447" s="142"/>
      <c r="BK447" s="139"/>
    </row>
    <row r="448" spans="1:65" s="184" customFormat="1" ht="40.5" customHeight="1">
      <c r="A448" s="205" t="s">
        <v>4576</v>
      </c>
      <c r="B448" s="232" t="s">
        <v>4716</v>
      </c>
      <c r="C448" s="205" t="s">
        <v>4350</v>
      </c>
      <c r="D448" s="236" t="s">
        <v>7779</v>
      </c>
      <c r="E448" s="238" t="str">
        <f>INDEX([3]项目信息统计表!$E:$E,MATCH(B448,[3]项目信息统计表!$B:$B,0))</f>
        <v>基础研究</v>
      </c>
      <c r="F448" s="238" t="s">
        <v>1568</v>
      </c>
      <c r="G448" s="72" t="str">
        <f>INDEX(辅助数据!$F$3:$F$98,MATCH(项目信息统计表!F448,辅助数据!$E$3:$E$98,0))</f>
        <v>N77</v>
      </c>
      <c r="H448" s="238" t="s">
        <v>214</v>
      </c>
      <c r="I448" s="72">
        <f>INDEX(辅助数据!$B$3:$B$64,MATCH(项目信息统计表!H448,辅助数据!$A$3:$A$64,0))</f>
        <v>410</v>
      </c>
      <c r="J448" s="141" t="str">
        <f t="shared" ref="J448:J511" si="43">L448&amp;"-01"</f>
        <v>2021-01</v>
      </c>
      <c r="K448" s="237">
        <v>44896</v>
      </c>
      <c r="L448" s="72" t="str">
        <f t="shared" si="42"/>
        <v>2021</v>
      </c>
      <c r="M448" s="193"/>
      <c r="N448" s="201" t="s">
        <v>6275</v>
      </c>
      <c r="O448" s="201" t="s">
        <v>7768</v>
      </c>
      <c r="P448" s="231" t="s">
        <v>7236</v>
      </c>
      <c r="Q448" s="215" t="s">
        <v>4893</v>
      </c>
      <c r="R448" s="218" t="s">
        <v>5148</v>
      </c>
      <c r="S448" s="72" t="s">
        <v>5231</v>
      </c>
      <c r="T448" s="141" t="s">
        <v>3757</v>
      </c>
      <c r="U448" s="72" t="s">
        <v>70</v>
      </c>
      <c r="V448" s="72" t="s">
        <v>73</v>
      </c>
      <c r="W448" s="72" t="s">
        <v>90</v>
      </c>
      <c r="X448" s="180" t="s">
        <v>5233</v>
      </c>
      <c r="Y448" s="180" t="s">
        <v>116</v>
      </c>
      <c r="Z448" s="181" t="s">
        <v>235</v>
      </c>
      <c r="AA448" s="180" t="s">
        <v>7694</v>
      </c>
      <c r="AB448" s="190" t="s">
        <v>4226</v>
      </c>
      <c r="AC448" s="180" t="s">
        <v>4496</v>
      </c>
      <c r="AD448" s="180" t="s">
        <v>5233</v>
      </c>
      <c r="AE448" s="191"/>
      <c r="AF448" s="191"/>
      <c r="AG448" s="191"/>
      <c r="AH448" s="191"/>
      <c r="AI448" s="191"/>
      <c r="AJ448" s="191"/>
      <c r="AK448" s="191"/>
      <c r="AL448" s="191"/>
      <c r="AM448" s="191"/>
      <c r="AN448" s="191"/>
      <c r="AO448" s="192"/>
      <c r="AP448" s="192"/>
      <c r="AQ448" s="192"/>
      <c r="AR448" s="192"/>
      <c r="AS448" s="192"/>
      <c r="AT448" s="192"/>
      <c r="AU448" s="192"/>
      <c r="AV448" s="192"/>
      <c r="AW448" s="192"/>
      <c r="AX448" s="72">
        <v>8</v>
      </c>
      <c r="AY448" s="72">
        <v>0</v>
      </c>
      <c r="AZ448" s="80">
        <f t="shared" ref="AZ448:AZ511" si="44">SUM(AX448,AY448)</f>
        <v>8</v>
      </c>
      <c r="BA448" s="72">
        <v>5</v>
      </c>
      <c r="BB448" s="72">
        <f>0</f>
        <v>0</v>
      </c>
      <c r="BC448" s="72">
        <f t="shared" ref="BC448:BC511" si="45">SUM(BA448,BB448)</f>
        <v>5</v>
      </c>
      <c r="BD448" s="72">
        <f>0</f>
        <v>0</v>
      </c>
      <c r="BE448" s="72">
        <f t="shared" ref="BE448:BE511" si="46">SUM(BC448,BD448)</f>
        <v>5</v>
      </c>
      <c r="BF448" s="72">
        <v>0</v>
      </c>
      <c r="BG448" s="72">
        <v>0</v>
      </c>
      <c r="BH448" s="183"/>
      <c r="BI448" s="182"/>
      <c r="BJ448" s="188"/>
      <c r="BK448" s="139"/>
      <c r="BM448" s="138"/>
    </row>
    <row r="449" spans="1:63" ht="40.5" customHeight="1">
      <c r="A449" s="205" t="s">
        <v>5726</v>
      </c>
      <c r="B449" s="232" t="s">
        <v>4758</v>
      </c>
      <c r="C449" s="205" t="s">
        <v>4350</v>
      </c>
      <c r="D449" s="236" t="s">
        <v>7779</v>
      </c>
      <c r="E449" s="238" t="str">
        <f>INDEX([3]项目信息统计表!$E:$E,MATCH(B449,[3]项目信息统计表!$B:$B,0))</f>
        <v>基础研究</v>
      </c>
      <c r="F449" s="238" t="s">
        <v>1564</v>
      </c>
      <c r="G449" s="72" t="str">
        <f>INDEX(辅助数据!$F$3:$F$98,MATCH(项目信息统计表!F449,辅助数据!$E$3:$E$98,0))</f>
        <v>M73</v>
      </c>
      <c r="H449" s="238" t="s">
        <v>232</v>
      </c>
      <c r="I449" s="72">
        <f>INDEX(辅助数据!$B$3:$B$64,MATCH(项目信息统计表!H449,辅助数据!$A$3:$A$64,0))</f>
        <v>610</v>
      </c>
      <c r="J449" s="141" t="str">
        <f t="shared" si="43"/>
        <v>2021-01</v>
      </c>
      <c r="K449" s="237">
        <v>45261</v>
      </c>
      <c r="L449" s="72" t="str">
        <f t="shared" si="42"/>
        <v>2021</v>
      </c>
      <c r="M449" s="238" t="s">
        <v>54</v>
      </c>
      <c r="N449" s="201" t="s">
        <v>6259</v>
      </c>
      <c r="O449" s="201" t="s">
        <v>7768</v>
      </c>
      <c r="P449" s="231" t="s">
        <v>7278</v>
      </c>
      <c r="Q449" s="215" t="s">
        <v>1969</v>
      </c>
      <c r="R449" s="218" t="s">
        <v>4450</v>
      </c>
      <c r="S449" s="72" t="s">
        <v>65</v>
      </c>
      <c r="T449" s="141" t="s">
        <v>2144</v>
      </c>
      <c r="U449" s="72" t="s">
        <v>70</v>
      </c>
      <c r="V449" s="72" t="s">
        <v>73</v>
      </c>
      <c r="W449" s="72" t="s">
        <v>4497</v>
      </c>
      <c r="X449" s="180" t="s">
        <v>5233</v>
      </c>
      <c r="Y449" s="180" t="s">
        <v>160</v>
      </c>
      <c r="Z449" s="181" t="s">
        <v>230</v>
      </c>
      <c r="AA449" s="180" t="s">
        <v>7708</v>
      </c>
      <c r="AB449" s="190" t="s">
        <v>4225</v>
      </c>
      <c r="AC449" s="180" t="s">
        <v>4497</v>
      </c>
      <c r="AD449" s="180" t="s">
        <v>5233</v>
      </c>
      <c r="AE449" s="191"/>
      <c r="AF449" s="191"/>
      <c r="AG449" s="191"/>
      <c r="AH449" s="191"/>
      <c r="AI449" s="191"/>
      <c r="AJ449" s="191"/>
      <c r="AK449" s="191"/>
      <c r="AL449" s="191"/>
      <c r="AM449" s="191"/>
      <c r="AN449" s="191"/>
      <c r="AO449" s="192"/>
      <c r="AP449" s="192"/>
      <c r="AQ449" s="192"/>
      <c r="AR449" s="192"/>
      <c r="AS449" s="192"/>
      <c r="AT449" s="192"/>
      <c r="AU449" s="192"/>
      <c r="AV449" s="192"/>
      <c r="AW449" s="192"/>
      <c r="AX449" s="72">
        <v>15</v>
      </c>
      <c r="AY449" s="72">
        <v>0</v>
      </c>
      <c r="AZ449" s="80">
        <f t="shared" si="44"/>
        <v>15</v>
      </c>
      <c r="BA449" s="72">
        <v>5</v>
      </c>
      <c r="BB449" s="72">
        <f>0</f>
        <v>0</v>
      </c>
      <c r="BC449" s="72">
        <f t="shared" si="45"/>
        <v>5</v>
      </c>
      <c r="BD449" s="72">
        <f>0</f>
        <v>0</v>
      </c>
      <c r="BE449" s="72">
        <f t="shared" si="46"/>
        <v>5</v>
      </c>
      <c r="BF449" s="72">
        <v>0</v>
      </c>
      <c r="BG449" s="72">
        <v>0</v>
      </c>
      <c r="BH449" s="72"/>
      <c r="BI449" s="72"/>
      <c r="BJ449" s="142"/>
      <c r="BK449" s="139"/>
    </row>
    <row r="450" spans="1:63" ht="40.5" customHeight="1">
      <c r="A450" s="205" t="s">
        <v>5736</v>
      </c>
      <c r="B450" s="232" t="s">
        <v>6223</v>
      </c>
      <c r="C450" s="205" t="s">
        <v>4350</v>
      </c>
      <c r="D450" s="236" t="s">
        <v>7779</v>
      </c>
      <c r="E450" s="238" t="str">
        <f>INDEX([3]项目信息统计表!$E:$E,MATCH(B450,[3]项目信息统计表!$B:$B,0))</f>
        <v>基础研究</v>
      </c>
      <c r="F450" s="238" t="s">
        <v>1564</v>
      </c>
      <c r="G450" s="72" t="str">
        <f>INDEX(辅助数据!$F$3:$F$98,MATCH(项目信息统计表!F450,辅助数据!$E$3:$E$98,0))</f>
        <v>M73</v>
      </c>
      <c r="H450" s="238" t="s">
        <v>40</v>
      </c>
      <c r="I450" s="72">
        <f>INDEX(辅助数据!$B$3:$B$64,MATCH(项目信息统计表!H450,辅助数据!$A$3:$A$64,0))</f>
        <v>180</v>
      </c>
      <c r="J450" s="141" t="str">
        <f t="shared" si="43"/>
        <v>2019-01</v>
      </c>
      <c r="K450" s="237">
        <v>44166</v>
      </c>
      <c r="L450" s="72" t="str">
        <f>"201"&amp;MID(B450,9,1)</f>
        <v>2019</v>
      </c>
      <c r="M450" s="193"/>
      <c r="N450" s="201" t="s">
        <v>6259</v>
      </c>
      <c r="O450" s="201" t="s">
        <v>7768</v>
      </c>
      <c r="P450" s="231" t="s">
        <v>7290</v>
      </c>
      <c r="Q450" s="215" t="s">
        <v>1979</v>
      </c>
      <c r="R450" s="206" t="s">
        <v>4467</v>
      </c>
      <c r="S450" s="72" t="s">
        <v>5231</v>
      </c>
      <c r="T450" s="141" t="s">
        <v>3743</v>
      </c>
      <c r="U450" s="72" t="s">
        <v>70</v>
      </c>
      <c r="V450" s="72" t="s">
        <v>73</v>
      </c>
      <c r="W450" s="72" t="s">
        <v>90</v>
      </c>
      <c r="X450" s="180" t="s">
        <v>5234</v>
      </c>
      <c r="Y450" s="180" t="s">
        <v>160</v>
      </c>
      <c r="Z450" s="181" t="s">
        <v>230</v>
      </c>
      <c r="AA450" s="180" t="s">
        <v>7713</v>
      </c>
      <c r="AB450" s="190" t="s">
        <v>4218</v>
      </c>
      <c r="AC450" s="180" t="s">
        <v>76</v>
      </c>
      <c r="AD450" s="180" t="s">
        <v>7455</v>
      </c>
      <c r="AE450" s="191"/>
      <c r="AF450" s="191"/>
      <c r="AG450" s="191"/>
      <c r="AH450" s="191"/>
      <c r="AI450" s="191"/>
      <c r="AJ450" s="191"/>
      <c r="AK450" s="191"/>
      <c r="AL450" s="191"/>
      <c r="AM450" s="191"/>
      <c r="AN450" s="191"/>
      <c r="AO450" s="192"/>
      <c r="AP450" s="192"/>
      <c r="AQ450" s="192"/>
      <c r="AR450" s="192"/>
      <c r="AS450" s="192"/>
      <c r="AT450" s="192"/>
      <c r="AU450" s="192"/>
      <c r="AV450" s="192"/>
      <c r="AW450" s="192"/>
      <c r="AX450" s="72">
        <v>15</v>
      </c>
      <c r="AY450" s="72">
        <v>0</v>
      </c>
      <c r="AZ450" s="80">
        <f t="shared" si="44"/>
        <v>15</v>
      </c>
      <c r="BA450" s="72">
        <v>5.2</v>
      </c>
      <c r="BB450" s="72">
        <f>0</f>
        <v>0</v>
      </c>
      <c r="BC450" s="72">
        <f t="shared" si="45"/>
        <v>5.2</v>
      </c>
      <c r="BD450" s="72">
        <f>0</f>
        <v>0</v>
      </c>
      <c r="BE450" s="72">
        <f t="shared" si="46"/>
        <v>5.2</v>
      </c>
      <c r="BF450" s="72">
        <v>0</v>
      </c>
      <c r="BG450" s="72">
        <v>0</v>
      </c>
      <c r="BH450" s="72"/>
      <c r="BI450" s="72"/>
      <c r="BJ450" s="142"/>
      <c r="BK450" s="139"/>
    </row>
    <row r="451" spans="1:63" ht="40.5" customHeight="1">
      <c r="A451" s="205" t="s">
        <v>4281</v>
      </c>
      <c r="B451" s="232" t="s">
        <v>4336</v>
      </c>
      <c r="C451" s="205" t="s">
        <v>4350</v>
      </c>
      <c r="D451" s="236" t="s">
        <v>7779</v>
      </c>
      <c r="E451" s="238" t="str">
        <f>INDEX([3]项目信息统计表!$E:$E,MATCH(B451,[3]项目信息统计表!$B:$B,0))</f>
        <v>基础研究</v>
      </c>
      <c r="F451" s="238" t="s">
        <v>1568</v>
      </c>
      <c r="G451" s="72" t="str">
        <f>INDEX(辅助数据!$F$3:$F$98,MATCH(项目信息统计表!F451,辅助数据!$E$3:$E$98,0))</f>
        <v>N77</v>
      </c>
      <c r="H451" s="238" t="s">
        <v>212</v>
      </c>
      <c r="I451" s="72">
        <f>INDEX(辅助数据!$B$3:$B$64,MATCH(项目信息统计表!H451,辅助数据!$A$3:$A$64,0))</f>
        <v>170</v>
      </c>
      <c r="J451" s="141" t="str">
        <f t="shared" si="43"/>
        <v>2020-01</v>
      </c>
      <c r="K451" s="237">
        <v>44896</v>
      </c>
      <c r="L451" s="72" t="str">
        <f>"202"&amp;MID(B451,9,1)</f>
        <v>2020</v>
      </c>
      <c r="M451" s="193"/>
      <c r="N451" s="197" t="s">
        <v>6259</v>
      </c>
      <c r="O451" s="201" t="s">
        <v>7768</v>
      </c>
      <c r="P451" s="231" t="s">
        <v>7325</v>
      </c>
      <c r="Q451" s="215" t="s">
        <v>4987</v>
      </c>
      <c r="R451" s="206" t="s">
        <v>4413</v>
      </c>
      <c r="S451" s="72" t="s">
        <v>5231</v>
      </c>
      <c r="T451" s="141" t="s">
        <v>2135</v>
      </c>
      <c r="U451" s="72" t="s">
        <v>70</v>
      </c>
      <c r="V451" s="72" t="s">
        <v>73</v>
      </c>
      <c r="W451" s="72" t="s">
        <v>4497</v>
      </c>
      <c r="X451" s="180" t="s">
        <v>5234</v>
      </c>
      <c r="Y451" s="180" t="s">
        <v>160</v>
      </c>
      <c r="Z451" s="181" t="s">
        <v>230</v>
      </c>
      <c r="AA451" s="180" t="s">
        <v>2910</v>
      </c>
      <c r="AB451" s="190" t="s">
        <v>4223</v>
      </c>
      <c r="AC451" s="180" t="s">
        <v>76</v>
      </c>
      <c r="AD451" s="180" t="s">
        <v>5234</v>
      </c>
      <c r="AE451" s="191"/>
      <c r="AF451" s="191"/>
      <c r="AG451" s="191"/>
      <c r="AH451" s="191"/>
      <c r="AI451" s="191"/>
      <c r="AJ451" s="191"/>
      <c r="AK451" s="191"/>
      <c r="AL451" s="191"/>
      <c r="AM451" s="191"/>
      <c r="AN451" s="191"/>
      <c r="AO451" s="192"/>
      <c r="AP451" s="192"/>
      <c r="AQ451" s="192"/>
      <c r="AR451" s="192"/>
      <c r="AS451" s="192"/>
      <c r="AT451" s="192"/>
      <c r="AU451" s="192"/>
      <c r="AV451" s="192"/>
      <c r="AW451" s="192"/>
      <c r="AX451" s="72">
        <v>15</v>
      </c>
      <c r="AY451" s="72">
        <v>0</v>
      </c>
      <c r="AZ451" s="80">
        <f t="shared" si="44"/>
        <v>15</v>
      </c>
      <c r="BA451" s="72">
        <v>5.8</v>
      </c>
      <c r="BB451" s="72">
        <f>0</f>
        <v>0</v>
      </c>
      <c r="BC451" s="72">
        <f t="shared" si="45"/>
        <v>5.8</v>
      </c>
      <c r="BD451" s="72">
        <f>0</f>
        <v>0</v>
      </c>
      <c r="BE451" s="72">
        <f t="shared" si="46"/>
        <v>5.8</v>
      </c>
      <c r="BF451" s="72">
        <v>0</v>
      </c>
      <c r="BG451" s="72">
        <v>0</v>
      </c>
      <c r="BH451" s="72"/>
      <c r="BI451" s="72"/>
      <c r="BJ451" s="142"/>
      <c r="BK451" s="139"/>
    </row>
    <row r="452" spans="1:63" ht="40.5" customHeight="1">
      <c r="A452" s="205" t="s">
        <v>4282</v>
      </c>
      <c r="B452" s="232" t="s">
        <v>4337</v>
      </c>
      <c r="C452" s="205" t="s">
        <v>4350</v>
      </c>
      <c r="D452" s="236" t="s">
        <v>7779</v>
      </c>
      <c r="E452" s="238" t="str">
        <f>INDEX([3]项目信息统计表!$E:$E,MATCH(B452,[3]项目信息统计表!$B:$B,0))</f>
        <v>基础研究</v>
      </c>
      <c r="F452" s="238" t="s">
        <v>1534</v>
      </c>
      <c r="G452" s="72" t="str">
        <f>INDEX(辅助数据!$F$3:$F$98,MATCH(项目信息统计表!F452,辅助数据!$E$3:$E$98,0))</f>
        <v>C42</v>
      </c>
      <c r="H452" s="238" t="s">
        <v>232</v>
      </c>
      <c r="I452" s="72">
        <f>INDEX(辅助数据!$B$3:$B$64,MATCH(项目信息统计表!H452,辅助数据!$A$3:$A$64,0))</f>
        <v>610</v>
      </c>
      <c r="J452" s="141" t="str">
        <f t="shared" si="43"/>
        <v>2020-01</v>
      </c>
      <c r="K452" s="237">
        <v>44896</v>
      </c>
      <c r="L452" s="72" t="str">
        <f>"202"&amp;MID(B452,9,1)</f>
        <v>2020</v>
      </c>
      <c r="M452" s="193"/>
      <c r="N452" s="197" t="s">
        <v>6259</v>
      </c>
      <c r="O452" s="201" t="s">
        <v>7768</v>
      </c>
      <c r="P452" s="231" t="s">
        <v>7326</v>
      </c>
      <c r="Q452" s="215" t="s">
        <v>4988</v>
      </c>
      <c r="R452" s="206" t="s">
        <v>4414</v>
      </c>
      <c r="S452" s="72" t="s">
        <v>5231</v>
      </c>
      <c r="T452" s="141" t="s">
        <v>2169</v>
      </c>
      <c r="U452" s="72" t="s">
        <v>70</v>
      </c>
      <c r="V452" s="72" t="s">
        <v>73</v>
      </c>
      <c r="W452" s="72" t="s">
        <v>4497</v>
      </c>
      <c r="X452" s="180" t="s">
        <v>5233</v>
      </c>
      <c r="Y452" s="180" t="s">
        <v>5233</v>
      </c>
      <c r="Z452" s="181" t="s">
        <v>5233</v>
      </c>
      <c r="AA452" s="180" t="s">
        <v>4133</v>
      </c>
      <c r="AB452" s="190" t="s">
        <v>4201</v>
      </c>
      <c r="AC452" s="180" t="s">
        <v>76</v>
      </c>
      <c r="AD452" s="180" t="s">
        <v>5233</v>
      </c>
      <c r="AE452" s="191"/>
      <c r="AF452" s="191"/>
      <c r="AG452" s="191"/>
      <c r="AH452" s="191"/>
      <c r="AI452" s="191"/>
      <c r="AJ452" s="191"/>
      <c r="AK452" s="191"/>
      <c r="AL452" s="191"/>
      <c r="AM452" s="191"/>
      <c r="AN452" s="191"/>
      <c r="AO452" s="192"/>
      <c r="AP452" s="192"/>
      <c r="AQ452" s="192"/>
      <c r="AR452" s="192"/>
      <c r="AS452" s="192"/>
      <c r="AT452" s="192"/>
      <c r="AU452" s="192"/>
      <c r="AV452" s="192"/>
      <c r="AW452" s="192"/>
      <c r="AX452" s="72">
        <v>15</v>
      </c>
      <c r="AY452" s="72">
        <v>0</v>
      </c>
      <c r="AZ452" s="80">
        <f t="shared" si="44"/>
        <v>15</v>
      </c>
      <c r="BA452" s="72">
        <v>5.8</v>
      </c>
      <c r="BB452" s="72">
        <f>0</f>
        <v>0</v>
      </c>
      <c r="BC452" s="72">
        <f t="shared" si="45"/>
        <v>5.8</v>
      </c>
      <c r="BD452" s="72">
        <f>0</f>
        <v>0</v>
      </c>
      <c r="BE452" s="72">
        <f t="shared" si="46"/>
        <v>5.8</v>
      </c>
      <c r="BF452" s="72">
        <v>0</v>
      </c>
      <c r="BG452" s="72">
        <v>0</v>
      </c>
      <c r="BH452" s="72"/>
      <c r="BI452" s="72"/>
      <c r="BJ452" s="142"/>
      <c r="BK452" s="139"/>
    </row>
    <row r="453" spans="1:63" ht="40.5" customHeight="1">
      <c r="A453" s="205" t="s">
        <v>4150</v>
      </c>
      <c r="B453" s="232" t="s">
        <v>4180</v>
      </c>
      <c r="C453" s="205" t="s">
        <v>4350</v>
      </c>
      <c r="D453" s="236" t="s">
        <v>7779</v>
      </c>
      <c r="E453" s="238" t="str">
        <f>INDEX([3]项目信息统计表!$E:$E,MATCH(B453,[3]项目信息统计表!$B:$B,0))</f>
        <v>基础研究</v>
      </c>
      <c r="F453" s="238" t="s">
        <v>1568</v>
      </c>
      <c r="G453" s="72" t="str">
        <f>INDEX(辅助数据!$F$3:$F$98,MATCH(项目信息统计表!F453,辅助数据!$E$3:$E$98,0))</f>
        <v>N77</v>
      </c>
      <c r="H453" s="238" t="s">
        <v>232</v>
      </c>
      <c r="I453" s="72">
        <f>INDEX(辅助数据!$B$3:$B$64,MATCH(项目信息统计表!H453,辅助数据!$A$3:$A$64,0))</f>
        <v>610</v>
      </c>
      <c r="J453" s="141" t="str">
        <f t="shared" si="43"/>
        <v>2017-01</v>
      </c>
      <c r="K453" s="237">
        <v>44166</v>
      </c>
      <c r="L453" s="72" t="str">
        <f>"201"&amp;MID(B453,9,1)</f>
        <v>2017</v>
      </c>
      <c r="M453" s="193"/>
      <c r="N453" s="201" t="s">
        <v>4827</v>
      </c>
      <c r="O453" s="201" t="s">
        <v>7768</v>
      </c>
      <c r="P453" s="231" t="s">
        <v>7343</v>
      </c>
      <c r="Q453" s="215" t="s">
        <v>5007</v>
      </c>
      <c r="R453" s="206" t="s">
        <v>4483</v>
      </c>
      <c r="S453" s="72" t="s">
        <v>5231</v>
      </c>
      <c r="T453" s="141" t="s">
        <v>3700</v>
      </c>
      <c r="U453" s="72" t="s">
        <v>70</v>
      </c>
      <c r="V453" s="72" t="s">
        <v>73</v>
      </c>
      <c r="W453" s="72" t="s">
        <v>76</v>
      </c>
      <c r="X453" s="180" t="s">
        <v>5233</v>
      </c>
      <c r="Y453" s="180" t="s">
        <v>160</v>
      </c>
      <c r="Z453" s="181" t="s">
        <v>230</v>
      </c>
      <c r="AA453" s="180" t="s">
        <v>7726</v>
      </c>
      <c r="AB453" s="190" t="s">
        <v>4211</v>
      </c>
      <c r="AC453" s="180" t="s">
        <v>76</v>
      </c>
      <c r="AD453" s="180" t="s">
        <v>5233</v>
      </c>
      <c r="AE453" s="191"/>
      <c r="AF453" s="191"/>
      <c r="AG453" s="191"/>
      <c r="AH453" s="191"/>
      <c r="AI453" s="191"/>
      <c r="AJ453" s="191"/>
      <c r="AK453" s="191"/>
      <c r="AL453" s="191"/>
      <c r="AM453" s="191"/>
      <c r="AN453" s="191"/>
      <c r="AO453" s="192"/>
      <c r="AP453" s="192"/>
      <c r="AQ453" s="192"/>
      <c r="AR453" s="192"/>
      <c r="AS453" s="192"/>
      <c r="AT453" s="192"/>
      <c r="AU453" s="192"/>
      <c r="AV453" s="192"/>
      <c r="AW453" s="192"/>
      <c r="AX453" s="72">
        <v>200</v>
      </c>
      <c r="AY453" s="72">
        <v>0</v>
      </c>
      <c r="AZ453" s="80">
        <f t="shared" si="44"/>
        <v>200</v>
      </c>
      <c r="BA453" s="72">
        <v>12</v>
      </c>
      <c r="BB453" s="72">
        <f>0</f>
        <v>0</v>
      </c>
      <c r="BC453" s="72">
        <f t="shared" si="45"/>
        <v>12</v>
      </c>
      <c r="BD453" s="72">
        <f>0</f>
        <v>0</v>
      </c>
      <c r="BE453" s="72">
        <f t="shared" si="46"/>
        <v>12</v>
      </c>
      <c r="BF453" s="72">
        <v>0</v>
      </c>
      <c r="BG453" s="72">
        <v>0</v>
      </c>
      <c r="BH453" s="142"/>
      <c r="BI453" s="72"/>
      <c r="BJ453" s="142"/>
      <c r="BK453" s="139"/>
    </row>
    <row r="454" spans="1:63" ht="40.5" customHeight="1">
      <c r="A454" s="205" t="s">
        <v>4149</v>
      </c>
      <c r="B454" s="232" t="s">
        <v>4179</v>
      </c>
      <c r="C454" s="205" t="s">
        <v>4350</v>
      </c>
      <c r="D454" s="236" t="s">
        <v>7779</v>
      </c>
      <c r="E454" s="238" t="str">
        <f>INDEX([3]项目信息统计表!$E:$E,MATCH(B454,[3]项目信息统计表!$B:$B,0))</f>
        <v>基础研究</v>
      </c>
      <c r="F454" s="238" t="s">
        <v>1534</v>
      </c>
      <c r="G454" s="72" t="str">
        <f>INDEX(辅助数据!$F$3:$F$98,MATCH(项目信息统计表!F454,辅助数据!$E$3:$E$98,0))</f>
        <v>C42</v>
      </c>
      <c r="H454" s="238" t="s">
        <v>232</v>
      </c>
      <c r="I454" s="72">
        <f>INDEX(辅助数据!$B$3:$B$64,MATCH(项目信息统计表!H454,辅助数据!$A$3:$A$64,0))</f>
        <v>610</v>
      </c>
      <c r="J454" s="141" t="str">
        <f t="shared" si="43"/>
        <v>2019-01</v>
      </c>
      <c r="K454" s="237">
        <v>45261</v>
      </c>
      <c r="L454" s="72" t="str">
        <f>"201"&amp;MID(B454,9,1)</f>
        <v>2019</v>
      </c>
      <c r="M454" s="238" t="s">
        <v>54</v>
      </c>
      <c r="N454" s="201" t="s">
        <v>4828</v>
      </c>
      <c r="O454" s="201" t="s">
        <v>7768</v>
      </c>
      <c r="P454" s="231" t="s">
        <v>7364</v>
      </c>
      <c r="Q454" s="215" t="s">
        <v>5018</v>
      </c>
      <c r="R454" s="206" t="s">
        <v>4495</v>
      </c>
      <c r="S454" s="72" t="s">
        <v>65</v>
      </c>
      <c r="T454" s="141" t="s">
        <v>2137</v>
      </c>
      <c r="U454" s="72" t="s">
        <v>70</v>
      </c>
      <c r="V454" s="72" t="s">
        <v>73</v>
      </c>
      <c r="W454" s="72" t="s">
        <v>76</v>
      </c>
      <c r="X454" s="180" t="s">
        <v>5234</v>
      </c>
      <c r="Y454" s="180" t="s">
        <v>160</v>
      </c>
      <c r="Z454" s="181" t="s">
        <v>230</v>
      </c>
      <c r="AA454" s="180"/>
      <c r="AB454" s="190"/>
      <c r="AC454" s="180"/>
      <c r="AD454" s="180"/>
      <c r="AE454" s="191"/>
      <c r="AF454" s="191"/>
      <c r="AG454" s="191"/>
      <c r="AH454" s="191"/>
      <c r="AI454" s="191"/>
      <c r="AJ454" s="191"/>
      <c r="AK454" s="191"/>
      <c r="AL454" s="191"/>
      <c r="AM454" s="191"/>
      <c r="AN454" s="191"/>
      <c r="AO454" s="192"/>
      <c r="AP454" s="192"/>
      <c r="AQ454" s="192"/>
      <c r="AR454" s="192"/>
      <c r="AS454" s="192"/>
      <c r="AT454" s="192"/>
      <c r="AU454" s="192"/>
      <c r="AV454" s="192"/>
      <c r="AW454" s="192"/>
      <c r="AX454" s="72">
        <v>200</v>
      </c>
      <c r="AY454" s="72">
        <v>0</v>
      </c>
      <c r="AZ454" s="80">
        <f t="shared" si="44"/>
        <v>200</v>
      </c>
      <c r="BA454" s="72">
        <v>20</v>
      </c>
      <c r="BB454" s="72">
        <f>0</f>
        <v>0</v>
      </c>
      <c r="BC454" s="72">
        <f t="shared" si="45"/>
        <v>20</v>
      </c>
      <c r="BD454" s="72">
        <f>0</f>
        <v>0</v>
      </c>
      <c r="BE454" s="72">
        <f t="shared" si="46"/>
        <v>20</v>
      </c>
      <c r="BF454" s="72">
        <v>0</v>
      </c>
      <c r="BG454" s="72">
        <v>0</v>
      </c>
      <c r="BH454" s="72"/>
      <c r="BI454" s="72"/>
      <c r="BJ454" s="142"/>
      <c r="BK454" s="139"/>
    </row>
    <row r="455" spans="1:63" ht="40.5" customHeight="1">
      <c r="A455" s="205" t="s">
        <v>4619</v>
      </c>
      <c r="B455" s="232" t="s">
        <v>6233</v>
      </c>
      <c r="C455" s="205" t="s">
        <v>4350</v>
      </c>
      <c r="D455" s="236" t="s">
        <v>7779</v>
      </c>
      <c r="E455" s="238" t="str">
        <f>INDEX([3]项目信息统计表!$E:$E,MATCH(B455,[3]项目信息统计表!$B:$B,0))</f>
        <v>应用研究</v>
      </c>
      <c r="F455" s="238" t="s">
        <v>1564</v>
      </c>
      <c r="G455" s="72" t="str">
        <f>INDEX(辅助数据!$F$3:$F$98,MATCH(项目信息统计表!F455,辅助数据!$E$3:$E$98,0))</f>
        <v>M73</v>
      </c>
      <c r="H455" s="238" t="s">
        <v>232</v>
      </c>
      <c r="I455" s="72">
        <f>INDEX(辅助数据!$B$3:$B$64,MATCH(项目信息统计表!H455,辅助数据!$A$3:$A$64,0))</f>
        <v>610</v>
      </c>
      <c r="J455" s="141" t="str">
        <f t="shared" si="43"/>
        <v>2019-01</v>
      </c>
      <c r="K455" s="237">
        <v>45261</v>
      </c>
      <c r="L455" s="72" t="str">
        <f>"201"&amp;MID(B455,9,1)</f>
        <v>2019</v>
      </c>
      <c r="M455" s="238" t="s">
        <v>54</v>
      </c>
      <c r="N455" s="201" t="s">
        <v>4825</v>
      </c>
      <c r="O455" s="201" t="s">
        <v>7768</v>
      </c>
      <c r="P455" s="231" t="s">
        <v>7368</v>
      </c>
      <c r="Q455" s="215" t="s">
        <v>5020</v>
      </c>
      <c r="R455" s="206" t="s">
        <v>5203</v>
      </c>
      <c r="S455" s="72" t="s">
        <v>65</v>
      </c>
      <c r="T455" s="141" t="s">
        <v>2246</v>
      </c>
      <c r="U455" s="72" t="s">
        <v>70</v>
      </c>
      <c r="V455" s="72" t="s">
        <v>73</v>
      </c>
      <c r="W455" s="72" t="s">
        <v>76</v>
      </c>
      <c r="X455" s="180" t="s">
        <v>5233</v>
      </c>
      <c r="Y455" s="180" t="s">
        <v>160</v>
      </c>
      <c r="Z455" s="181" t="s">
        <v>230</v>
      </c>
      <c r="AA455" s="180"/>
      <c r="AB455" s="190"/>
      <c r="AC455" s="180"/>
      <c r="AD455" s="180"/>
      <c r="AE455" s="191"/>
      <c r="AF455" s="191"/>
      <c r="AG455" s="191"/>
      <c r="AH455" s="191"/>
      <c r="AI455" s="191"/>
      <c r="AJ455" s="191"/>
      <c r="AK455" s="191"/>
      <c r="AL455" s="191"/>
      <c r="AM455" s="191"/>
      <c r="AN455" s="191"/>
      <c r="AO455" s="192"/>
      <c r="AP455" s="192"/>
      <c r="AQ455" s="192"/>
      <c r="AR455" s="192"/>
      <c r="AS455" s="192"/>
      <c r="AT455" s="192"/>
      <c r="AU455" s="192"/>
      <c r="AV455" s="192"/>
      <c r="AW455" s="192"/>
      <c r="AX455" s="72" t="s">
        <v>7765</v>
      </c>
      <c r="AY455" s="72">
        <v>0</v>
      </c>
      <c r="AZ455" s="80">
        <f t="shared" si="44"/>
        <v>0</v>
      </c>
      <c r="BA455" s="72">
        <v>20</v>
      </c>
      <c r="BB455" s="72">
        <f>0</f>
        <v>0</v>
      </c>
      <c r="BC455" s="72">
        <f t="shared" si="45"/>
        <v>20</v>
      </c>
      <c r="BD455" s="72">
        <f>0</f>
        <v>0</v>
      </c>
      <c r="BE455" s="72">
        <f t="shared" si="46"/>
        <v>20</v>
      </c>
      <c r="BF455" s="72">
        <v>0</v>
      </c>
      <c r="BG455" s="72">
        <v>0</v>
      </c>
      <c r="BH455" s="72"/>
      <c r="BI455" s="72"/>
      <c r="BJ455" s="142"/>
      <c r="BK455" s="139"/>
    </row>
    <row r="456" spans="1:63" ht="40.5" customHeight="1">
      <c r="A456" s="205" t="s">
        <v>5749</v>
      </c>
      <c r="B456" s="232" t="s">
        <v>4779</v>
      </c>
      <c r="C456" s="205" t="s">
        <v>4350</v>
      </c>
      <c r="D456" s="236" t="s">
        <v>7779</v>
      </c>
      <c r="E456" s="238" t="str">
        <f>INDEX([3]项目信息统计表!$E:$E,MATCH(B456,[3]项目信息统计表!$B:$B,0))</f>
        <v>基础研究</v>
      </c>
      <c r="F456" s="238" t="s">
        <v>1568</v>
      </c>
      <c r="G456" s="72" t="str">
        <f>INDEX(辅助数据!$F$3:$F$98,MATCH(项目信息统计表!F456,辅助数据!$E$3:$E$98,0))</f>
        <v>N77</v>
      </c>
      <c r="H456" s="238" t="s">
        <v>232</v>
      </c>
      <c r="I456" s="72">
        <f>INDEX(辅助数据!$B$3:$B$64,MATCH(项目信息统计表!H456,辅助数据!$A$3:$A$64,0))</f>
        <v>610</v>
      </c>
      <c r="J456" s="141" t="str">
        <f t="shared" si="43"/>
        <v>2021-01</v>
      </c>
      <c r="K456" s="237">
        <v>45261</v>
      </c>
      <c r="L456" s="72" t="str">
        <f t="shared" ref="L456:L487" si="47">"202"&amp;MID(B456,9,1)</f>
        <v>2021</v>
      </c>
      <c r="M456" s="238" t="s">
        <v>54</v>
      </c>
      <c r="N456" s="197" t="s">
        <v>4825</v>
      </c>
      <c r="O456" s="201" t="s">
        <v>7768</v>
      </c>
      <c r="P456" s="231" t="s">
        <v>7381</v>
      </c>
      <c r="Q456" s="215" t="s">
        <v>4933</v>
      </c>
      <c r="R456" s="206" t="s">
        <v>5188</v>
      </c>
      <c r="S456" s="72" t="s">
        <v>65</v>
      </c>
      <c r="T456" s="141" t="s">
        <v>2174</v>
      </c>
      <c r="U456" s="72" t="s">
        <v>70</v>
      </c>
      <c r="V456" s="72" t="s">
        <v>73</v>
      </c>
      <c r="W456" s="72" t="s">
        <v>76</v>
      </c>
      <c r="X456" s="180" t="s">
        <v>5233</v>
      </c>
      <c r="Y456" s="180" t="s">
        <v>160</v>
      </c>
      <c r="Z456" s="181" t="s">
        <v>230</v>
      </c>
      <c r="AA456" s="180" t="s">
        <v>7736</v>
      </c>
      <c r="AB456" s="190" t="s">
        <v>4223</v>
      </c>
      <c r="AC456" s="180" t="s">
        <v>4497</v>
      </c>
      <c r="AD456" s="180" t="s">
        <v>5233</v>
      </c>
      <c r="AE456" s="191"/>
      <c r="AF456" s="191"/>
      <c r="AG456" s="191"/>
      <c r="AH456" s="191"/>
      <c r="AI456" s="191"/>
      <c r="AJ456" s="191"/>
      <c r="AK456" s="191"/>
      <c r="AL456" s="191"/>
      <c r="AM456" s="191"/>
      <c r="AN456" s="191"/>
      <c r="AO456" s="192"/>
      <c r="AP456" s="192"/>
      <c r="AQ456" s="192"/>
      <c r="AR456" s="192"/>
      <c r="AS456" s="192"/>
      <c r="AT456" s="192"/>
      <c r="AU456" s="192"/>
      <c r="AV456" s="192"/>
      <c r="AW456" s="192"/>
      <c r="AX456" s="72">
        <v>15</v>
      </c>
      <c r="AY456" s="72">
        <v>0</v>
      </c>
      <c r="AZ456" s="80">
        <f t="shared" si="44"/>
        <v>15</v>
      </c>
      <c r="BA456" s="72">
        <v>10</v>
      </c>
      <c r="BB456" s="72">
        <f>0</f>
        <v>0</v>
      </c>
      <c r="BC456" s="72">
        <f t="shared" si="45"/>
        <v>10</v>
      </c>
      <c r="BD456" s="72">
        <f>0</f>
        <v>0</v>
      </c>
      <c r="BE456" s="72">
        <f t="shared" si="46"/>
        <v>10</v>
      </c>
      <c r="BF456" s="72">
        <v>0</v>
      </c>
      <c r="BG456" s="72">
        <v>0</v>
      </c>
      <c r="BH456" s="72"/>
      <c r="BI456" s="72"/>
      <c r="BJ456" s="142"/>
      <c r="BK456" s="139"/>
    </row>
    <row r="457" spans="1:63" s="203" customFormat="1" ht="40.5" customHeight="1">
      <c r="A457" s="205" t="s">
        <v>5702</v>
      </c>
      <c r="B457" s="232" t="s">
        <v>4717</v>
      </c>
      <c r="C457" s="205" t="s">
        <v>4823</v>
      </c>
      <c r="D457" s="236" t="s">
        <v>7779</v>
      </c>
      <c r="E457" s="238" t="str">
        <f>INDEX([3]项目信息统计表!$E:$E,MATCH(B457,[3]项目信息统计表!$B:$B,0))</f>
        <v>基础研究</v>
      </c>
      <c r="F457" s="238" t="s">
        <v>1579</v>
      </c>
      <c r="G457" s="72" t="str">
        <f>INDEX(辅助数据!$F$3:$F$98,MATCH(项目信息统计表!F457,辅助数据!$E$3:$E$98,0))</f>
        <v>R88</v>
      </c>
      <c r="H457" s="238" t="s">
        <v>137</v>
      </c>
      <c r="I457" s="72">
        <f>INDEX(辅助数据!$B$3:$B$64,MATCH(项目信息统计表!H457,辅助数据!$A$3:$A$64,0))</f>
        <v>890</v>
      </c>
      <c r="J457" s="141" t="str">
        <f t="shared" si="43"/>
        <v>2021-01</v>
      </c>
      <c r="K457" s="237">
        <v>44896</v>
      </c>
      <c r="L457" s="72" t="str">
        <f t="shared" si="47"/>
        <v>2021</v>
      </c>
      <c r="M457" s="193"/>
      <c r="N457" s="201" t="s">
        <v>6260</v>
      </c>
      <c r="O457" s="201" t="s">
        <v>7768</v>
      </c>
      <c r="P457" s="231" t="s">
        <v>7237</v>
      </c>
      <c r="Q457" s="215" t="s">
        <v>4894</v>
      </c>
      <c r="R457" s="206" t="s">
        <v>5149</v>
      </c>
      <c r="S457" s="72" t="s">
        <v>5231</v>
      </c>
      <c r="T457" s="141" t="s">
        <v>2139</v>
      </c>
      <c r="U457" s="72" t="s">
        <v>70</v>
      </c>
      <c r="V457" s="72" t="s">
        <v>73</v>
      </c>
      <c r="W457" s="72" t="s">
        <v>90</v>
      </c>
      <c r="X457" s="180" t="s">
        <v>5233</v>
      </c>
      <c r="Y457" s="180" t="s">
        <v>5233</v>
      </c>
      <c r="Z457" s="181" t="s">
        <v>5233</v>
      </c>
      <c r="AA457" s="180" t="s">
        <v>7695</v>
      </c>
      <c r="AB457" s="190" t="s">
        <v>4208</v>
      </c>
      <c r="AC457" s="180" t="s">
        <v>4497</v>
      </c>
      <c r="AD457" s="180" t="s">
        <v>5234</v>
      </c>
      <c r="AE457" s="191"/>
      <c r="AF457" s="191"/>
      <c r="AG457" s="191"/>
      <c r="AH457" s="191"/>
      <c r="AI457" s="191"/>
      <c r="AJ457" s="191"/>
      <c r="AK457" s="191"/>
      <c r="AL457" s="191"/>
      <c r="AM457" s="191"/>
      <c r="AN457" s="191"/>
      <c r="AO457" s="192"/>
      <c r="AP457" s="192"/>
      <c r="AQ457" s="192"/>
      <c r="AR457" s="192"/>
      <c r="AS457" s="192"/>
      <c r="AT457" s="192"/>
      <c r="AU457" s="192"/>
      <c r="AV457" s="192"/>
      <c r="AW457" s="192"/>
      <c r="AX457" s="72">
        <v>5</v>
      </c>
      <c r="AY457" s="72">
        <v>0</v>
      </c>
      <c r="AZ457" s="80">
        <f t="shared" si="44"/>
        <v>5</v>
      </c>
      <c r="BA457" s="72">
        <v>2</v>
      </c>
      <c r="BB457" s="72">
        <f>0</f>
        <v>0</v>
      </c>
      <c r="BC457" s="72">
        <f t="shared" si="45"/>
        <v>2</v>
      </c>
      <c r="BD457" s="72">
        <f>0</f>
        <v>0</v>
      </c>
      <c r="BE457" s="72">
        <f t="shared" si="46"/>
        <v>2</v>
      </c>
      <c r="BF457" s="72">
        <v>0</v>
      </c>
      <c r="BG457" s="72">
        <v>0</v>
      </c>
      <c r="BH457" s="219"/>
      <c r="BI457" s="219"/>
      <c r="BJ457" s="221"/>
      <c r="BK457" s="222"/>
    </row>
    <row r="458" spans="1:63" ht="40.5" customHeight="1">
      <c r="A458" s="205" t="s">
        <v>5281</v>
      </c>
      <c r="B458" s="232" t="s">
        <v>5818</v>
      </c>
      <c r="C458" s="205" t="s">
        <v>4349</v>
      </c>
      <c r="D458" s="236" t="s">
        <v>7779</v>
      </c>
      <c r="E458" s="238" t="str">
        <f>INDEX([3]项目信息统计表!$E:$E,MATCH(B458,[3]项目信息统计表!$B:$B,0))</f>
        <v>基础研究</v>
      </c>
      <c r="F458" s="238" t="s">
        <v>1564</v>
      </c>
      <c r="G458" s="72" t="str">
        <f>INDEX(辅助数据!$F$3:$F$98,MATCH(项目信息统计表!F458,辅助数据!$E$3:$E$98,0))</f>
        <v>M73</v>
      </c>
      <c r="H458" s="238" t="s">
        <v>212</v>
      </c>
      <c r="I458" s="72">
        <f>INDEX(辅助数据!$B$3:$B$64,MATCH(项目信息统计表!H458,辅助数据!$A$3:$A$64,0))</f>
        <v>170</v>
      </c>
      <c r="J458" s="141" t="str">
        <f t="shared" si="43"/>
        <v>2022-01</v>
      </c>
      <c r="K458" s="237">
        <v>45627</v>
      </c>
      <c r="L458" s="72" t="str">
        <f t="shared" si="47"/>
        <v>2022</v>
      </c>
      <c r="M458" s="238" t="s">
        <v>54</v>
      </c>
      <c r="N458" s="201" t="s">
        <v>6259</v>
      </c>
      <c r="O458" s="201" t="s">
        <v>7768</v>
      </c>
      <c r="P458" s="231" t="s">
        <v>6517</v>
      </c>
      <c r="Q458" s="215" t="s">
        <v>1889</v>
      </c>
      <c r="R458" s="206" t="s">
        <v>6293</v>
      </c>
      <c r="S458" s="72" t="s">
        <v>65</v>
      </c>
      <c r="T458" s="141" t="s">
        <v>2166</v>
      </c>
      <c r="U458" s="72" t="s">
        <v>70</v>
      </c>
      <c r="V458" s="72" t="s">
        <v>73</v>
      </c>
      <c r="W458" s="72" t="s">
        <v>76</v>
      </c>
      <c r="X458" s="180" t="s">
        <v>5234</v>
      </c>
      <c r="Y458" s="180" t="s">
        <v>116</v>
      </c>
      <c r="Z458" s="181" t="s">
        <v>4163</v>
      </c>
      <c r="AA458" s="180" t="s">
        <v>7481</v>
      </c>
      <c r="AB458" s="190" t="s">
        <v>4228</v>
      </c>
      <c r="AC458" s="180" t="s">
        <v>4496</v>
      </c>
      <c r="AD458" s="180" t="s">
        <v>5233</v>
      </c>
      <c r="AE458" s="191"/>
      <c r="AF458" s="191"/>
      <c r="AG458" s="191"/>
      <c r="AH458" s="191"/>
      <c r="AI458" s="191"/>
      <c r="AJ458" s="191"/>
      <c r="AK458" s="191"/>
      <c r="AL458" s="191"/>
      <c r="AM458" s="191"/>
      <c r="AN458" s="191"/>
      <c r="AO458" s="192"/>
      <c r="AP458" s="192"/>
      <c r="AQ458" s="192"/>
      <c r="AR458" s="192"/>
      <c r="AS458" s="192"/>
      <c r="AT458" s="192"/>
      <c r="AU458" s="192"/>
      <c r="AV458" s="192"/>
      <c r="AW458" s="192"/>
      <c r="AX458" s="72">
        <v>15</v>
      </c>
      <c r="AY458" s="72">
        <v>0</v>
      </c>
      <c r="AZ458" s="80">
        <f t="shared" si="44"/>
        <v>15</v>
      </c>
      <c r="BA458" s="72">
        <v>5</v>
      </c>
      <c r="BB458" s="72">
        <f>0</f>
        <v>0</v>
      </c>
      <c r="BC458" s="72">
        <f t="shared" si="45"/>
        <v>5</v>
      </c>
      <c r="BD458" s="72">
        <f>0</f>
        <v>0</v>
      </c>
      <c r="BE458" s="72">
        <f t="shared" si="46"/>
        <v>5</v>
      </c>
      <c r="BF458" s="72">
        <v>0</v>
      </c>
      <c r="BG458" s="72">
        <v>0</v>
      </c>
      <c r="BH458" s="72"/>
      <c r="BI458" s="72"/>
      <c r="BJ458" s="142"/>
      <c r="BK458" s="139"/>
    </row>
    <row r="459" spans="1:63" ht="40.5" customHeight="1">
      <c r="A459" s="205" t="s">
        <v>5292</v>
      </c>
      <c r="B459" s="234" t="s">
        <v>5829</v>
      </c>
      <c r="C459" s="205" t="s">
        <v>4349</v>
      </c>
      <c r="D459" s="236" t="s">
        <v>7779</v>
      </c>
      <c r="E459" s="238" t="str">
        <f>INDEX([3]项目信息统计表!$E:$E,MATCH(B459,[3]项目信息统计表!$B:$B,0))</f>
        <v>应用研究</v>
      </c>
      <c r="F459" s="238" t="s">
        <v>1566</v>
      </c>
      <c r="G459" s="72" t="str">
        <f>INDEX(辅助数据!$F$3:$F$98,MATCH(项目信息统计表!F459,辅助数据!$E$3:$E$98,0))</f>
        <v>M75</v>
      </c>
      <c r="H459" s="238" t="s">
        <v>212</v>
      </c>
      <c r="I459" s="72">
        <f>INDEX(辅助数据!$B$3:$B$64,MATCH(项目信息统计表!H459,辅助数据!$A$3:$A$64,0))</f>
        <v>170</v>
      </c>
      <c r="J459" s="141" t="str">
        <f t="shared" si="43"/>
        <v>2022-01</v>
      </c>
      <c r="K459" s="237">
        <v>45627</v>
      </c>
      <c r="L459" s="72" t="str">
        <f t="shared" si="47"/>
        <v>2022</v>
      </c>
      <c r="M459" s="238" t="s">
        <v>54</v>
      </c>
      <c r="N459" s="135" t="s">
        <v>6259</v>
      </c>
      <c r="O459" s="201" t="s">
        <v>7768</v>
      </c>
      <c r="P459" s="231" t="s">
        <v>6531</v>
      </c>
      <c r="Q459" s="215" t="s">
        <v>6532</v>
      </c>
      <c r="R459" s="206" t="s">
        <v>6300</v>
      </c>
      <c r="S459" s="72" t="s">
        <v>65</v>
      </c>
      <c r="T459" s="141" t="s">
        <v>2285</v>
      </c>
      <c r="U459" s="72" t="s">
        <v>70</v>
      </c>
      <c r="V459" s="72" t="s">
        <v>73</v>
      </c>
      <c r="W459" s="72" t="s">
        <v>90</v>
      </c>
      <c r="X459" s="180" t="s">
        <v>5233</v>
      </c>
      <c r="Y459" s="180" t="s">
        <v>116</v>
      </c>
      <c r="Z459" s="181" t="s">
        <v>4163</v>
      </c>
      <c r="AA459" s="180" t="s">
        <v>2050</v>
      </c>
      <c r="AB459" s="190" t="s">
        <v>89</v>
      </c>
      <c r="AC459" s="180" t="s">
        <v>76</v>
      </c>
      <c r="AD459" s="180" t="s">
        <v>5233</v>
      </c>
      <c r="AE459" s="191"/>
      <c r="AF459" s="191"/>
      <c r="AG459" s="191"/>
      <c r="AH459" s="191"/>
      <c r="AI459" s="191"/>
      <c r="AJ459" s="191"/>
      <c r="AK459" s="191"/>
      <c r="AL459" s="191"/>
      <c r="AM459" s="191"/>
      <c r="AN459" s="191"/>
      <c r="AO459" s="192"/>
      <c r="AP459" s="192"/>
      <c r="AQ459" s="192"/>
      <c r="AR459" s="192"/>
      <c r="AS459" s="192"/>
      <c r="AT459" s="192"/>
      <c r="AU459" s="192"/>
      <c r="AV459" s="192"/>
      <c r="AW459" s="192"/>
      <c r="AX459" s="72">
        <v>30</v>
      </c>
      <c r="AY459" s="72">
        <v>0</v>
      </c>
      <c r="AZ459" s="80">
        <f t="shared" si="44"/>
        <v>30</v>
      </c>
      <c r="BA459" s="72">
        <v>20</v>
      </c>
      <c r="BB459" s="72">
        <f>0</f>
        <v>0</v>
      </c>
      <c r="BC459" s="72">
        <f t="shared" si="45"/>
        <v>20</v>
      </c>
      <c r="BD459" s="72">
        <f>0</f>
        <v>0</v>
      </c>
      <c r="BE459" s="72">
        <f t="shared" si="46"/>
        <v>20</v>
      </c>
      <c r="BF459" s="72">
        <v>0</v>
      </c>
      <c r="BG459" s="72">
        <v>0</v>
      </c>
      <c r="BH459" s="72"/>
      <c r="BI459" s="72"/>
      <c r="BJ459" s="142"/>
      <c r="BK459" s="139"/>
    </row>
    <row r="460" spans="1:63" ht="40.5" customHeight="1">
      <c r="A460" s="205" t="s">
        <v>5293</v>
      </c>
      <c r="B460" s="234" t="s">
        <v>5830</v>
      </c>
      <c r="C460" s="205" t="s">
        <v>4349</v>
      </c>
      <c r="D460" s="236" t="s">
        <v>7779</v>
      </c>
      <c r="E460" s="238" t="str">
        <f>INDEX([3]项目信息统计表!$E:$E,MATCH(B460,[3]项目信息统计表!$B:$B,0))</f>
        <v>应用研究</v>
      </c>
      <c r="F460" s="238" t="s">
        <v>1564</v>
      </c>
      <c r="G460" s="72" t="str">
        <f>INDEX(辅助数据!$F$3:$F$98,MATCH(项目信息统计表!F460,辅助数据!$E$3:$E$98,0))</f>
        <v>M73</v>
      </c>
      <c r="H460" s="238" t="s">
        <v>267</v>
      </c>
      <c r="I460" s="72">
        <f>INDEX(辅助数据!$B$3:$B$64,MATCH(项目信息统计表!H460,辅助数据!$A$3:$A$64,0))</f>
        <v>416</v>
      </c>
      <c r="J460" s="141" t="str">
        <f t="shared" si="43"/>
        <v>2022-01</v>
      </c>
      <c r="K460" s="237">
        <v>45627</v>
      </c>
      <c r="L460" s="72" t="str">
        <f t="shared" si="47"/>
        <v>2022</v>
      </c>
      <c r="M460" s="238" t="s">
        <v>54</v>
      </c>
      <c r="N460" s="135" t="s">
        <v>6259</v>
      </c>
      <c r="O460" s="201" t="s">
        <v>7768</v>
      </c>
      <c r="P460" s="231" t="s">
        <v>6533</v>
      </c>
      <c r="Q460" s="215" t="s">
        <v>2814</v>
      </c>
      <c r="R460" s="206">
        <v>110054</v>
      </c>
      <c r="S460" s="72" t="s">
        <v>5231</v>
      </c>
      <c r="T460" s="141" t="s">
        <v>2242</v>
      </c>
      <c r="U460" s="72" t="s">
        <v>70</v>
      </c>
      <c r="V460" s="72" t="s">
        <v>73</v>
      </c>
      <c r="W460" s="72" t="s">
        <v>90</v>
      </c>
      <c r="X460" s="180" t="s">
        <v>5233</v>
      </c>
      <c r="Y460" s="180" t="s">
        <v>116</v>
      </c>
      <c r="Z460" s="181" t="s">
        <v>4164</v>
      </c>
      <c r="AA460" s="180" t="s">
        <v>4895</v>
      </c>
      <c r="AB460" s="190" t="s">
        <v>4227</v>
      </c>
      <c r="AC460" s="180" t="s">
        <v>90</v>
      </c>
      <c r="AD460" s="180" t="s">
        <v>5233</v>
      </c>
      <c r="AE460" s="191"/>
      <c r="AF460" s="191"/>
      <c r="AG460" s="191"/>
      <c r="AH460" s="191"/>
      <c r="AI460" s="191"/>
      <c r="AJ460" s="191"/>
      <c r="AK460" s="191"/>
      <c r="AL460" s="191"/>
      <c r="AM460" s="191"/>
      <c r="AN460" s="191"/>
      <c r="AO460" s="192"/>
      <c r="AP460" s="192"/>
      <c r="AQ460" s="192"/>
      <c r="AR460" s="192"/>
      <c r="AS460" s="192"/>
      <c r="AT460" s="192"/>
      <c r="AU460" s="192"/>
      <c r="AV460" s="192"/>
      <c r="AW460" s="192"/>
      <c r="AX460" s="72">
        <v>30</v>
      </c>
      <c r="AY460" s="72">
        <v>0</v>
      </c>
      <c r="AZ460" s="80">
        <f t="shared" si="44"/>
        <v>30</v>
      </c>
      <c r="BA460" s="72">
        <v>20</v>
      </c>
      <c r="BB460" s="72">
        <f>0</f>
        <v>0</v>
      </c>
      <c r="BC460" s="72">
        <f t="shared" si="45"/>
        <v>20</v>
      </c>
      <c r="BD460" s="72">
        <f>0</f>
        <v>0</v>
      </c>
      <c r="BE460" s="72">
        <f t="shared" si="46"/>
        <v>20</v>
      </c>
      <c r="BF460" s="72">
        <v>0</v>
      </c>
      <c r="BG460" s="72">
        <v>0</v>
      </c>
      <c r="BH460" s="72"/>
      <c r="BI460" s="72"/>
      <c r="BJ460" s="142"/>
      <c r="BK460" s="139"/>
    </row>
    <row r="461" spans="1:63" ht="40.5" customHeight="1">
      <c r="A461" s="205" t="s">
        <v>5349</v>
      </c>
      <c r="B461" s="232" t="s">
        <v>5886</v>
      </c>
      <c r="C461" s="205" t="s">
        <v>4349</v>
      </c>
      <c r="D461" s="236" t="s">
        <v>7779</v>
      </c>
      <c r="E461" s="238" t="str">
        <f>INDEX([3]项目信息统计表!$E:$E,MATCH(B461,[3]项目信息统计表!$B:$B,0))</f>
        <v>基础研究</v>
      </c>
      <c r="F461" s="238" t="s">
        <v>1564</v>
      </c>
      <c r="G461" s="72" t="str">
        <f>INDEX(辅助数据!$F$3:$F$98,MATCH(项目信息统计表!F461,辅助数据!$E$3:$E$98,0))</f>
        <v>M73</v>
      </c>
      <c r="H461" s="238" t="s">
        <v>232</v>
      </c>
      <c r="I461" s="72">
        <f>INDEX(辅助数据!$B$3:$B$64,MATCH(项目信息统计表!H461,辅助数据!$A$3:$A$64,0))</f>
        <v>610</v>
      </c>
      <c r="J461" s="141" t="str">
        <f t="shared" si="43"/>
        <v>2022-01</v>
      </c>
      <c r="K461" s="237">
        <v>45261</v>
      </c>
      <c r="L461" s="72" t="str">
        <f t="shared" si="47"/>
        <v>2022</v>
      </c>
      <c r="M461" s="238" t="s">
        <v>54</v>
      </c>
      <c r="N461" s="197" t="s">
        <v>6260</v>
      </c>
      <c r="O461" s="201" t="s">
        <v>7768</v>
      </c>
      <c r="P461" s="231" t="s">
        <v>6630</v>
      </c>
      <c r="Q461" s="215" t="s">
        <v>6631</v>
      </c>
      <c r="R461" s="206" t="s">
        <v>6346</v>
      </c>
      <c r="S461" s="72" t="s">
        <v>5231</v>
      </c>
      <c r="T461" s="141" t="s">
        <v>3811</v>
      </c>
      <c r="U461" s="72" t="s">
        <v>70</v>
      </c>
      <c r="V461" s="72" t="s">
        <v>73</v>
      </c>
      <c r="W461" s="72" t="s">
        <v>90</v>
      </c>
      <c r="X461" s="180" t="s">
        <v>5233</v>
      </c>
      <c r="Y461" s="180" t="s">
        <v>116</v>
      </c>
      <c r="Z461" s="181" t="s">
        <v>4163</v>
      </c>
      <c r="AA461" s="180"/>
      <c r="AB461" s="190"/>
      <c r="AC461" s="180"/>
      <c r="AD461" s="180"/>
      <c r="AE461" s="191"/>
      <c r="AF461" s="191"/>
      <c r="AG461" s="191"/>
      <c r="AH461" s="191"/>
      <c r="AI461" s="191"/>
      <c r="AJ461" s="191"/>
      <c r="AK461" s="191"/>
      <c r="AL461" s="191"/>
      <c r="AM461" s="191"/>
      <c r="AN461" s="191"/>
      <c r="AO461" s="192"/>
      <c r="AP461" s="192"/>
      <c r="AQ461" s="192"/>
      <c r="AR461" s="192"/>
      <c r="AS461" s="192"/>
      <c r="AT461" s="192"/>
      <c r="AU461" s="192"/>
      <c r="AV461" s="192"/>
      <c r="AW461" s="192"/>
      <c r="AX461" s="72">
        <v>5</v>
      </c>
      <c r="AY461" s="72">
        <v>0</v>
      </c>
      <c r="AZ461" s="80">
        <f t="shared" si="44"/>
        <v>5</v>
      </c>
      <c r="BA461" s="72">
        <v>3</v>
      </c>
      <c r="BB461" s="72">
        <f>0</f>
        <v>0</v>
      </c>
      <c r="BC461" s="72">
        <f t="shared" si="45"/>
        <v>3</v>
      </c>
      <c r="BD461" s="72">
        <f>0</f>
        <v>0</v>
      </c>
      <c r="BE461" s="72">
        <f t="shared" si="46"/>
        <v>3</v>
      </c>
      <c r="BF461" s="72">
        <v>0</v>
      </c>
      <c r="BG461" s="72">
        <v>0</v>
      </c>
      <c r="BH461" s="72"/>
      <c r="BI461" s="72"/>
      <c r="BJ461" s="142"/>
      <c r="BK461" s="139"/>
    </row>
    <row r="462" spans="1:63" ht="40.5" customHeight="1">
      <c r="A462" s="205" t="s">
        <v>5351</v>
      </c>
      <c r="B462" s="232" t="s">
        <v>5888</v>
      </c>
      <c r="C462" s="205" t="s">
        <v>4349</v>
      </c>
      <c r="D462" s="236" t="s">
        <v>7779</v>
      </c>
      <c r="E462" s="238" t="str">
        <f>INDEX([3]项目信息统计表!$E:$E,MATCH(B462,[3]项目信息统计表!$B:$B,0))</f>
        <v>基础研究</v>
      </c>
      <c r="F462" s="238" t="s">
        <v>1564</v>
      </c>
      <c r="G462" s="72" t="str">
        <f>INDEX(辅助数据!$F$3:$F$98,MATCH(项目信息统计表!F462,辅助数据!$E$3:$E$98,0))</f>
        <v>M73</v>
      </c>
      <c r="H462" s="238" t="s">
        <v>232</v>
      </c>
      <c r="I462" s="72">
        <f>INDEX(辅助数据!$B$3:$B$64,MATCH(项目信息统计表!H462,辅助数据!$A$3:$A$64,0))</f>
        <v>610</v>
      </c>
      <c r="J462" s="141" t="str">
        <f t="shared" si="43"/>
        <v>2022-01</v>
      </c>
      <c r="K462" s="237">
        <v>45261</v>
      </c>
      <c r="L462" s="72" t="str">
        <f t="shared" si="47"/>
        <v>2022</v>
      </c>
      <c r="M462" s="238" t="s">
        <v>54</v>
      </c>
      <c r="N462" s="197" t="s">
        <v>6260</v>
      </c>
      <c r="O462" s="201" t="s">
        <v>7768</v>
      </c>
      <c r="P462" s="231" t="s">
        <v>6634</v>
      </c>
      <c r="Q462" s="215" t="s">
        <v>4843</v>
      </c>
      <c r="R462" s="206" t="s">
        <v>6348</v>
      </c>
      <c r="S462" s="72" t="s">
        <v>5231</v>
      </c>
      <c r="T462" s="141" t="s">
        <v>3822</v>
      </c>
      <c r="U462" s="72" t="s">
        <v>70</v>
      </c>
      <c r="V462" s="72" t="s">
        <v>73</v>
      </c>
      <c r="W462" s="72" t="s">
        <v>90</v>
      </c>
      <c r="X462" s="180" t="s">
        <v>5233</v>
      </c>
      <c r="Y462" s="180" t="s">
        <v>116</v>
      </c>
      <c r="Z462" s="181" t="s">
        <v>4163</v>
      </c>
      <c r="AA462" s="180" t="s">
        <v>7505</v>
      </c>
      <c r="AB462" s="190" t="s">
        <v>4234</v>
      </c>
      <c r="AC462" s="180" t="s">
        <v>4496</v>
      </c>
      <c r="AD462" s="180" t="s">
        <v>5233</v>
      </c>
      <c r="AE462" s="191"/>
      <c r="AF462" s="191"/>
      <c r="AG462" s="191"/>
      <c r="AH462" s="191"/>
      <c r="AI462" s="191"/>
      <c r="AJ462" s="191"/>
      <c r="AK462" s="191"/>
      <c r="AL462" s="191"/>
      <c r="AM462" s="191"/>
      <c r="AN462" s="191"/>
      <c r="AO462" s="192"/>
      <c r="AP462" s="192"/>
      <c r="AQ462" s="192"/>
      <c r="AR462" s="192"/>
      <c r="AS462" s="192"/>
      <c r="AT462" s="192"/>
      <c r="AU462" s="192"/>
      <c r="AV462" s="192"/>
      <c r="AW462" s="192"/>
      <c r="AX462" s="72">
        <v>8</v>
      </c>
      <c r="AY462" s="72">
        <v>0</v>
      </c>
      <c r="AZ462" s="80">
        <f t="shared" si="44"/>
        <v>8</v>
      </c>
      <c r="BA462" s="72">
        <v>3</v>
      </c>
      <c r="BB462" s="72">
        <f>0</f>
        <v>0</v>
      </c>
      <c r="BC462" s="72">
        <f t="shared" si="45"/>
        <v>3</v>
      </c>
      <c r="BD462" s="72">
        <f>0</f>
        <v>0</v>
      </c>
      <c r="BE462" s="72">
        <f t="shared" si="46"/>
        <v>3</v>
      </c>
      <c r="BF462" s="72">
        <v>0</v>
      </c>
      <c r="BG462" s="72">
        <v>0</v>
      </c>
      <c r="BH462" s="142"/>
      <c r="BI462" s="72"/>
      <c r="BJ462" s="142"/>
      <c r="BK462" s="139"/>
    </row>
    <row r="463" spans="1:63" ht="40.5" customHeight="1">
      <c r="A463" s="205" t="s">
        <v>5544</v>
      </c>
      <c r="B463" s="232" t="s">
        <v>6081</v>
      </c>
      <c r="C463" s="205" t="s">
        <v>4349</v>
      </c>
      <c r="D463" s="236" t="s">
        <v>7779</v>
      </c>
      <c r="E463" s="238" t="str">
        <f>INDEX([3]项目信息统计表!$E:$E,MATCH(B463,[3]项目信息统计表!$B:$B,0))</f>
        <v>应用研究</v>
      </c>
      <c r="F463" s="238" t="s">
        <v>1566</v>
      </c>
      <c r="G463" s="72" t="str">
        <f>INDEX(辅助数据!$F$3:$F$98,MATCH(项目信息统计表!F463,辅助数据!$E$3:$E$98,0))</f>
        <v>M75</v>
      </c>
      <c r="H463" s="238" t="s">
        <v>212</v>
      </c>
      <c r="I463" s="72">
        <f>INDEX(辅助数据!$B$3:$B$64,MATCH(项目信息统计表!H463,辅助数据!$A$3:$A$64,0))</f>
        <v>170</v>
      </c>
      <c r="J463" s="141" t="str">
        <f t="shared" si="43"/>
        <v>2022-01</v>
      </c>
      <c r="K463" s="237">
        <v>45261</v>
      </c>
      <c r="L463" s="72" t="str">
        <f t="shared" si="47"/>
        <v>2022</v>
      </c>
      <c r="M463" s="238" t="s">
        <v>54</v>
      </c>
      <c r="N463" s="197" t="s">
        <v>6270</v>
      </c>
      <c r="O463" s="201" t="s">
        <v>7768</v>
      </c>
      <c r="P463" s="231" t="s">
        <v>6963</v>
      </c>
      <c r="Q463" s="215" t="s">
        <v>4895</v>
      </c>
      <c r="R463" s="206">
        <v>200139</v>
      </c>
      <c r="S463" s="72" t="s">
        <v>5231</v>
      </c>
      <c r="T463" s="141" t="s">
        <v>3796</v>
      </c>
      <c r="U463" s="72" t="s">
        <v>70</v>
      </c>
      <c r="V463" s="72" t="s">
        <v>73</v>
      </c>
      <c r="W463" s="72" t="s">
        <v>90</v>
      </c>
      <c r="X463" s="180" t="s">
        <v>5233</v>
      </c>
      <c r="Y463" s="180" t="s">
        <v>116</v>
      </c>
      <c r="Z463" s="181" t="s">
        <v>4163</v>
      </c>
      <c r="AA463" s="180" t="s">
        <v>3280</v>
      </c>
      <c r="AB463" s="190" t="s">
        <v>4211</v>
      </c>
      <c r="AC463" s="180" t="s">
        <v>76</v>
      </c>
      <c r="AD463" s="180" t="s">
        <v>5234</v>
      </c>
      <c r="AE463" s="191"/>
      <c r="AF463" s="191"/>
      <c r="AG463" s="191"/>
      <c r="AH463" s="191"/>
      <c r="AI463" s="191"/>
      <c r="AJ463" s="191"/>
      <c r="AK463" s="191"/>
      <c r="AL463" s="191"/>
      <c r="AM463" s="191"/>
      <c r="AN463" s="191"/>
      <c r="AO463" s="192"/>
      <c r="AP463" s="192"/>
      <c r="AQ463" s="192"/>
      <c r="AR463" s="192"/>
      <c r="AS463" s="192"/>
      <c r="AT463" s="192"/>
      <c r="AU463" s="192"/>
      <c r="AV463" s="192"/>
      <c r="AW463" s="192"/>
      <c r="AX463" s="72">
        <v>65</v>
      </c>
      <c r="AY463" s="72">
        <v>0</v>
      </c>
      <c r="AZ463" s="80">
        <f t="shared" si="44"/>
        <v>65</v>
      </c>
      <c r="BA463" s="72">
        <v>35</v>
      </c>
      <c r="BB463" s="72">
        <f>0</f>
        <v>0</v>
      </c>
      <c r="BC463" s="72">
        <f t="shared" si="45"/>
        <v>35</v>
      </c>
      <c r="BD463" s="72">
        <f>0</f>
        <v>0</v>
      </c>
      <c r="BE463" s="72">
        <f t="shared" si="46"/>
        <v>35</v>
      </c>
      <c r="BF463" s="72">
        <v>0</v>
      </c>
      <c r="BG463" s="72">
        <v>0</v>
      </c>
      <c r="BH463" s="72"/>
      <c r="BI463" s="72"/>
      <c r="BJ463" s="142"/>
      <c r="BK463" s="139"/>
    </row>
    <row r="464" spans="1:63" ht="40.5" customHeight="1">
      <c r="A464" s="205" t="s">
        <v>4283</v>
      </c>
      <c r="B464" s="232" t="s">
        <v>4338</v>
      </c>
      <c r="C464" s="205" t="s">
        <v>4349</v>
      </c>
      <c r="D464" s="236" t="s">
        <v>7779</v>
      </c>
      <c r="E464" s="238" t="str">
        <f>INDEX([3]项目信息统计表!$E:$E,MATCH(B464,[3]项目信息统计表!$B:$B,0))</f>
        <v>应用研究</v>
      </c>
      <c r="F464" s="238" t="s">
        <v>1566</v>
      </c>
      <c r="G464" s="72" t="str">
        <f>INDEX(辅助数据!$F$3:$F$98,MATCH(项目信息统计表!F464,辅助数据!$E$3:$E$98,0))</f>
        <v>M75</v>
      </c>
      <c r="H464" s="238" t="s">
        <v>212</v>
      </c>
      <c r="I464" s="72">
        <f>INDEX(辅助数据!$B$3:$B$64,MATCH(项目信息统计表!H464,辅助数据!$A$3:$A$64,0))</f>
        <v>170</v>
      </c>
      <c r="J464" s="141" t="str">
        <f t="shared" si="43"/>
        <v>2020-01</v>
      </c>
      <c r="K464" s="237">
        <v>44896</v>
      </c>
      <c r="L464" s="72" t="str">
        <f t="shared" si="47"/>
        <v>2020</v>
      </c>
      <c r="M464" s="193"/>
      <c r="N464" s="197" t="s">
        <v>6259</v>
      </c>
      <c r="O464" s="201" t="s">
        <v>7768</v>
      </c>
      <c r="P464" s="231" t="s">
        <v>7327</v>
      </c>
      <c r="Q464" s="215" t="s">
        <v>2049</v>
      </c>
      <c r="R464" s="206" t="s">
        <v>4418</v>
      </c>
      <c r="S464" s="72" t="s">
        <v>5231</v>
      </c>
      <c r="T464" s="141" t="s">
        <v>2115</v>
      </c>
      <c r="U464" s="72" t="s">
        <v>70</v>
      </c>
      <c r="V464" s="72" t="s">
        <v>73</v>
      </c>
      <c r="W464" s="72" t="s">
        <v>4497</v>
      </c>
      <c r="X464" s="180" t="s">
        <v>5233</v>
      </c>
      <c r="Y464" s="180" t="s">
        <v>116</v>
      </c>
      <c r="Z464" s="181" t="s">
        <v>4163</v>
      </c>
      <c r="AA464" s="180"/>
      <c r="AB464" s="190"/>
      <c r="AC464" s="180"/>
      <c r="AD464" s="180"/>
      <c r="AE464" s="191"/>
      <c r="AF464" s="191"/>
      <c r="AG464" s="191"/>
      <c r="AH464" s="191"/>
      <c r="AI464" s="191"/>
      <c r="AJ464" s="191"/>
      <c r="AK464" s="191"/>
      <c r="AL464" s="191"/>
      <c r="AM464" s="191"/>
      <c r="AN464" s="191"/>
      <c r="AO464" s="192"/>
      <c r="AP464" s="192"/>
      <c r="AQ464" s="192"/>
      <c r="AR464" s="192"/>
      <c r="AS464" s="192"/>
      <c r="AT464" s="192"/>
      <c r="AU464" s="192"/>
      <c r="AV464" s="192"/>
      <c r="AW464" s="192"/>
      <c r="AX464" s="72">
        <v>15</v>
      </c>
      <c r="AY464" s="72">
        <v>0</v>
      </c>
      <c r="AZ464" s="80">
        <f t="shared" si="44"/>
        <v>15</v>
      </c>
      <c r="BA464" s="72">
        <v>5.8</v>
      </c>
      <c r="BB464" s="72">
        <f>0</f>
        <v>0</v>
      </c>
      <c r="BC464" s="72">
        <f t="shared" si="45"/>
        <v>5.8</v>
      </c>
      <c r="BD464" s="72">
        <f>0</f>
        <v>0</v>
      </c>
      <c r="BE464" s="72">
        <f t="shared" si="46"/>
        <v>5.8</v>
      </c>
      <c r="BF464" s="72">
        <v>0</v>
      </c>
      <c r="BG464" s="72">
        <v>0</v>
      </c>
      <c r="BH464" s="142"/>
      <c r="BI464" s="72"/>
      <c r="BJ464" s="142"/>
      <c r="BK464" s="139"/>
    </row>
    <row r="465" spans="1:63" ht="40.5" customHeight="1">
      <c r="A465" s="205" t="s">
        <v>4612</v>
      </c>
      <c r="B465" s="232" t="s">
        <v>4339</v>
      </c>
      <c r="C465" s="205" t="s">
        <v>4349</v>
      </c>
      <c r="D465" s="236" t="s">
        <v>7779</v>
      </c>
      <c r="E465" s="238" t="str">
        <f>INDEX([3]项目信息统计表!$E:$E,MATCH(B465,[3]项目信息统计表!$B:$B,0))</f>
        <v>基础研究</v>
      </c>
      <c r="F465" s="238" t="s">
        <v>1493</v>
      </c>
      <c r="G465" s="72" t="str">
        <f>INDEX(辅助数据!$F$3:$F$98,MATCH(项目信息统计表!F465,辅助数据!$E$3:$E$98,0))</f>
        <v>A01</v>
      </c>
      <c r="H465" s="238" t="s">
        <v>40</v>
      </c>
      <c r="I465" s="72">
        <f>INDEX(辅助数据!$B$3:$B$64,MATCH(项目信息统计表!H465,辅助数据!$A$3:$A$64,0))</f>
        <v>180</v>
      </c>
      <c r="J465" s="141" t="str">
        <f t="shared" si="43"/>
        <v>2020-01</v>
      </c>
      <c r="K465" s="237">
        <v>44896</v>
      </c>
      <c r="L465" s="72" t="str">
        <f t="shared" si="47"/>
        <v>2020</v>
      </c>
      <c r="M465" s="193"/>
      <c r="N465" s="200" t="s">
        <v>6259</v>
      </c>
      <c r="O465" s="201" t="s">
        <v>7768</v>
      </c>
      <c r="P465" s="231" t="s">
        <v>7328</v>
      </c>
      <c r="Q465" s="215" t="s">
        <v>3280</v>
      </c>
      <c r="R465" s="206" t="s">
        <v>5197</v>
      </c>
      <c r="S465" s="72" t="s">
        <v>65</v>
      </c>
      <c r="T465" s="141" t="s">
        <v>2215</v>
      </c>
      <c r="U465" s="72" t="s">
        <v>70</v>
      </c>
      <c r="V465" s="72" t="s">
        <v>73</v>
      </c>
      <c r="W465" s="72" t="s">
        <v>76</v>
      </c>
      <c r="X465" s="180" t="s">
        <v>5234</v>
      </c>
      <c r="Y465" s="180" t="s">
        <v>116</v>
      </c>
      <c r="Z465" s="181" t="s">
        <v>4163</v>
      </c>
      <c r="AA465" s="180"/>
      <c r="AB465" s="190"/>
      <c r="AC465" s="180"/>
      <c r="AD465" s="180"/>
      <c r="AE465" s="191"/>
      <c r="AF465" s="191"/>
      <c r="AG465" s="191"/>
      <c r="AH465" s="191"/>
      <c r="AI465" s="191"/>
      <c r="AJ465" s="191"/>
      <c r="AK465" s="191"/>
      <c r="AL465" s="191"/>
      <c r="AM465" s="191"/>
      <c r="AN465" s="191"/>
      <c r="AO465" s="192"/>
      <c r="AP465" s="192"/>
      <c r="AQ465" s="192"/>
      <c r="AR465" s="192"/>
      <c r="AS465" s="192"/>
      <c r="AT465" s="192"/>
      <c r="AU465" s="192"/>
      <c r="AV465" s="192"/>
      <c r="AW465" s="192"/>
      <c r="AX465" s="72">
        <v>15</v>
      </c>
      <c r="AY465" s="72">
        <v>0</v>
      </c>
      <c r="AZ465" s="80">
        <f t="shared" si="44"/>
        <v>15</v>
      </c>
      <c r="BA465" s="72">
        <v>5.8</v>
      </c>
      <c r="BB465" s="72">
        <f>0</f>
        <v>0</v>
      </c>
      <c r="BC465" s="72">
        <f t="shared" si="45"/>
        <v>5.8</v>
      </c>
      <c r="BD465" s="72">
        <f>0</f>
        <v>0</v>
      </c>
      <c r="BE465" s="72">
        <f t="shared" si="46"/>
        <v>5.8</v>
      </c>
      <c r="BF465" s="72">
        <v>0</v>
      </c>
      <c r="BG465" s="72">
        <v>0</v>
      </c>
      <c r="BH465" s="142"/>
      <c r="BI465" s="72"/>
      <c r="BJ465" s="142"/>
      <c r="BK465" s="139"/>
    </row>
    <row r="466" spans="1:63" ht="40.5" customHeight="1">
      <c r="A466" s="205" t="s">
        <v>4574</v>
      </c>
      <c r="B466" s="232" t="s">
        <v>4706</v>
      </c>
      <c r="C466" s="205" t="s">
        <v>4822</v>
      </c>
      <c r="D466" s="236" t="s">
        <v>7779</v>
      </c>
      <c r="E466" s="238" t="str">
        <f>INDEX([3]项目信息统计表!$E:$E,MATCH(B466,[3]项目信息统计表!$B:$B,0))</f>
        <v>基础研究</v>
      </c>
      <c r="F466" s="238" t="s">
        <v>1524</v>
      </c>
      <c r="G466" s="72" t="str">
        <f>INDEX(辅助数据!$F$3:$F$98,MATCH(项目信息统计表!F466,辅助数据!$E$3:$E$98,0))</f>
        <v>C32</v>
      </c>
      <c r="H466" s="238" t="s">
        <v>240</v>
      </c>
      <c r="I466" s="72">
        <f>INDEX(辅助数据!$B$3:$B$64,MATCH(项目信息统计表!H466,辅助数据!$A$3:$A$64,0))</f>
        <v>430</v>
      </c>
      <c r="J466" s="141" t="str">
        <f t="shared" si="43"/>
        <v>2021-01</v>
      </c>
      <c r="K466" s="237">
        <v>44896</v>
      </c>
      <c r="L466" s="72" t="str">
        <f t="shared" si="47"/>
        <v>2021</v>
      </c>
      <c r="M466" s="193"/>
      <c r="N466" s="201" t="s">
        <v>6260</v>
      </c>
      <c r="O466" s="201" t="s">
        <v>7768</v>
      </c>
      <c r="P466" s="231" t="s">
        <v>7226</v>
      </c>
      <c r="Q466" s="215" t="s">
        <v>4884</v>
      </c>
      <c r="R466" s="206" t="s">
        <v>5139</v>
      </c>
      <c r="S466" s="72" t="s">
        <v>5231</v>
      </c>
      <c r="T466" s="141" t="s">
        <v>2233</v>
      </c>
      <c r="U466" s="72" t="s">
        <v>70</v>
      </c>
      <c r="V466" s="72" t="s">
        <v>73</v>
      </c>
      <c r="W466" s="72" t="s">
        <v>90</v>
      </c>
      <c r="X466" s="180" t="s">
        <v>5233</v>
      </c>
      <c r="Y466" s="180" t="s">
        <v>5233</v>
      </c>
      <c r="Z466" s="181" t="s">
        <v>5233</v>
      </c>
      <c r="AA466" s="180"/>
      <c r="AB466" s="190"/>
      <c r="AC466" s="180"/>
      <c r="AD466" s="180"/>
      <c r="AE466" s="191"/>
      <c r="AF466" s="191"/>
      <c r="AG466" s="191"/>
      <c r="AH466" s="191"/>
      <c r="AI466" s="191"/>
      <c r="AJ466" s="191"/>
      <c r="AK466" s="191"/>
      <c r="AL466" s="191"/>
      <c r="AM466" s="191"/>
      <c r="AN466" s="191"/>
      <c r="AO466" s="202"/>
      <c r="AP466" s="202"/>
      <c r="AQ466" s="202"/>
      <c r="AR466" s="202"/>
      <c r="AS466" s="192"/>
      <c r="AT466" s="192"/>
      <c r="AU466" s="192"/>
      <c r="AV466" s="202"/>
      <c r="AW466" s="202"/>
      <c r="AX466" s="72">
        <v>5</v>
      </c>
      <c r="AY466" s="72">
        <v>0</v>
      </c>
      <c r="AZ466" s="80">
        <f t="shared" si="44"/>
        <v>5</v>
      </c>
      <c r="BA466" s="72">
        <v>2</v>
      </c>
      <c r="BB466" s="72">
        <f>0</f>
        <v>0</v>
      </c>
      <c r="BC466" s="72">
        <f t="shared" si="45"/>
        <v>2</v>
      </c>
      <c r="BD466" s="72">
        <f>0</f>
        <v>0</v>
      </c>
      <c r="BE466" s="72">
        <f t="shared" si="46"/>
        <v>2</v>
      </c>
      <c r="BF466" s="72">
        <v>0</v>
      </c>
      <c r="BG466" s="72">
        <v>0</v>
      </c>
      <c r="BH466" s="142"/>
      <c r="BI466" s="72"/>
      <c r="BJ466" s="142"/>
      <c r="BK466" s="139"/>
    </row>
    <row r="467" spans="1:63" ht="40.5" customHeight="1">
      <c r="A467" s="205" t="s">
        <v>5251</v>
      </c>
      <c r="B467" s="232" t="s">
        <v>5788</v>
      </c>
      <c r="C467" s="205" t="s">
        <v>2086</v>
      </c>
      <c r="D467" s="236" t="s">
        <v>7779</v>
      </c>
      <c r="E467" s="238" t="str">
        <f>INDEX([3]项目信息统计表!$E:$E,MATCH(B467,[3]项目信息统计表!$B:$B,0))</f>
        <v>应用研究</v>
      </c>
      <c r="F467" s="238" t="s">
        <v>1556</v>
      </c>
      <c r="G467" s="72" t="str">
        <f>INDEX(辅助数据!$F$3:$F$98,MATCH(项目信息统计表!F467,辅助数据!$E$3:$E$98,0))</f>
        <v>I65</v>
      </c>
      <c r="H467" s="238" t="s">
        <v>165</v>
      </c>
      <c r="I467" s="72">
        <f>INDEX(辅助数据!$B$3:$B$64,MATCH(项目信息统计表!H467,辅助数据!$A$3:$A$64,0))</f>
        <v>520</v>
      </c>
      <c r="J467" s="141" t="str">
        <f t="shared" si="43"/>
        <v>2022-01</v>
      </c>
      <c r="K467" s="237">
        <v>45627</v>
      </c>
      <c r="L467" s="72" t="str">
        <f t="shared" si="47"/>
        <v>2022</v>
      </c>
      <c r="M467" s="238" t="s">
        <v>54</v>
      </c>
      <c r="N467" s="201" t="s">
        <v>6259</v>
      </c>
      <c r="O467" s="201" t="s">
        <v>7768</v>
      </c>
      <c r="P467" s="231" t="s">
        <v>6481</v>
      </c>
      <c r="Q467" s="215" t="s">
        <v>5005</v>
      </c>
      <c r="R467" s="206" t="s">
        <v>4458</v>
      </c>
      <c r="S467" s="72" t="s">
        <v>65</v>
      </c>
      <c r="T467" s="141" t="s">
        <v>3727</v>
      </c>
      <c r="U467" s="72" t="s">
        <v>70</v>
      </c>
      <c r="V467" s="72" t="s">
        <v>73</v>
      </c>
      <c r="W467" s="72" t="s">
        <v>76</v>
      </c>
      <c r="X467" s="180" t="s">
        <v>5234</v>
      </c>
      <c r="Y467" s="180" t="s">
        <v>160</v>
      </c>
      <c r="Z467" s="181" t="s">
        <v>2100</v>
      </c>
      <c r="AA467" s="180" t="s">
        <v>7466</v>
      </c>
      <c r="AB467" s="190" t="s">
        <v>4220</v>
      </c>
      <c r="AC467" s="180" t="s">
        <v>90</v>
      </c>
      <c r="AD467" s="180" t="s">
        <v>5233</v>
      </c>
      <c r="AE467" s="191"/>
      <c r="AF467" s="191"/>
      <c r="AG467" s="191"/>
      <c r="AH467" s="191"/>
      <c r="AI467" s="191"/>
      <c r="AJ467" s="191"/>
      <c r="AK467" s="191"/>
      <c r="AL467" s="191"/>
      <c r="AM467" s="191"/>
      <c r="AN467" s="191"/>
      <c r="AO467" s="192"/>
      <c r="AP467" s="192"/>
      <c r="AQ467" s="192"/>
      <c r="AR467" s="192"/>
      <c r="AS467" s="192"/>
      <c r="AT467" s="192"/>
      <c r="AU467" s="192"/>
      <c r="AV467" s="192"/>
      <c r="AW467" s="192"/>
      <c r="AX467" s="72">
        <v>15</v>
      </c>
      <c r="AY467" s="72">
        <v>0</v>
      </c>
      <c r="AZ467" s="80">
        <f t="shared" si="44"/>
        <v>15</v>
      </c>
      <c r="BA467" s="72">
        <v>5</v>
      </c>
      <c r="BB467" s="72">
        <f>0</f>
        <v>0</v>
      </c>
      <c r="BC467" s="72">
        <f t="shared" si="45"/>
        <v>5</v>
      </c>
      <c r="BD467" s="72">
        <f>0</f>
        <v>0</v>
      </c>
      <c r="BE467" s="72">
        <f t="shared" si="46"/>
        <v>5</v>
      </c>
      <c r="BF467" s="72">
        <v>0</v>
      </c>
      <c r="BG467" s="72">
        <v>0</v>
      </c>
      <c r="BH467" s="142"/>
      <c r="BI467" s="72"/>
      <c r="BJ467" s="142"/>
      <c r="BK467" s="139"/>
    </row>
    <row r="468" spans="1:63" ht="40.5" customHeight="1">
      <c r="A468" s="205" t="s">
        <v>5254</v>
      </c>
      <c r="B468" s="232" t="s">
        <v>5791</v>
      </c>
      <c r="C468" s="205" t="s">
        <v>2086</v>
      </c>
      <c r="D468" s="236" t="s">
        <v>7779</v>
      </c>
      <c r="E468" s="238" t="str">
        <f>INDEX([3]项目信息统计表!$E:$E,MATCH(B468,[3]项目信息统计表!$B:$B,0))</f>
        <v>基础研究</v>
      </c>
      <c r="F468" s="238" t="s">
        <v>1545</v>
      </c>
      <c r="G468" s="72" t="str">
        <f>INDEX(辅助数据!$F$3:$F$98,MATCH(项目信息统计表!F468,辅助数据!$E$3:$E$98,0))</f>
        <v>G54</v>
      </c>
      <c r="H468" s="238" t="s">
        <v>122</v>
      </c>
      <c r="I468" s="72">
        <f>INDEX(辅助数据!$B$3:$B$64,MATCH(项目信息统计表!H468,辅助数据!$A$3:$A$64,0))</f>
        <v>580</v>
      </c>
      <c r="J468" s="141" t="str">
        <f t="shared" si="43"/>
        <v>2022-01</v>
      </c>
      <c r="K468" s="237">
        <v>45627</v>
      </c>
      <c r="L468" s="72" t="str">
        <f t="shared" si="47"/>
        <v>2022</v>
      </c>
      <c r="M468" s="238" t="s">
        <v>54</v>
      </c>
      <c r="N468" s="135" t="s">
        <v>6259</v>
      </c>
      <c r="O468" s="201" t="s">
        <v>7768</v>
      </c>
      <c r="P468" s="231" t="s">
        <v>6484</v>
      </c>
      <c r="Q468" s="215" t="s">
        <v>192</v>
      </c>
      <c r="R468" s="206" t="s">
        <v>6283</v>
      </c>
      <c r="S468" s="72" t="s">
        <v>65</v>
      </c>
      <c r="T468" s="141" t="s">
        <v>2133</v>
      </c>
      <c r="U468" s="72" t="s">
        <v>70</v>
      </c>
      <c r="V468" s="72" t="s">
        <v>73</v>
      </c>
      <c r="W468" s="72" t="s">
        <v>76</v>
      </c>
      <c r="X468" s="180" t="s">
        <v>5234</v>
      </c>
      <c r="Y468" s="180" t="s">
        <v>116</v>
      </c>
      <c r="Z468" s="181" t="s">
        <v>4159</v>
      </c>
      <c r="AA468" s="180" t="s">
        <v>7468</v>
      </c>
      <c r="AB468" s="190" t="s">
        <v>4218</v>
      </c>
      <c r="AC468" s="180" t="s">
        <v>90</v>
      </c>
      <c r="AD468" s="180" t="s">
        <v>5233</v>
      </c>
      <c r="AE468" s="191"/>
      <c r="AF468" s="191"/>
      <c r="AG468" s="191"/>
      <c r="AH468" s="191"/>
      <c r="AI468" s="191"/>
      <c r="AJ468" s="191"/>
      <c r="AK468" s="191"/>
      <c r="AL468" s="191"/>
      <c r="AM468" s="191"/>
      <c r="AN468" s="191"/>
      <c r="AO468" s="192"/>
      <c r="AP468" s="192"/>
      <c r="AQ468" s="192"/>
      <c r="AR468" s="192"/>
      <c r="AS468" s="192"/>
      <c r="AT468" s="192"/>
      <c r="AU468" s="192"/>
      <c r="AV468" s="192"/>
      <c r="AW468" s="192"/>
      <c r="AX468" s="72">
        <v>15</v>
      </c>
      <c r="AY468" s="72">
        <v>0</v>
      </c>
      <c r="AZ468" s="80">
        <f t="shared" si="44"/>
        <v>15</v>
      </c>
      <c r="BA468" s="72">
        <v>5</v>
      </c>
      <c r="BB468" s="72">
        <f>0</f>
        <v>0</v>
      </c>
      <c r="BC468" s="72">
        <f t="shared" si="45"/>
        <v>5</v>
      </c>
      <c r="BD468" s="72">
        <f>0</f>
        <v>0</v>
      </c>
      <c r="BE468" s="72">
        <f t="shared" si="46"/>
        <v>5</v>
      </c>
      <c r="BF468" s="72">
        <v>0</v>
      </c>
      <c r="BG468" s="72">
        <v>0</v>
      </c>
      <c r="BH468" s="142"/>
      <c r="BI468" s="72"/>
      <c r="BJ468" s="142"/>
      <c r="BK468" s="139"/>
    </row>
    <row r="469" spans="1:63" ht="40.5" customHeight="1">
      <c r="A469" s="205" t="s">
        <v>5255</v>
      </c>
      <c r="B469" s="232" t="s">
        <v>5792</v>
      </c>
      <c r="C469" s="205" t="s">
        <v>2086</v>
      </c>
      <c r="D469" s="236" t="s">
        <v>7779</v>
      </c>
      <c r="E469" s="238" t="str">
        <f>INDEX([3]项目信息统计表!$E:$E,MATCH(B469,[3]项目信息统计表!$B:$B,0))</f>
        <v>基础研究</v>
      </c>
      <c r="F469" s="238" t="s">
        <v>1545</v>
      </c>
      <c r="G469" s="72" t="str">
        <f>INDEX(辅助数据!$F$3:$F$98,MATCH(项目信息统计表!F469,辅助数据!$E$3:$E$98,0))</f>
        <v>G54</v>
      </c>
      <c r="H469" s="238" t="s">
        <v>122</v>
      </c>
      <c r="I469" s="72">
        <f>INDEX(辅助数据!$B$3:$B$64,MATCH(项目信息统计表!H469,辅助数据!$A$3:$A$64,0))</f>
        <v>580</v>
      </c>
      <c r="J469" s="141" t="str">
        <f t="shared" si="43"/>
        <v>2022-01</v>
      </c>
      <c r="K469" s="237">
        <v>45627</v>
      </c>
      <c r="L469" s="72" t="str">
        <f t="shared" si="47"/>
        <v>2022</v>
      </c>
      <c r="M469" s="238" t="s">
        <v>54</v>
      </c>
      <c r="N469" s="135" t="s">
        <v>6259</v>
      </c>
      <c r="O469" s="201" t="s">
        <v>7768</v>
      </c>
      <c r="P469" s="231" t="s">
        <v>6485</v>
      </c>
      <c r="Q469" s="215" t="s">
        <v>2283</v>
      </c>
      <c r="R469" s="206" t="s">
        <v>4437</v>
      </c>
      <c r="S469" s="72" t="s">
        <v>65</v>
      </c>
      <c r="T469" s="141" t="s">
        <v>3774</v>
      </c>
      <c r="U469" s="72" t="s">
        <v>70</v>
      </c>
      <c r="V469" s="72" t="s">
        <v>73</v>
      </c>
      <c r="W469" s="72" t="s">
        <v>4497</v>
      </c>
      <c r="X469" s="180" t="s">
        <v>5233</v>
      </c>
      <c r="Y469" s="180" t="s">
        <v>116</v>
      </c>
      <c r="Z469" s="181" t="s">
        <v>4159</v>
      </c>
      <c r="AA469" s="180" t="s">
        <v>7469</v>
      </c>
      <c r="AB469" s="190" t="s">
        <v>4226</v>
      </c>
      <c r="AC469" s="180" t="s">
        <v>90</v>
      </c>
      <c r="AD469" s="180" t="s">
        <v>5233</v>
      </c>
      <c r="AE469" s="191"/>
      <c r="AF469" s="191"/>
      <c r="AG469" s="191"/>
      <c r="AH469" s="191"/>
      <c r="AI469" s="191"/>
      <c r="AJ469" s="191"/>
      <c r="AK469" s="191"/>
      <c r="AL469" s="191"/>
      <c r="AM469" s="191"/>
      <c r="AN469" s="191"/>
      <c r="AO469" s="192"/>
      <c r="AP469" s="192"/>
      <c r="AQ469" s="192"/>
      <c r="AR469" s="192"/>
      <c r="AS469" s="192"/>
      <c r="AT469" s="192"/>
      <c r="AU469" s="192"/>
      <c r="AV469" s="192"/>
      <c r="AW469" s="192"/>
      <c r="AX469" s="72">
        <v>15</v>
      </c>
      <c r="AY469" s="72">
        <v>0</v>
      </c>
      <c r="AZ469" s="80">
        <f t="shared" si="44"/>
        <v>15</v>
      </c>
      <c r="BA469" s="72">
        <v>5</v>
      </c>
      <c r="BB469" s="72">
        <f>0</f>
        <v>0</v>
      </c>
      <c r="BC469" s="72">
        <f t="shared" si="45"/>
        <v>5</v>
      </c>
      <c r="BD469" s="72">
        <f>0</f>
        <v>0</v>
      </c>
      <c r="BE469" s="72">
        <f t="shared" si="46"/>
        <v>5</v>
      </c>
      <c r="BF469" s="72">
        <v>0</v>
      </c>
      <c r="BG469" s="72">
        <v>0</v>
      </c>
      <c r="BH469" s="142"/>
      <c r="BI469" s="72"/>
      <c r="BJ469" s="142"/>
      <c r="BK469" s="139"/>
    </row>
    <row r="470" spans="1:63" ht="40.5" customHeight="1">
      <c r="A470" s="205" t="s">
        <v>5308</v>
      </c>
      <c r="B470" s="232" t="s">
        <v>5845</v>
      </c>
      <c r="C470" s="205" t="s">
        <v>2086</v>
      </c>
      <c r="D470" s="236" t="s">
        <v>7779</v>
      </c>
      <c r="E470" s="238" t="str">
        <f>INDEX([3]项目信息统计表!$E:$E,MATCH(B470,[3]项目信息统计表!$B:$B,0))</f>
        <v>基础研究</v>
      </c>
      <c r="F470" s="238" t="s">
        <v>1536</v>
      </c>
      <c r="G470" s="72" t="str">
        <f>INDEX(辅助数据!$F$3:$F$98,MATCH(项目信息统计表!F470,辅助数据!$E$3:$E$98,0))</f>
        <v>D44</v>
      </c>
      <c r="H470" s="238" t="s">
        <v>165</v>
      </c>
      <c r="I470" s="72">
        <f>INDEX(辅助数据!$B$3:$B$64,MATCH(项目信息统计表!H470,辅助数据!$A$3:$A$64,0))</f>
        <v>520</v>
      </c>
      <c r="J470" s="141" t="str">
        <f t="shared" si="43"/>
        <v>2022-01</v>
      </c>
      <c r="K470" s="237">
        <v>45261</v>
      </c>
      <c r="L470" s="72" t="str">
        <f t="shared" si="47"/>
        <v>2022</v>
      </c>
      <c r="M470" s="238" t="s">
        <v>54</v>
      </c>
      <c r="N470" s="201" t="s">
        <v>6260</v>
      </c>
      <c r="O470" s="201" t="s">
        <v>7768</v>
      </c>
      <c r="P470" s="231" t="s">
        <v>6559</v>
      </c>
      <c r="Q470" s="215" t="s">
        <v>4958</v>
      </c>
      <c r="R470" s="206" t="s">
        <v>4438</v>
      </c>
      <c r="S470" s="72" t="s">
        <v>65</v>
      </c>
      <c r="T470" s="141" t="s">
        <v>2135</v>
      </c>
      <c r="U470" s="72" t="s">
        <v>70</v>
      </c>
      <c r="V470" s="72" t="s">
        <v>73</v>
      </c>
      <c r="W470" s="72" t="s">
        <v>90</v>
      </c>
      <c r="X470" s="180" t="s">
        <v>5233</v>
      </c>
      <c r="Y470" s="180" t="s">
        <v>5233</v>
      </c>
      <c r="Z470" s="181" t="s">
        <v>5233</v>
      </c>
      <c r="AA470" s="180" t="s">
        <v>3026</v>
      </c>
      <c r="AB470" s="190">
        <v>1979</v>
      </c>
      <c r="AC470" s="180" t="s">
        <v>4497</v>
      </c>
      <c r="AD470" s="180" t="s">
        <v>5233</v>
      </c>
      <c r="AE470" s="191"/>
      <c r="AF470" s="191"/>
      <c r="AG470" s="191"/>
      <c r="AH470" s="191"/>
      <c r="AI470" s="191"/>
      <c r="AJ470" s="191"/>
      <c r="AK470" s="191"/>
      <c r="AL470" s="191"/>
      <c r="AM470" s="191"/>
      <c r="AN470" s="191"/>
      <c r="AO470" s="192"/>
      <c r="AP470" s="192"/>
      <c r="AQ470" s="192"/>
      <c r="AR470" s="192"/>
      <c r="AS470" s="192"/>
      <c r="AT470" s="192"/>
      <c r="AU470" s="192"/>
      <c r="AV470" s="192"/>
      <c r="AW470" s="192"/>
      <c r="AX470" s="72">
        <v>5</v>
      </c>
      <c r="AY470" s="72">
        <v>0</v>
      </c>
      <c r="AZ470" s="80">
        <f t="shared" si="44"/>
        <v>5</v>
      </c>
      <c r="BA470" s="72">
        <v>3</v>
      </c>
      <c r="BB470" s="72">
        <f>0</f>
        <v>0</v>
      </c>
      <c r="BC470" s="72">
        <f t="shared" si="45"/>
        <v>3</v>
      </c>
      <c r="BD470" s="72">
        <f>0</f>
        <v>0</v>
      </c>
      <c r="BE470" s="72">
        <f t="shared" si="46"/>
        <v>3</v>
      </c>
      <c r="BF470" s="72">
        <v>0</v>
      </c>
      <c r="BG470" s="72">
        <v>0</v>
      </c>
      <c r="BH470" s="72"/>
      <c r="BI470" s="72"/>
      <c r="BJ470" s="142"/>
      <c r="BK470" s="139"/>
    </row>
    <row r="471" spans="1:63" ht="40.5" customHeight="1">
      <c r="A471" s="205" t="s">
        <v>5352</v>
      </c>
      <c r="B471" s="232" t="s">
        <v>5889</v>
      </c>
      <c r="C471" s="205" t="s">
        <v>2086</v>
      </c>
      <c r="D471" s="236" t="s">
        <v>7779</v>
      </c>
      <c r="E471" s="238" t="str">
        <f>INDEX([3]项目信息统计表!$E:$E,MATCH(B471,[3]项目信息统计表!$B:$B,0))</f>
        <v>基础研究</v>
      </c>
      <c r="F471" s="238" t="s">
        <v>1545</v>
      </c>
      <c r="G471" s="72" t="str">
        <f>INDEX(辅助数据!$F$3:$F$98,MATCH(项目信息统计表!F471,辅助数据!$E$3:$E$98,0))</f>
        <v>G54</v>
      </c>
      <c r="H471" s="238" t="s">
        <v>122</v>
      </c>
      <c r="I471" s="72">
        <f>INDEX(辅助数据!$B$3:$B$64,MATCH(项目信息统计表!H471,辅助数据!$A$3:$A$64,0))</f>
        <v>580</v>
      </c>
      <c r="J471" s="141" t="str">
        <f t="shared" si="43"/>
        <v>2022-01</v>
      </c>
      <c r="K471" s="237">
        <v>45261</v>
      </c>
      <c r="L471" s="72" t="str">
        <f t="shared" si="47"/>
        <v>2022</v>
      </c>
      <c r="M471" s="238" t="s">
        <v>54</v>
      </c>
      <c r="N471" s="201" t="s">
        <v>6260</v>
      </c>
      <c r="O471" s="201" t="s">
        <v>7768</v>
      </c>
      <c r="P471" s="231" t="s">
        <v>6635</v>
      </c>
      <c r="Q471" s="215" t="s">
        <v>6636</v>
      </c>
      <c r="R471" s="206" t="s">
        <v>6349</v>
      </c>
      <c r="S471" s="72" t="s">
        <v>65</v>
      </c>
      <c r="T471" s="141" t="s">
        <v>3799</v>
      </c>
      <c r="U471" s="72" t="s">
        <v>70</v>
      </c>
      <c r="V471" s="72" t="s">
        <v>73</v>
      </c>
      <c r="W471" s="72" t="s">
        <v>90</v>
      </c>
      <c r="X471" s="180" t="s">
        <v>5233</v>
      </c>
      <c r="Y471" s="180" t="s">
        <v>5233</v>
      </c>
      <c r="Z471" s="181" t="s">
        <v>5233</v>
      </c>
      <c r="AA471" s="180"/>
      <c r="AB471" s="190"/>
      <c r="AC471" s="180"/>
      <c r="AD471" s="180"/>
      <c r="AE471" s="191"/>
      <c r="AF471" s="191"/>
      <c r="AG471" s="191"/>
      <c r="AH471" s="191"/>
      <c r="AI471" s="191"/>
      <c r="AJ471" s="191"/>
      <c r="AK471" s="191"/>
      <c r="AL471" s="191"/>
      <c r="AM471" s="191"/>
      <c r="AN471" s="191"/>
      <c r="AO471" s="192"/>
      <c r="AP471" s="192"/>
      <c r="AQ471" s="192"/>
      <c r="AR471" s="192"/>
      <c r="AS471" s="192"/>
      <c r="AT471" s="192"/>
      <c r="AU471" s="192"/>
      <c r="AV471" s="192"/>
      <c r="AW471" s="192"/>
      <c r="AX471" s="72">
        <v>5</v>
      </c>
      <c r="AY471" s="72">
        <v>0</v>
      </c>
      <c r="AZ471" s="80">
        <f t="shared" si="44"/>
        <v>5</v>
      </c>
      <c r="BA471" s="72">
        <v>3</v>
      </c>
      <c r="BB471" s="72">
        <f>0</f>
        <v>0</v>
      </c>
      <c r="BC471" s="72">
        <f t="shared" si="45"/>
        <v>3</v>
      </c>
      <c r="BD471" s="72">
        <f>0</f>
        <v>0</v>
      </c>
      <c r="BE471" s="72">
        <f t="shared" si="46"/>
        <v>3</v>
      </c>
      <c r="BF471" s="72">
        <v>0</v>
      </c>
      <c r="BG471" s="72">
        <v>0</v>
      </c>
      <c r="BH471" s="142"/>
      <c r="BI471" s="72"/>
      <c r="BJ471" s="142"/>
      <c r="BK471" s="139"/>
    </row>
    <row r="472" spans="1:63" ht="40.5" customHeight="1">
      <c r="A472" s="205" t="s">
        <v>5360</v>
      </c>
      <c r="B472" s="232" t="s">
        <v>5897</v>
      </c>
      <c r="C472" s="205" t="s">
        <v>2086</v>
      </c>
      <c r="D472" s="236" t="s">
        <v>7779</v>
      </c>
      <c r="E472" s="238" t="str">
        <f>INDEX([3]项目信息统计表!$E:$E,MATCH(B472,[3]项目信息统计表!$B:$B,0))</f>
        <v>基础研究</v>
      </c>
      <c r="F472" s="238" t="s">
        <v>1545</v>
      </c>
      <c r="G472" s="72" t="str">
        <f>INDEX(辅助数据!$F$3:$F$98,MATCH(项目信息统计表!F472,辅助数据!$E$3:$E$98,0))</f>
        <v>G54</v>
      </c>
      <c r="H472" s="238" t="s">
        <v>122</v>
      </c>
      <c r="I472" s="72">
        <f>INDEX(辅助数据!$B$3:$B$64,MATCH(项目信息统计表!H472,辅助数据!$A$3:$A$64,0))</f>
        <v>580</v>
      </c>
      <c r="J472" s="141" t="str">
        <f t="shared" si="43"/>
        <v>2022-01</v>
      </c>
      <c r="K472" s="237">
        <v>45261</v>
      </c>
      <c r="L472" s="72" t="str">
        <f t="shared" si="47"/>
        <v>2022</v>
      </c>
      <c r="M472" s="238" t="s">
        <v>54</v>
      </c>
      <c r="N472" s="201" t="s">
        <v>6260</v>
      </c>
      <c r="O472" s="201" t="s">
        <v>7768</v>
      </c>
      <c r="P472" s="231" t="s">
        <v>6650</v>
      </c>
      <c r="Q472" s="215" t="s">
        <v>6651</v>
      </c>
      <c r="R472" s="206" t="s">
        <v>6357</v>
      </c>
      <c r="S472" s="72" t="s">
        <v>5231</v>
      </c>
      <c r="T472" s="141" t="s">
        <v>3799</v>
      </c>
      <c r="U472" s="72" t="s">
        <v>70</v>
      </c>
      <c r="V472" s="72" t="s">
        <v>73</v>
      </c>
      <c r="W472" s="72" t="s">
        <v>90</v>
      </c>
      <c r="X472" s="180" t="s">
        <v>5233</v>
      </c>
      <c r="Y472" s="180" t="s">
        <v>160</v>
      </c>
      <c r="Z472" s="181" t="s">
        <v>2100</v>
      </c>
      <c r="AA472" s="180" t="s">
        <v>7508</v>
      </c>
      <c r="AB472" s="190" t="s">
        <v>4223</v>
      </c>
      <c r="AC472" s="180" t="s">
        <v>4497</v>
      </c>
      <c r="AD472" s="180" t="s">
        <v>5234</v>
      </c>
      <c r="AE472" s="191"/>
      <c r="AF472" s="191"/>
      <c r="AG472" s="191"/>
      <c r="AH472" s="191"/>
      <c r="AI472" s="191"/>
      <c r="AJ472" s="191"/>
      <c r="AK472" s="191"/>
      <c r="AL472" s="191"/>
      <c r="AM472" s="191"/>
      <c r="AN472" s="191"/>
      <c r="AO472" s="192"/>
      <c r="AP472" s="192"/>
      <c r="AQ472" s="192"/>
      <c r="AR472" s="192"/>
      <c r="AS472" s="192"/>
      <c r="AT472" s="192"/>
      <c r="AU472" s="192"/>
      <c r="AV472" s="192"/>
      <c r="AW472" s="192"/>
      <c r="AX472" s="72">
        <v>5</v>
      </c>
      <c r="AY472" s="72">
        <v>0</v>
      </c>
      <c r="AZ472" s="80">
        <f t="shared" si="44"/>
        <v>5</v>
      </c>
      <c r="BA472" s="72">
        <v>3</v>
      </c>
      <c r="BB472" s="72">
        <f>0</f>
        <v>0</v>
      </c>
      <c r="BC472" s="72">
        <f t="shared" si="45"/>
        <v>3</v>
      </c>
      <c r="BD472" s="72">
        <f>0</f>
        <v>0</v>
      </c>
      <c r="BE472" s="72">
        <f t="shared" si="46"/>
        <v>3</v>
      </c>
      <c r="BF472" s="72">
        <v>0</v>
      </c>
      <c r="BG472" s="72">
        <v>0</v>
      </c>
      <c r="BH472" s="72"/>
      <c r="BI472" s="72"/>
      <c r="BJ472" s="142"/>
      <c r="BK472" s="139"/>
    </row>
    <row r="473" spans="1:63" ht="40.5" customHeight="1">
      <c r="A473" s="205" t="s">
        <v>5519</v>
      </c>
      <c r="B473" s="232" t="s">
        <v>6056</v>
      </c>
      <c r="C473" s="205" t="s">
        <v>2086</v>
      </c>
      <c r="D473" s="236" t="s">
        <v>7779</v>
      </c>
      <c r="E473" s="238" t="str">
        <f>INDEX([3]项目信息统计表!$E:$E,MATCH(B473,[3]项目信息统计表!$B:$B,0))</f>
        <v>基础研究</v>
      </c>
      <c r="F473" s="238" t="s">
        <v>1556</v>
      </c>
      <c r="G473" s="72" t="str">
        <f>INDEX(辅助数据!$F$3:$F$98,MATCH(项目信息统计表!F473,辅助数据!$E$3:$E$98,0))</f>
        <v>I65</v>
      </c>
      <c r="H473" s="238" t="s">
        <v>165</v>
      </c>
      <c r="I473" s="72">
        <f>INDEX(辅助数据!$B$3:$B$64,MATCH(项目信息统计表!H473,辅助数据!$A$3:$A$64,0))</f>
        <v>520</v>
      </c>
      <c r="J473" s="141" t="str">
        <f t="shared" si="43"/>
        <v>2022-01</v>
      </c>
      <c r="K473" s="237">
        <v>45261</v>
      </c>
      <c r="L473" s="72" t="str">
        <f t="shared" si="47"/>
        <v>2022</v>
      </c>
      <c r="M473" s="238" t="s">
        <v>54</v>
      </c>
      <c r="N473" s="201" t="s">
        <v>6266</v>
      </c>
      <c r="O473" s="201" t="s">
        <v>7768</v>
      </c>
      <c r="P473" s="231" t="s">
        <v>6930</v>
      </c>
      <c r="Q473" s="215" t="s">
        <v>2281</v>
      </c>
      <c r="R473" s="206">
        <v>100116</v>
      </c>
      <c r="S473" s="72" t="s">
        <v>65</v>
      </c>
      <c r="T473" s="141" t="s">
        <v>2164</v>
      </c>
      <c r="U473" s="72" t="s">
        <v>70</v>
      </c>
      <c r="V473" s="72" t="s">
        <v>73</v>
      </c>
      <c r="W473" s="72" t="s">
        <v>76</v>
      </c>
      <c r="X473" s="180" t="s">
        <v>5234</v>
      </c>
      <c r="Y473" s="180" t="s">
        <v>5233</v>
      </c>
      <c r="Z473" s="181" t="s">
        <v>5233</v>
      </c>
      <c r="AA473" s="180" t="s">
        <v>7595</v>
      </c>
      <c r="AB473" s="190" t="s">
        <v>4198</v>
      </c>
      <c r="AC473" s="180" t="s">
        <v>76</v>
      </c>
      <c r="AD473" s="180" t="s">
        <v>5233</v>
      </c>
      <c r="AE473" s="191"/>
      <c r="AF473" s="191"/>
      <c r="AG473" s="191"/>
      <c r="AH473" s="191"/>
      <c r="AI473" s="191"/>
      <c r="AJ473" s="191"/>
      <c r="AK473" s="191"/>
      <c r="AL473" s="191"/>
      <c r="AM473" s="191"/>
      <c r="AN473" s="191"/>
      <c r="AO473" s="192"/>
      <c r="AP473" s="192"/>
      <c r="AQ473" s="192"/>
      <c r="AR473" s="192"/>
      <c r="AS473" s="192"/>
      <c r="AT473" s="192"/>
      <c r="AU473" s="192"/>
      <c r="AV473" s="192"/>
      <c r="AW473" s="192"/>
      <c r="AX473" s="72">
        <v>100</v>
      </c>
      <c r="AY473" s="72">
        <v>0</v>
      </c>
      <c r="AZ473" s="80">
        <f t="shared" si="44"/>
        <v>100</v>
      </c>
      <c r="BA473" s="72">
        <v>50</v>
      </c>
      <c r="BB473" s="72">
        <f>0</f>
        <v>0</v>
      </c>
      <c r="BC473" s="72">
        <f t="shared" si="45"/>
        <v>50</v>
      </c>
      <c r="BD473" s="72">
        <f>0</f>
        <v>0</v>
      </c>
      <c r="BE473" s="72">
        <f t="shared" si="46"/>
        <v>50</v>
      </c>
      <c r="BF473" s="72">
        <v>0</v>
      </c>
      <c r="BG473" s="72">
        <v>0</v>
      </c>
      <c r="BH473" s="72"/>
      <c r="BI473" s="72"/>
      <c r="BJ473" s="142"/>
      <c r="BK473" s="139"/>
    </row>
    <row r="474" spans="1:63" ht="40.5" customHeight="1">
      <c r="A474" s="205" t="s">
        <v>5521</v>
      </c>
      <c r="B474" s="232" t="s">
        <v>6058</v>
      </c>
      <c r="C474" s="205" t="s">
        <v>2086</v>
      </c>
      <c r="D474" s="236" t="s">
        <v>7779</v>
      </c>
      <c r="E474" s="238" t="str">
        <f>INDEX([3]项目信息统计表!$E:$E,MATCH(B474,[3]项目信息统计表!$B:$B,0))</f>
        <v>基础研究</v>
      </c>
      <c r="F474" s="238" t="s">
        <v>1545</v>
      </c>
      <c r="G474" s="72" t="str">
        <f>INDEX(辅助数据!$F$3:$F$98,MATCH(项目信息统计表!F474,辅助数据!$E$3:$E$98,0))</f>
        <v>G54</v>
      </c>
      <c r="H474" s="238" t="s">
        <v>122</v>
      </c>
      <c r="I474" s="72">
        <f>INDEX(辅助数据!$B$3:$B$64,MATCH(项目信息统计表!H474,辅助数据!$A$3:$A$64,0))</f>
        <v>580</v>
      </c>
      <c r="J474" s="141" t="str">
        <f t="shared" si="43"/>
        <v>2022-01</v>
      </c>
      <c r="K474" s="237">
        <v>45261</v>
      </c>
      <c r="L474" s="72" t="str">
        <f t="shared" si="47"/>
        <v>2022</v>
      </c>
      <c r="M474" s="238" t="s">
        <v>54</v>
      </c>
      <c r="N474" s="201" t="s">
        <v>6266</v>
      </c>
      <c r="O474" s="201" t="s">
        <v>7768</v>
      </c>
      <c r="P474" s="231" t="s">
        <v>6933</v>
      </c>
      <c r="Q474" s="215" t="s">
        <v>1872</v>
      </c>
      <c r="R474" s="206" t="s">
        <v>6397</v>
      </c>
      <c r="S474" s="72" t="s">
        <v>65</v>
      </c>
      <c r="T474" s="141" t="s">
        <v>2280</v>
      </c>
      <c r="U474" s="72" t="s">
        <v>70</v>
      </c>
      <c r="V474" s="72" t="s">
        <v>73</v>
      </c>
      <c r="W474" s="72" t="s">
        <v>76</v>
      </c>
      <c r="X474" s="180" t="s">
        <v>5234</v>
      </c>
      <c r="Y474" s="180" t="s">
        <v>160</v>
      </c>
      <c r="Z474" s="181" t="s">
        <v>2100</v>
      </c>
      <c r="AA474" s="180" t="s">
        <v>7597</v>
      </c>
      <c r="AB474" s="190" t="s">
        <v>4210</v>
      </c>
      <c r="AC474" s="180" t="s">
        <v>4497</v>
      </c>
      <c r="AD474" s="180" t="s">
        <v>5233</v>
      </c>
      <c r="AE474" s="191"/>
      <c r="AF474" s="191"/>
      <c r="AG474" s="191"/>
      <c r="AH474" s="191"/>
      <c r="AI474" s="191"/>
      <c r="AJ474" s="191"/>
      <c r="AK474" s="191"/>
      <c r="AL474" s="191"/>
      <c r="AM474" s="191"/>
      <c r="AN474" s="191"/>
      <c r="AO474" s="192"/>
      <c r="AP474" s="192"/>
      <c r="AQ474" s="192"/>
      <c r="AR474" s="192"/>
      <c r="AS474" s="192"/>
      <c r="AT474" s="192"/>
      <c r="AU474" s="192"/>
      <c r="AV474" s="192"/>
      <c r="AW474" s="192"/>
      <c r="AX474" s="72">
        <v>100</v>
      </c>
      <c r="AY474" s="72">
        <v>0</v>
      </c>
      <c r="AZ474" s="80">
        <f t="shared" si="44"/>
        <v>100</v>
      </c>
      <c r="BA474" s="72">
        <v>50</v>
      </c>
      <c r="BB474" s="72">
        <f>0</f>
        <v>0</v>
      </c>
      <c r="BC474" s="72">
        <f t="shared" si="45"/>
        <v>50</v>
      </c>
      <c r="BD474" s="72">
        <f>0</f>
        <v>0</v>
      </c>
      <c r="BE474" s="72">
        <f t="shared" si="46"/>
        <v>50</v>
      </c>
      <c r="BF474" s="72">
        <v>0</v>
      </c>
      <c r="BG474" s="72">
        <v>0</v>
      </c>
      <c r="BH474" s="72"/>
      <c r="BI474" s="72"/>
      <c r="BJ474" s="142"/>
      <c r="BK474" s="139"/>
    </row>
    <row r="475" spans="1:63" ht="40.5" customHeight="1">
      <c r="A475" s="205" t="s">
        <v>4577</v>
      </c>
      <c r="B475" s="232" t="s">
        <v>4718</v>
      </c>
      <c r="C475" s="205" t="s">
        <v>2086</v>
      </c>
      <c r="D475" s="236" t="s">
        <v>7779</v>
      </c>
      <c r="E475" s="238" t="str">
        <f>INDEX([3]项目信息统计表!$E:$E,MATCH(B475,[3]项目信息统计表!$B:$B,0))</f>
        <v>应用研究</v>
      </c>
      <c r="F475" s="238" t="s">
        <v>1564</v>
      </c>
      <c r="G475" s="72" t="str">
        <f>INDEX(辅助数据!$F$3:$F$98,MATCH(项目信息统计表!F475,辅助数据!$E$3:$E$98,0))</f>
        <v>M73</v>
      </c>
      <c r="H475" s="238" t="s">
        <v>122</v>
      </c>
      <c r="I475" s="72">
        <f>INDEX(辅助数据!$B$3:$B$64,MATCH(项目信息统计表!H475,辅助数据!$A$3:$A$64,0))</f>
        <v>580</v>
      </c>
      <c r="J475" s="141" t="str">
        <f t="shared" si="43"/>
        <v>2021-01</v>
      </c>
      <c r="K475" s="237">
        <v>44896</v>
      </c>
      <c r="L475" s="72" t="str">
        <f t="shared" si="47"/>
        <v>2021</v>
      </c>
      <c r="M475" s="193"/>
      <c r="N475" s="201" t="s">
        <v>6260</v>
      </c>
      <c r="O475" s="201" t="s">
        <v>7768</v>
      </c>
      <c r="P475" s="231" t="s">
        <v>7238</v>
      </c>
      <c r="Q475" s="215" t="s">
        <v>4129</v>
      </c>
      <c r="R475" s="206" t="s">
        <v>5150</v>
      </c>
      <c r="S475" s="72" t="s">
        <v>65</v>
      </c>
      <c r="T475" s="141" t="s">
        <v>3770</v>
      </c>
      <c r="U475" s="72" t="s">
        <v>70</v>
      </c>
      <c r="V475" s="72" t="s">
        <v>73</v>
      </c>
      <c r="W475" s="72" t="s">
        <v>90</v>
      </c>
      <c r="X475" s="180" t="s">
        <v>5233</v>
      </c>
      <c r="Y475" s="180" t="s">
        <v>116</v>
      </c>
      <c r="Z475" s="181" t="s">
        <v>4159</v>
      </c>
      <c r="AA475" s="180" t="s">
        <v>4896</v>
      </c>
      <c r="AB475" s="190" t="s">
        <v>4225</v>
      </c>
      <c r="AC475" s="180" t="s">
        <v>90</v>
      </c>
      <c r="AD475" s="180" t="s">
        <v>5233</v>
      </c>
      <c r="AE475" s="191"/>
      <c r="AF475" s="191"/>
      <c r="AG475" s="191"/>
      <c r="AH475" s="191"/>
      <c r="AI475" s="191"/>
      <c r="AJ475" s="191"/>
      <c r="AK475" s="191"/>
      <c r="AL475" s="191"/>
      <c r="AM475" s="191"/>
      <c r="AN475" s="191"/>
      <c r="AO475" s="192"/>
      <c r="AP475" s="192"/>
      <c r="AQ475" s="192"/>
      <c r="AR475" s="192"/>
      <c r="AS475" s="192"/>
      <c r="AT475" s="192"/>
      <c r="AU475" s="192"/>
      <c r="AV475" s="192"/>
      <c r="AW475" s="192"/>
      <c r="AX475" s="72">
        <v>5</v>
      </c>
      <c r="AY475" s="72">
        <v>0</v>
      </c>
      <c r="AZ475" s="80">
        <f t="shared" si="44"/>
        <v>5</v>
      </c>
      <c r="BA475" s="72">
        <v>2</v>
      </c>
      <c r="BB475" s="72">
        <f>0</f>
        <v>0</v>
      </c>
      <c r="BC475" s="72">
        <f t="shared" si="45"/>
        <v>2</v>
      </c>
      <c r="BD475" s="72">
        <f>0</f>
        <v>0</v>
      </c>
      <c r="BE475" s="72">
        <f t="shared" si="46"/>
        <v>2</v>
      </c>
      <c r="BF475" s="72">
        <v>0</v>
      </c>
      <c r="BG475" s="72">
        <v>0</v>
      </c>
      <c r="BH475" s="72"/>
      <c r="BI475" s="72"/>
      <c r="BJ475" s="142"/>
      <c r="BK475" s="139"/>
    </row>
    <row r="476" spans="1:63" ht="40.5" customHeight="1">
      <c r="A476" s="205" t="s">
        <v>4578</v>
      </c>
      <c r="B476" s="232" t="s">
        <v>4719</v>
      </c>
      <c r="C476" s="205" t="s">
        <v>2086</v>
      </c>
      <c r="D476" s="236" t="s">
        <v>7779</v>
      </c>
      <c r="E476" s="238" t="str">
        <f>INDEX([3]项目信息统计表!$E:$E,MATCH(B476,[3]项目信息统计表!$B:$B,0))</f>
        <v>基础研究</v>
      </c>
      <c r="F476" s="238" t="s">
        <v>1545</v>
      </c>
      <c r="G476" s="72" t="str">
        <f>INDEX(辅助数据!$F$3:$F$98,MATCH(项目信息统计表!F476,辅助数据!$E$3:$E$98,0))</f>
        <v>G54</v>
      </c>
      <c r="H476" s="238" t="s">
        <v>122</v>
      </c>
      <c r="I476" s="72">
        <f>INDEX(辅助数据!$B$3:$B$64,MATCH(项目信息统计表!H476,辅助数据!$A$3:$A$64,0))</f>
        <v>580</v>
      </c>
      <c r="J476" s="141" t="str">
        <f t="shared" si="43"/>
        <v>2021-01</v>
      </c>
      <c r="K476" s="237">
        <v>44896</v>
      </c>
      <c r="L476" s="72" t="str">
        <f t="shared" si="47"/>
        <v>2021</v>
      </c>
      <c r="M476" s="193"/>
      <c r="N476" s="135" t="s">
        <v>6260</v>
      </c>
      <c r="O476" s="201" t="s">
        <v>7768</v>
      </c>
      <c r="P476" s="231" t="s">
        <v>7239</v>
      </c>
      <c r="Q476" s="215" t="s">
        <v>4896</v>
      </c>
      <c r="R476" s="206" t="s">
        <v>5151</v>
      </c>
      <c r="S476" s="72" t="s">
        <v>65</v>
      </c>
      <c r="T476" s="141" t="s">
        <v>3774</v>
      </c>
      <c r="U476" s="72" t="s">
        <v>70</v>
      </c>
      <c r="V476" s="72" t="s">
        <v>73</v>
      </c>
      <c r="W476" s="72" t="s">
        <v>90</v>
      </c>
      <c r="X476" s="180" t="s">
        <v>5234</v>
      </c>
      <c r="Y476" s="180" t="s">
        <v>160</v>
      </c>
      <c r="Z476" s="181" t="s">
        <v>2100</v>
      </c>
      <c r="AA476" s="180" t="s">
        <v>4129</v>
      </c>
      <c r="AB476" s="190" t="s">
        <v>4225</v>
      </c>
      <c r="AC476" s="180" t="s">
        <v>90</v>
      </c>
      <c r="AD476" s="180" t="s">
        <v>5233</v>
      </c>
      <c r="AE476" s="191"/>
      <c r="AF476" s="191"/>
      <c r="AG476" s="191"/>
      <c r="AH476" s="191"/>
      <c r="AI476" s="191"/>
      <c r="AJ476" s="191"/>
      <c r="AK476" s="191"/>
      <c r="AL476" s="191"/>
      <c r="AM476" s="191"/>
      <c r="AN476" s="191"/>
      <c r="AO476" s="192"/>
      <c r="AP476" s="192"/>
      <c r="AQ476" s="192"/>
      <c r="AR476" s="192"/>
      <c r="AS476" s="192"/>
      <c r="AT476" s="192"/>
      <c r="AU476" s="192"/>
      <c r="AV476" s="192"/>
      <c r="AW476" s="192"/>
      <c r="AX476" s="72">
        <v>5</v>
      </c>
      <c r="AY476" s="72">
        <v>0</v>
      </c>
      <c r="AZ476" s="80">
        <f t="shared" si="44"/>
        <v>5</v>
      </c>
      <c r="BA476" s="72">
        <v>2</v>
      </c>
      <c r="BB476" s="72">
        <f>0</f>
        <v>0</v>
      </c>
      <c r="BC476" s="72">
        <f t="shared" si="45"/>
        <v>2</v>
      </c>
      <c r="BD476" s="72">
        <f>0</f>
        <v>0</v>
      </c>
      <c r="BE476" s="72">
        <f t="shared" si="46"/>
        <v>2</v>
      </c>
      <c r="BF476" s="72">
        <v>0</v>
      </c>
      <c r="BG476" s="72">
        <v>0</v>
      </c>
      <c r="BH476" s="72"/>
      <c r="BI476" s="72"/>
      <c r="BJ476" s="142"/>
      <c r="BK476" s="139"/>
    </row>
    <row r="477" spans="1:63" ht="40.5" customHeight="1">
      <c r="A477" s="205" t="s">
        <v>4579</v>
      </c>
      <c r="B477" s="232" t="s">
        <v>4720</v>
      </c>
      <c r="C477" s="205" t="s">
        <v>2086</v>
      </c>
      <c r="D477" s="236" t="s">
        <v>7779</v>
      </c>
      <c r="E477" s="238" t="str">
        <f>INDEX([3]项目信息统计表!$E:$E,MATCH(B477,[3]项目信息统计表!$B:$B,0))</f>
        <v>基础研究</v>
      </c>
      <c r="F477" s="238" t="s">
        <v>1528</v>
      </c>
      <c r="G477" s="72" t="str">
        <f>INDEX(辅助数据!$F$3:$F$98,MATCH(项目信息统计表!F477,辅助数据!$E$3:$E$98,0))</f>
        <v>C36</v>
      </c>
      <c r="H477" s="238" t="s">
        <v>122</v>
      </c>
      <c r="I477" s="72">
        <f>INDEX(辅助数据!$B$3:$B$64,MATCH(项目信息统计表!H477,辅助数据!$A$3:$A$64,0))</f>
        <v>580</v>
      </c>
      <c r="J477" s="141" t="str">
        <f t="shared" si="43"/>
        <v>2021-01</v>
      </c>
      <c r="K477" s="237">
        <v>44896</v>
      </c>
      <c r="L477" s="72" t="str">
        <f t="shared" si="47"/>
        <v>2021</v>
      </c>
      <c r="M477" s="193"/>
      <c r="N477" s="201" t="s">
        <v>6260</v>
      </c>
      <c r="O477" s="201" t="s">
        <v>7768</v>
      </c>
      <c r="P477" s="231" t="s">
        <v>7240</v>
      </c>
      <c r="Q477" s="215" t="s">
        <v>4525</v>
      </c>
      <c r="R477" s="206" t="s">
        <v>5152</v>
      </c>
      <c r="S477" s="72" t="s">
        <v>65</v>
      </c>
      <c r="T477" s="141" t="s">
        <v>3788</v>
      </c>
      <c r="U477" s="72" t="s">
        <v>70</v>
      </c>
      <c r="V477" s="72" t="s">
        <v>73</v>
      </c>
      <c r="W477" s="72" t="s">
        <v>90</v>
      </c>
      <c r="X477" s="180" t="s">
        <v>5233</v>
      </c>
      <c r="Y477" s="180" t="s">
        <v>160</v>
      </c>
      <c r="Z477" s="181" t="s">
        <v>2100</v>
      </c>
      <c r="AA477" s="180" t="s">
        <v>7696</v>
      </c>
      <c r="AB477" s="190" t="s">
        <v>4217</v>
      </c>
      <c r="AC477" s="180" t="s">
        <v>76</v>
      </c>
      <c r="AD477" s="180" t="s">
        <v>5234</v>
      </c>
      <c r="AE477" s="191"/>
      <c r="AF477" s="191"/>
      <c r="AG477" s="191"/>
      <c r="AH477" s="191"/>
      <c r="AI477" s="191"/>
      <c r="AJ477" s="191"/>
      <c r="AK477" s="191"/>
      <c r="AL477" s="191"/>
      <c r="AM477" s="191"/>
      <c r="AN477" s="191"/>
      <c r="AO477" s="192"/>
      <c r="AP477" s="192"/>
      <c r="AQ477" s="192"/>
      <c r="AR477" s="192"/>
      <c r="AS477" s="192"/>
      <c r="AT477" s="192"/>
      <c r="AU477" s="192"/>
      <c r="AV477" s="192"/>
      <c r="AW477" s="192"/>
      <c r="AX477" s="72">
        <v>5</v>
      </c>
      <c r="AY477" s="72">
        <v>0</v>
      </c>
      <c r="AZ477" s="80">
        <f t="shared" si="44"/>
        <v>5</v>
      </c>
      <c r="BA477" s="72">
        <v>2</v>
      </c>
      <c r="BB477" s="72">
        <f>0</f>
        <v>0</v>
      </c>
      <c r="BC477" s="72">
        <f t="shared" si="45"/>
        <v>2</v>
      </c>
      <c r="BD477" s="72">
        <f>0</f>
        <v>0</v>
      </c>
      <c r="BE477" s="72">
        <f t="shared" si="46"/>
        <v>2</v>
      </c>
      <c r="BF477" s="72">
        <v>0</v>
      </c>
      <c r="BG477" s="72">
        <v>0</v>
      </c>
      <c r="BH477" s="72"/>
      <c r="BI477" s="72"/>
      <c r="BJ477" s="142"/>
      <c r="BK477" s="139"/>
    </row>
    <row r="478" spans="1:63" ht="40.5" customHeight="1">
      <c r="A478" s="205" t="s">
        <v>5703</v>
      </c>
      <c r="B478" s="232" t="s">
        <v>4721</v>
      </c>
      <c r="C478" s="205" t="s">
        <v>2086</v>
      </c>
      <c r="D478" s="236" t="s">
        <v>7779</v>
      </c>
      <c r="E478" s="238" t="str">
        <f>INDEX([3]项目信息统计表!$E:$E,MATCH(B478,[3]项目信息统计表!$B:$B,0))</f>
        <v>基础研究</v>
      </c>
      <c r="F478" s="238" t="s">
        <v>1531</v>
      </c>
      <c r="G478" s="72" t="str">
        <f>INDEX(辅助数据!$F$3:$F$98,MATCH(项目信息统计表!F478,辅助数据!$E$3:$E$98,0))</f>
        <v>C39</v>
      </c>
      <c r="H478" s="238" t="s">
        <v>198</v>
      </c>
      <c r="I478" s="72">
        <f>INDEX(辅助数据!$B$3:$B$64,MATCH(项目信息统计表!H478,辅助数据!$A$3:$A$64,0))</f>
        <v>510</v>
      </c>
      <c r="J478" s="141" t="str">
        <f t="shared" si="43"/>
        <v>2021-01</v>
      </c>
      <c r="K478" s="237">
        <v>44896</v>
      </c>
      <c r="L478" s="72" t="str">
        <f t="shared" si="47"/>
        <v>2021</v>
      </c>
      <c r="M478" s="193"/>
      <c r="N478" s="201" t="s">
        <v>6275</v>
      </c>
      <c r="O478" s="201" t="s">
        <v>7768</v>
      </c>
      <c r="P478" s="231" t="s">
        <v>7241</v>
      </c>
      <c r="Q478" s="215" t="s">
        <v>4897</v>
      </c>
      <c r="R478" s="206" t="s">
        <v>5153</v>
      </c>
      <c r="S478" s="72" t="s">
        <v>5231</v>
      </c>
      <c r="T478" s="141" t="s">
        <v>3793</v>
      </c>
      <c r="U478" s="72" t="s">
        <v>70</v>
      </c>
      <c r="V478" s="72" t="s">
        <v>73</v>
      </c>
      <c r="W478" s="72" t="s">
        <v>90</v>
      </c>
      <c r="X478" s="180" t="s">
        <v>5233</v>
      </c>
      <c r="Y478" s="180" t="s">
        <v>5233</v>
      </c>
      <c r="Z478" s="181" t="s">
        <v>5233</v>
      </c>
      <c r="AA478" s="180" t="s">
        <v>7697</v>
      </c>
      <c r="AB478" s="190" t="s">
        <v>4224</v>
      </c>
      <c r="AC478" s="180" t="s">
        <v>90</v>
      </c>
      <c r="AD478" s="180" t="s">
        <v>5233</v>
      </c>
      <c r="AE478" s="191"/>
      <c r="AF478" s="191"/>
      <c r="AG478" s="191"/>
      <c r="AH478" s="191"/>
      <c r="AI478" s="191"/>
      <c r="AJ478" s="191"/>
      <c r="AK478" s="191"/>
      <c r="AL478" s="191"/>
      <c r="AM478" s="191"/>
      <c r="AN478" s="191"/>
      <c r="AO478" s="192"/>
      <c r="AP478" s="192"/>
      <c r="AQ478" s="192"/>
      <c r="AR478" s="192"/>
      <c r="AS478" s="192"/>
      <c r="AT478" s="192"/>
      <c r="AU478" s="192"/>
      <c r="AV478" s="192"/>
      <c r="AW478" s="192"/>
      <c r="AX478" s="72">
        <v>8</v>
      </c>
      <c r="AY478" s="72">
        <v>0</v>
      </c>
      <c r="AZ478" s="80">
        <f t="shared" si="44"/>
        <v>8</v>
      </c>
      <c r="BA478" s="72">
        <v>5</v>
      </c>
      <c r="BB478" s="72">
        <f>0</f>
        <v>0</v>
      </c>
      <c r="BC478" s="72">
        <f t="shared" si="45"/>
        <v>5</v>
      </c>
      <c r="BD478" s="72">
        <f>0</f>
        <v>0</v>
      </c>
      <c r="BE478" s="72">
        <f t="shared" si="46"/>
        <v>5</v>
      </c>
      <c r="BF478" s="72">
        <v>0</v>
      </c>
      <c r="BG478" s="72">
        <v>0</v>
      </c>
      <c r="BH478" s="72"/>
      <c r="BI478" s="72"/>
      <c r="BJ478" s="142"/>
      <c r="BK478" s="139"/>
    </row>
    <row r="479" spans="1:63" ht="40.5" customHeight="1">
      <c r="A479" s="205" t="s">
        <v>4580</v>
      </c>
      <c r="B479" s="232" t="s">
        <v>4722</v>
      </c>
      <c r="C479" s="205" t="s">
        <v>2086</v>
      </c>
      <c r="D479" s="236" t="s">
        <v>7779</v>
      </c>
      <c r="E479" s="238" t="str">
        <f>INDEX([3]项目信息统计表!$E:$E,MATCH(B479,[3]项目信息统计表!$B:$B,0))</f>
        <v>应用研究</v>
      </c>
      <c r="F479" s="238" t="s">
        <v>1545</v>
      </c>
      <c r="G479" s="72" t="str">
        <f>INDEX(辅助数据!$F$3:$F$98,MATCH(项目信息统计表!F479,辅助数据!$E$3:$E$98,0))</f>
        <v>G54</v>
      </c>
      <c r="H479" s="238" t="s">
        <v>122</v>
      </c>
      <c r="I479" s="72">
        <f>INDEX(辅助数据!$B$3:$B$64,MATCH(项目信息统计表!H479,辅助数据!$A$3:$A$64,0))</f>
        <v>580</v>
      </c>
      <c r="J479" s="141" t="str">
        <f t="shared" si="43"/>
        <v>2021-01</v>
      </c>
      <c r="K479" s="237">
        <v>44896</v>
      </c>
      <c r="L479" s="72" t="str">
        <f t="shared" si="47"/>
        <v>2021</v>
      </c>
      <c r="M479" s="193"/>
      <c r="N479" s="201" t="s">
        <v>6275</v>
      </c>
      <c r="O479" s="201" t="s">
        <v>7768</v>
      </c>
      <c r="P479" s="231" t="s">
        <v>7242</v>
      </c>
      <c r="Q479" s="215" t="s">
        <v>4898</v>
      </c>
      <c r="R479" s="206" t="s">
        <v>5154</v>
      </c>
      <c r="S479" s="72" t="s">
        <v>65</v>
      </c>
      <c r="T479" s="141" t="s">
        <v>3795</v>
      </c>
      <c r="U479" s="72" t="s">
        <v>70</v>
      </c>
      <c r="V479" s="72" t="s">
        <v>73</v>
      </c>
      <c r="W479" s="72" t="s">
        <v>90</v>
      </c>
      <c r="X479" s="180" t="s">
        <v>5233</v>
      </c>
      <c r="Y479" s="180" t="s">
        <v>116</v>
      </c>
      <c r="Z479" s="181" t="s">
        <v>4159</v>
      </c>
      <c r="AA479" s="180"/>
      <c r="AB479" s="190"/>
      <c r="AC479" s="180"/>
      <c r="AD479" s="180"/>
      <c r="AE479" s="191"/>
      <c r="AF479" s="191"/>
      <c r="AG479" s="191"/>
      <c r="AH479" s="191"/>
      <c r="AI479" s="191"/>
      <c r="AJ479" s="191"/>
      <c r="AK479" s="191"/>
      <c r="AL479" s="191"/>
      <c r="AM479" s="191"/>
      <c r="AN479" s="191"/>
      <c r="AO479" s="192"/>
      <c r="AP479" s="192"/>
      <c r="AQ479" s="192"/>
      <c r="AR479" s="192"/>
      <c r="AS479" s="192"/>
      <c r="AT479" s="192"/>
      <c r="AU479" s="192"/>
      <c r="AV479" s="192"/>
      <c r="AW479" s="192"/>
      <c r="AX479" s="72">
        <v>8</v>
      </c>
      <c r="AY479" s="72">
        <v>0</v>
      </c>
      <c r="AZ479" s="80">
        <f t="shared" si="44"/>
        <v>8</v>
      </c>
      <c r="BA479" s="72">
        <v>5</v>
      </c>
      <c r="BB479" s="72">
        <f>0</f>
        <v>0</v>
      </c>
      <c r="BC479" s="72">
        <f t="shared" si="45"/>
        <v>5</v>
      </c>
      <c r="BD479" s="72">
        <f>0</f>
        <v>0</v>
      </c>
      <c r="BE479" s="72">
        <f t="shared" si="46"/>
        <v>5</v>
      </c>
      <c r="BF479" s="72">
        <v>0</v>
      </c>
      <c r="BG479" s="72">
        <v>0</v>
      </c>
      <c r="BH479" s="72"/>
      <c r="BI479" s="72"/>
      <c r="BJ479" s="142"/>
      <c r="BK479" s="139"/>
    </row>
    <row r="480" spans="1:63" ht="40.5" customHeight="1">
      <c r="A480" s="205" t="s">
        <v>4581</v>
      </c>
      <c r="B480" s="232" t="s">
        <v>4723</v>
      </c>
      <c r="C480" s="205" t="s">
        <v>2086</v>
      </c>
      <c r="D480" s="236" t="s">
        <v>7779</v>
      </c>
      <c r="E480" s="238" t="str">
        <f>INDEX([3]项目信息统计表!$E:$E,MATCH(B480,[3]项目信息统计表!$B:$B,0))</f>
        <v>基础研究</v>
      </c>
      <c r="F480" s="238" t="s">
        <v>1556</v>
      </c>
      <c r="G480" s="72" t="str">
        <f>INDEX(辅助数据!$F$3:$F$98,MATCH(项目信息统计表!F480,辅助数据!$E$3:$E$98,0))</f>
        <v>I65</v>
      </c>
      <c r="H480" s="238" t="s">
        <v>320</v>
      </c>
      <c r="I480" s="72">
        <f>INDEX(辅助数据!$B$3:$B$64,MATCH(项目信息统计表!H480,辅助数据!$A$3:$A$64,0))</f>
        <v>120</v>
      </c>
      <c r="J480" s="141" t="str">
        <f t="shared" si="43"/>
        <v>2021-01</v>
      </c>
      <c r="K480" s="237">
        <v>44896</v>
      </c>
      <c r="L480" s="72" t="str">
        <f t="shared" si="47"/>
        <v>2021</v>
      </c>
      <c r="M480" s="193"/>
      <c r="N480" s="201" t="s">
        <v>6275</v>
      </c>
      <c r="O480" s="201" t="s">
        <v>7768</v>
      </c>
      <c r="P480" s="231" t="s">
        <v>7243</v>
      </c>
      <c r="Q480" s="215" t="s">
        <v>4899</v>
      </c>
      <c r="R480" s="206" t="s">
        <v>5155</v>
      </c>
      <c r="S480" s="72" t="s">
        <v>65</v>
      </c>
      <c r="T480" s="141" t="s">
        <v>2237</v>
      </c>
      <c r="U480" s="72" t="s">
        <v>70</v>
      </c>
      <c r="V480" s="72" t="s">
        <v>73</v>
      </c>
      <c r="W480" s="72" t="s">
        <v>90</v>
      </c>
      <c r="X480" s="180" t="s">
        <v>5233</v>
      </c>
      <c r="Y480" s="180" t="s">
        <v>116</v>
      </c>
      <c r="Z480" s="181" t="s">
        <v>194</v>
      </c>
      <c r="AA480" s="180"/>
      <c r="AB480" s="190"/>
      <c r="AC480" s="180"/>
      <c r="AD480" s="180"/>
      <c r="AE480" s="191"/>
      <c r="AF480" s="191"/>
      <c r="AG480" s="191"/>
      <c r="AH480" s="191"/>
      <c r="AI480" s="191"/>
      <c r="AJ480" s="191"/>
      <c r="AK480" s="191"/>
      <c r="AL480" s="191"/>
      <c r="AM480" s="191"/>
      <c r="AN480" s="191"/>
      <c r="AO480" s="192"/>
      <c r="AP480" s="192"/>
      <c r="AQ480" s="192"/>
      <c r="AR480" s="192"/>
      <c r="AS480" s="192"/>
      <c r="AT480" s="192"/>
      <c r="AU480" s="192"/>
      <c r="AV480" s="192"/>
      <c r="AW480" s="192"/>
      <c r="AX480" s="72">
        <v>8</v>
      </c>
      <c r="AY480" s="72">
        <v>0</v>
      </c>
      <c r="AZ480" s="80">
        <f t="shared" si="44"/>
        <v>8</v>
      </c>
      <c r="BA480" s="72">
        <v>5</v>
      </c>
      <c r="BB480" s="72">
        <f>0</f>
        <v>0</v>
      </c>
      <c r="BC480" s="72">
        <f t="shared" si="45"/>
        <v>5</v>
      </c>
      <c r="BD480" s="72">
        <f>0</f>
        <v>0</v>
      </c>
      <c r="BE480" s="72">
        <f t="shared" si="46"/>
        <v>5</v>
      </c>
      <c r="BF480" s="72">
        <v>0</v>
      </c>
      <c r="BG480" s="72">
        <v>0</v>
      </c>
      <c r="BH480" s="72"/>
      <c r="BI480" s="72"/>
      <c r="BJ480" s="142"/>
      <c r="BK480" s="139"/>
    </row>
    <row r="481" spans="1:63" ht="40.5" customHeight="1">
      <c r="A481" s="205" t="s">
        <v>5727</v>
      </c>
      <c r="B481" s="232" t="s">
        <v>4759</v>
      </c>
      <c r="C481" s="205" t="s">
        <v>2086</v>
      </c>
      <c r="D481" s="236" t="s">
        <v>7779</v>
      </c>
      <c r="E481" s="238" t="str">
        <f>INDEX([3]项目信息统计表!$E:$E,MATCH(B481,[3]项目信息统计表!$B:$B,0))</f>
        <v>基础研究</v>
      </c>
      <c r="F481" s="238" t="s">
        <v>1531</v>
      </c>
      <c r="G481" s="72" t="str">
        <f>INDEX(辅助数据!$F$3:$F$98,MATCH(项目信息统计表!F481,辅助数据!$E$3:$E$98,0))</f>
        <v>C39</v>
      </c>
      <c r="H481" s="238" t="s">
        <v>198</v>
      </c>
      <c r="I481" s="72">
        <f>INDEX(辅助数据!$B$3:$B$64,MATCH(项目信息统计表!H481,辅助数据!$A$3:$A$64,0))</f>
        <v>510</v>
      </c>
      <c r="J481" s="141" t="str">
        <f t="shared" si="43"/>
        <v>2021-01</v>
      </c>
      <c r="K481" s="237">
        <v>45261</v>
      </c>
      <c r="L481" s="72" t="str">
        <f t="shared" si="47"/>
        <v>2021</v>
      </c>
      <c r="M481" s="238" t="s">
        <v>54</v>
      </c>
      <c r="N481" s="201" t="s">
        <v>6259</v>
      </c>
      <c r="O481" s="201" t="s">
        <v>7768</v>
      </c>
      <c r="P481" s="231" t="s">
        <v>7279</v>
      </c>
      <c r="Q481" s="215" t="s">
        <v>3019</v>
      </c>
      <c r="R481" s="206" t="s">
        <v>5180</v>
      </c>
      <c r="S481" s="72" t="s">
        <v>5231</v>
      </c>
      <c r="T481" s="141" t="s">
        <v>3736</v>
      </c>
      <c r="U481" s="72" t="s">
        <v>70</v>
      </c>
      <c r="V481" s="72" t="s">
        <v>73</v>
      </c>
      <c r="W481" s="72" t="s">
        <v>4497</v>
      </c>
      <c r="X481" s="180" t="s">
        <v>5234</v>
      </c>
      <c r="Y481" s="180" t="s">
        <v>160</v>
      </c>
      <c r="Z481" s="181" t="s">
        <v>2100</v>
      </c>
      <c r="AA481" s="180" t="s">
        <v>2281</v>
      </c>
      <c r="AB481" s="190" t="s">
        <v>4215</v>
      </c>
      <c r="AC481" s="180" t="s">
        <v>76</v>
      </c>
      <c r="AD481" s="180" t="s">
        <v>5234</v>
      </c>
      <c r="AE481" s="191"/>
      <c r="AF481" s="191"/>
      <c r="AG481" s="191"/>
      <c r="AH481" s="191"/>
      <c r="AI481" s="191"/>
      <c r="AJ481" s="191"/>
      <c r="AK481" s="191"/>
      <c r="AL481" s="191"/>
      <c r="AM481" s="191"/>
      <c r="AN481" s="191"/>
      <c r="AO481" s="192"/>
      <c r="AP481" s="192"/>
      <c r="AQ481" s="192"/>
      <c r="AR481" s="192"/>
      <c r="AS481" s="192"/>
      <c r="AT481" s="192"/>
      <c r="AU481" s="192"/>
      <c r="AV481" s="192"/>
      <c r="AW481" s="192"/>
      <c r="AX481" s="72">
        <v>15</v>
      </c>
      <c r="AY481" s="72">
        <v>0</v>
      </c>
      <c r="AZ481" s="212">
        <f t="shared" si="44"/>
        <v>15</v>
      </c>
      <c r="BA481" s="72">
        <v>5</v>
      </c>
      <c r="BB481" s="72">
        <f>0</f>
        <v>0</v>
      </c>
      <c r="BC481" s="72">
        <f t="shared" si="45"/>
        <v>5</v>
      </c>
      <c r="BD481" s="72">
        <f>0</f>
        <v>0</v>
      </c>
      <c r="BE481" s="72">
        <f t="shared" si="46"/>
        <v>5</v>
      </c>
      <c r="BF481" s="72">
        <v>0</v>
      </c>
      <c r="BG481" s="72">
        <v>0</v>
      </c>
      <c r="BH481" s="72"/>
      <c r="BI481" s="72"/>
      <c r="BJ481" s="142"/>
      <c r="BK481" s="139"/>
    </row>
    <row r="482" spans="1:63" ht="40.5" customHeight="1">
      <c r="A482" s="205" t="s">
        <v>4594</v>
      </c>
      <c r="B482" s="232" t="s">
        <v>4760</v>
      </c>
      <c r="C482" s="205" t="s">
        <v>2086</v>
      </c>
      <c r="D482" s="236" t="s">
        <v>7779</v>
      </c>
      <c r="E482" s="238" t="str">
        <f>INDEX([3]项目信息统计表!$E:$E,MATCH(B482,[3]项目信息统计表!$B:$B,0))</f>
        <v>基础研究</v>
      </c>
      <c r="F482" s="238" t="s">
        <v>1531</v>
      </c>
      <c r="G482" s="72" t="str">
        <f>INDEX(辅助数据!$F$3:$F$98,MATCH(项目信息统计表!F482,辅助数据!$E$3:$E$98,0))</f>
        <v>C39</v>
      </c>
      <c r="H482" s="238" t="s">
        <v>165</v>
      </c>
      <c r="I482" s="72">
        <f>INDEX(辅助数据!$B$3:$B$64,MATCH(项目信息统计表!H482,辅助数据!$A$3:$A$64,0))</f>
        <v>520</v>
      </c>
      <c r="J482" s="141" t="str">
        <f t="shared" si="43"/>
        <v>2021-01</v>
      </c>
      <c r="K482" s="237">
        <v>45261</v>
      </c>
      <c r="L482" s="72" t="str">
        <f t="shared" si="47"/>
        <v>2021</v>
      </c>
      <c r="M482" s="238" t="s">
        <v>54</v>
      </c>
      <c r="N482" s="201" t="s">
        <v>6259</v>
      </c>
      <c r="O482" s="201" t="s">
        <v>7768</v>
      </c>
      <c r="P482" s="231" t="s">
        <v>7280</v>
      </c>
      <c r="Q482" s="215" t="s">
        <v>193</v>
      </c>
      <c r="R482" s="206" t="s">
        <v>5181</v>
      </c>
      <c r="S482" s="72" t="s">
        <v>65</v>
      </c>
      <c r="T482" s="141" t="s">
        <v>2165</v>
      </c>
      <c r="U482" s="72" t="s">
        <v>70</v>
      </c>
      <c r="V482" s="72" t="s">
        <v>73</v>
      </c>
      <c r="W482" s="72" t="s">
        <v>90</v>
      </c>
      <c r="X482" s="180" t="s">
        <v>5233</v>
      </c>
      <c r="Y482" s="180" t="s">
        <v>116</v>
      </c>
      <c r="Z482" s="181" t="s">
        <v>194</v>
      </c>
      <c r="AA482" s="180" t="s">
        <v>7709</v>
      </c>
      <c r="AB482" s="190" t="s">
        <v>4199</v>
      </c>
      <c r="AC482" s="180" t="s">
        <v>76</v>
      </c>
      <c r="AD482" s="180" t="s">
        <v>7455</v>
      </c>
      <c r="AE482" s="191"/>
      <c r="AF482" s="191"/>
      <c r="AG482" s="191"/>
      <c r="AH482" s="191"/>
      <c r="AI482" s="191"/>
      <c r="AJ482" s="191"/>
      <c r="AK482" s="191"/>
      <c r="AL482" s="191"/>
      <c r="AM482" s="191"/>
      <c r="AN482" s="191"/>
      <c r="AO482" s="192"/>
      <c r="AP482" s="192"/>
      <c r="AQ482" s="192"/>
      <c r="AR482" s="192"/>
      <c r="AS482" s="192"/>
      <c r="AT482" s="192"/>
      <c r="AU482" s="192"/>
      <c r="AV482" s="192"/>
      <c r="AW482" s="192"/>
      <c r="AX482" s="72">
        <v>15</v>
      </c>
      <c r="AY482" s="72">
        <v>0</v>
      </c>
      <c r="AZ482" s="80">
        <f t="shared" si="44"/>
        <v>15</v>
      </c>
      <c r="BA482" s="72">
        <v>5</v>
      </c>
      <c r="BB482" s="72">
        <f>0</f>
        <v>0</v>
      </c>
      <c r="BC482" s="72">
        <f t="shared" si="45"/>
        <v>5</v>
      </c>
      <c r="BD482" s="72">
        <f>0</f>
        <v>0</v>
      </c>
      <c r="BE482" s="72">
        <f t="shared" si="46"/>
        <v>5</v>
      </c>
      <c r="BF482" s="72">
        <v>0</v>
      </c>
      <c r="BG482" s="72">
        <v>0</v>
      </c>
      <c r="BH482" s="142"/>
      <c r="BI482" s="72"/>
      <c r="BJ482" s="142"/>
      <c r="BK482" s="139"/>
    </row>
    <row r="483" spans="1:63" ht="40.5" customHeight="1">
      <c r="A483" s="205" t="s">
        <v>4284</v>
      </c>
      <c r="B483" s="232" t="s">
        <v>4340</v>
      </c>
      <c r="C483" s="205" t="s">
        <v>2086</v>
      </c>
      <c r="D483" s="236" t="s">
        <v>7779</v>
      </c>
      <c r="E483" s="238" t="str">
        <f>INDEX([3]项目信息统计表!$E:$E,MATCH(B483,[3]项目信息统计表!$B:$B,0))</f>
        <v>应用研究</v>
      </c>
      <c r="F483" s="238" t="s">
        <v>1545</v>
      </c>
      <c r="G483" s="72" t="str">
        <f>INDEX(辅助数据!$F$3:$F$98,MATCH(项目信息统计表!F483,辅助数据!$E$3:$E$98,0))</f>
        <v>G54</v>
      </c>
      <c r="H483" s="238" t="s">
        <v>122</v>
      </c>
      <c r="I483" s="72">
        <f>INDEX(辅助数据!$B$3:$B$64,MATCH(项目信息统计表!H483,辅助数据!$A$3:$A$64,0))</f>
        <v>580</v>
      </c>
      <c r="J483" s="141" t="str">
        <f t="shared" si="43"/>
        <v>2020-01</v>
      </c>
      <c r="K483" s="237">
        <v>44896</v>
      </c>
      <c r="L483" s="72" t="str">
        <f t="shared" si="47"/>
        <v>2020</v>
      </c>
      <c r="M483" s="193"/>
      <c r="N483" s="199" t="s">
        <v>6259</v>
      </c>
      <c r="O483" s="201" t="s">
        <v>7768</v>
      </c>
      <c r="P483" s="231" t="s">
        <v>7329</v>
      </c>
      <c r="Q483" s="215" t="s">
        <v>4989</v>
      </c>
      <c r="R483" s="206" t="s">
        <v>4419</v>
      </c>
      <c r="S483" s="72" t="s">
        <v>5231</v>
      </c>
      <c r="T483" s="141" t="s">
        <v>2157</v>
      </c>
      <c r="U483" s="72" t="s">
        <v>70</v>
      </c>
      <c r="V483" s="72" t="s">
        <v>73</v>
      </c>
      <c r="W483" s="72" t="s">
        <v>4497</v>
      </c>
      <c r="X483" s="180" t="s">
        <v>5234</v>
      </c>
      <c r="Y483" s="180" t="s">
        <v>116</v>
      </c>
      <c r="Z483" s="181" t="s">
        <v>4159</v>
      </c>
      <c r="AA483" s="180" t="s">
        <v>7696</v>
      </c>
      <c r="AB483" s="190" t="s">
        <v>4217</v>
      </c>
      <c r="AC483" s="180" t="s">
        <v>76</v>
      </c>
      <c r="AD483" s="180" t="s">
        <v>5234</v>
      </c>
      <c r="AE483" s="191"/>
      <c r="AF483" s="191"/>
      <c r="AG483" s="191"/>
      <c r="AH483" s="191"/>
      <c r="AI483" s="191"/>
      <c r="AJ483" s="191"/>
      <c r="AK483" s="191"/>
      <c r="AL483" s="191"/>
      <c r="AM483" s="191"/>
      <c r="AN483" s="191"/>
      <c r="AO483" s="192"/>
      <c r="AP483" s="192"/>
      <c r="AQ483" s="192"/>
      <c r="AR483" s="192"/>
      <c r="AS483" s="192"/>
      <c r="AT483" s="192"/>
      <c r="AU483" s="192"/>
      <c r="AV483" s="192"/>
      <c r="AW483" s="192"/>
      <c r="AX483" s="72">
        <v>15</v>
      </c>
      <c r="AY483" s="72">
        <v>0</v>
      </c>
      <c r="AZ483" s="80">
        <f t="shared" si="44"/>
        <v>15</v>
      </c>
      <c r="BA483" s="72">
        <v>5.8</v>
      </c>
      <c r="BB483" s="72">
        <f>0</f>
        <v>0</v>
      </c>
      <c r="BC483" s="72">
        <f t="shared" si="45"/>
        <v>5.8</v>
      </c>
      <c r="BD483" s="72">
        <f>0</f>
        <v>0</v>
      </c>
      <c r="BE483" s="72">
        <f t="shared" si="46"/>
        <v>5.8</v>
      </c>
      <c r="BF483" s="72">
        <v>0</v>
      </c>
      <c r="BG483" s="72">
        <v>0</v>
      </c>
      <c r="BH483" s="72"/>
      <c r="BI483" s="72"/>
      <c r="BJ483" s="142"/>
      <c r="BK483" s="139"/>
    </row>
    <row r="484" spans="1:63" ht="40.5" customHeight="1">
      <c r="A484" s="205" t="s">
        <v>4285</v>
      </c>
      <c r="B484" s="232" t="s">
        <v>4341</v>
      </c>
      <c r="C484" s="205" t="s">
        <v>2086</v>
      </c>
      <c r="D484" s="236" t="s">
        <v>7779</v>
      </c>
      <c r="E484" s="238" t="str">
        <f>INDEX([3]项目信息统计表!$E:$E,MATCH(B484,[3]项目信息统计表!$B:$B,0))</f>
        <v>基础研究</v>
      </c>
      <c r="F484" s="238" t="s">
        <v>1531</v>
      </c>
      <c r="G484" s="72" t="str">
        <f>INDEX(辅助数据!$F$3:$F$98,MATCH(项目信息统计表!F484,辅助数据!$E$3:$E$98,0))</f>
        <v>C39</v>
      </c>
      <c r="H484" s="238" t="s">
        <v>198</v>
      </c>
      <c r="I484" s="72">
        <f>INDEX(辅助数据!$B$3:$B$64,MATCH(项目信息统计表!H484,辅助数据!$A$3:$A$64,0))</f>
        <v>510</v>
      </c>
      <c r="J484" s="141" t="str">
        <f t="shared" si="43"/>
        <v>2020-01</v>
      </c>
      <c r="K484" s="237">
        <v>44896</v>
      </c>
      <c r="L484" s="72" t="str">
        <f t="shared" si="47"/>
        <v>2020</v>
      </c>
      <c r="M484" s="193"/>
      <c r="N484" s="199" t="s">
        <v>6259</v>
      </c>
      <c r="O484" s="201" t="s">
        <v>7768</v>
      </c>
      <c r="P484" s="231" t="s">
        <v>7330</v>
      </c>
      <c r="Q484" s="215" t="s">
        <v>4990</v>
      </c>
      <c r="R484" s="206" t="s">
        <v>4420</v>
      </c>
      <c r="S484" s="72" t="s">
        <v>65</v>
      </c>
      <c r="T484" s="141" t="s">
        <v>2209</v>
      </c>
      <c r="U484" s="72" t="s">
        <v>70</v>
      </c>
      <c r="V484" s="72" t="s">
        <v>73</v>
      </c>
      <c r="W484" s="72" t="s">
        <v>76</v>
      </c>
      <c r="X484" s="180" t="s">
        <v>5233</v>
      </c>
      <c r="Y484" s="180" t="s">
        <v>5233</v>
      </c>
      <c r="Z484" s="181" t="s">
        <v>5233</v>
      </c>
      <c r="AA484" s="180" t="s">
        <v>2032</v>
      </c>
      <c r="AB484" s="190">
        <v>1986</v>
      </c>
      <c r="AC484" s="180" t="s">
        <v>4497</v>
      </c>
      <c r="AD484" s="180" t="s">
        <v>5233</v>
      </c>
      <c r="AE484" s="191"/>
      <c r="AF484" s="191"/>
      <c r="AG484" s="191"/>
      <c r="AH484" s="191"/>
      <c r="AI484" s="191"/>
      <c r="AJ484" s="191"/>
      <c r="AK484" s="191"/>
      <c r="AL484" s="191"/>
      <c r="AM484" s="191"/>
      <c r="AN484" s="191"/>
      <c r="AO484" s="192"/>
      <c r="AP484" s="192"/>
      <c r="AQ484" s="192"/>
      <c r="AR484" s="192"/>
      <c r="AS484" s="192"/>
      <c r="AT484" s="192"/>
      <c r="AU484" s="192"/>
      <c r="AV484" s="192"/>
      <c r="AW484" s="192"/>
      <c r="AX484" s="72">
        <v>15</v>
      </c>
      <c r="AY484" s="72">
        <v>0</v>
      </c>
      <c r="AZ484" s="80">
        <f t="shared" si="44"/>
        <v>15</v>
      </c>
      <c r="BA484" s="72">
        <v>5.8</v>
      </c>
      <c r="BB484" s="72">
        <f>0</f>
        <v>0</v>
      </c>
      <c r="BC484" s="72">
        <f t="shared" si="45"/>
        <v>5.8</v>
      </c>
      <c r="BD484" s="72">
        <f>0</f>
        <v>0</v>
      </c>
      <c r="BE484" s="72">
        <f t="shared" si="46"/>
        <v>5.8</v>
      </c>
      <c r="BF484" s="72">
        <v>0</v>
      </c>
      <c r="BG484" s="72">
        <v>0</v>
      </c>
      <c r="BH484" s="142"/>
      <c r="BI484" s="72"/>
      <c r="BJ484" s="142"/>
      <c r="BK484" s="139"/>
    </row>
    <row r="485" spans="1:63" ht="40.5" customHeight="1">
      <c r="A485" s="205" t="s">
        <v>4286</v>
      </c>
      <c r="B485" s="232" t="s">
        <v>4342</v>
      </c>
      <c r="C485" s="205" t="s">
        <v>2086</v>
      </c>
      <c r="D485" s="236" t="s">
        <v>7779</v>
      </c>
      <c r="E485" s="238" t="str">
        <f>INDEX([3]项目信息统计表!$E:$E,MATCH(B485,[3]项目信息统计表!$B:$B,0))</f>
        <v>应用研究</v>
      </c>
      <c r="F485" s="238" t="s">
        <v>1531</v>
      </c>
      <c r="G485" s="72" t="str">
        <f>INDEX(辅助数据!$F$3:$F$98,MATCH(项目信息统计表!F485,辅助数据!$E$3:$E$98,0))</f>
        <v>C39</v>
      </c>
      <c r="H485" s="238" t="s">
        <v>198</v>
      </c>
      <c r="I485" s="72">
        <f>INDEX(辅助数据!$B$3:$B$64,MATCH(项目信息统计表!H485,辅助数据!$A$3:$A$64,0))</f>
        <v>510</v>
      </c>
      <c r="J485" s="141" t="str">
        <f t="shared" si="43"/>
        <v>2020-01</v>
      </c>
      <c r="K485" s="237">
        <v>44896</v>
      </c>
      <c r="L485" s="72" t="str">
        <f t="shared" si="47"/>
        <v>2020</v>
      </c>
      <c r="M485" s="193"/>
      <c r="N485" s="198" t="s">
        <v>6259</v>
      </c>
      <c r="O485" s="201" t="s">
        <v>7768</v>
      </c>
      <c r="P485" s="231" t="s">
        <v>7331</v>
      </c>
      <c r="Q485" s="215" t="s">
        <v>4991</v>
      </c>
      <c r="R485" s="206" t="s">
        <v>4421</v>
      </c>
      <c r="S485" s="72" t="s">
        <v>65</v>
      </c>
      <c r="T485" s="141" t="s">
        <v>2144</v>
      </c>
      <c r="U485" s="72" t="s">
        <v>70</v>
      </c>
      <c r="V485" s="72" t="s">
        <v>73</v>
      </c>
      <c r="W485" s="72" t="s">
        <v>76</v>
      </c>
      <c r="X485" s="180" t="s">
        <v>5233</v>
      </c>
      <c r="Y485" s="180" t="s">
        <v>116</v>
      </c>
      <c r="Z485" s="181" t="s">
        <v>194</v>
      </c>
      <c r="AA485" s="180" t="s">
        <v>2281</v>
      </c>
      <c r="AB485" s="190" t="s">
        <v>4215</v>
      </c>
      <c r="AC485" s="180" t="s">
        <v>76</v>
      </c>
      <c r="AD485" s="180" t="s">
        <v>5233</v>
      </c>
      <c r="AE485" s="191"/>
      <c r="AF485" s="191"/>
      <c r="AG485" s="191"/>
      <c r="AH485" s="191"/>
      <c r="AI485" s="191"/>
      <c r="AJ485" s="191"/>
      <c r="AK485" s="191"/>
      <c r="AL485" s="191"/>
      <c r="AM485" s="191"/>
      <c r="AN485" s="191"/>
      <c r="AO485" s="192"/>
      <c r="AP485" s="192"/>
      <c r="AQ485" s="192"/>
      <c r="AR485" s="192"/>
      <c r="AS485" s="192"/>
      <c r="AT485" s="192"/>
      <c r="AU485" s="192"/>
      <c r="AV485" s="192"/>
      <c r="AW485" s="192"/>
      <c r="AX485" s="72">
        <v>15</v>
      </c>
      <c r="AY485" s="72">
        <v>0</v>
      </c>
      <c r="AZ485" s="80">
        <f t="shared" si="44"/>
        <v>15</v>
      </c>
      <c r="BA485" s="72">
        <v>5.8</v>
      </c>
      <c r="BB485" s="72">
        <f>0</f>
        <v>0</v>
      </c>
      <c r="BC485" s="72">
        <f t="shared" si="45"/>
        <v>5.8</v>
      </c>
      <c r="BD485" s="72">
        <f>0</f>
        <v>0</v>
      </c>
      <c r="BE485" s="72">
        <f t="shared" si="46"/>
        <v>5.8</v>
      </c>
      <c r="BF485" s="72">
        <v>0</v>
      </c>
      <c r="BG485" s="72">
        <v>0</v>
      </c>
      <c r="BH485" s="72"/>
      <c r="BI485" s="72"/>
      <c r="BJ485" s="142"/>
      <c r="BK485" s="139"/>
    </row>
    <row r="486" spans="1:63" ht="40.5" customHeight="1">
      <c r="A486" s="205" t="s">
        <v>4287</v>
      </c>
      <c r="B486" s="232" t="s">
        <v>4343</v>
      </c>
      <c r="C486" s="205" t="s">
        <v>2086</v>
      </c>
      <c r="D486" s="236" t="s">
        <v>7779</v>
      </c>
      <c r="E486" s="238" t="str">
        <f>INDEX([3]项目信息统计表!$E:$E,MATCH(B486,[3]项目信息统计表!$B:$B,0))</f>
        <v>基础研究</v>
      </c>
      <c r="F486" s="238" t="s">
        <v>1539</v>
      </c>
      <c r="G486" s="72" t="str">
        <f>INDEX(辅助数据!$F$3:$F$98,MATCH(项目信息统计表!F486,辅助数据!$E$3:$E$98,0))</f>
        <v>E48</v>
      </c>
      <c r="H486" s="238" t="s">
        <v>240</v>
      </c>
      <c r="I486" s="72">
        <f>INDEX(辅助数据!$B$3:$B$64,MATCH(项目信息统计表!H486,辅助数据!$A$3:$A$64,0))</f>
        <v>430</v>
      </c>
      <c r="J486" s="141" t="str">
        <f t="shared" si="43"/>
        <v>2020-01</v>
      </c>
      <c r="K486" s="237">
        <v>44896</v>
      </c>
      <c r="L486" s="72" t="str">
        <f t="shared" si="47"/>
        <v>2020</v>
      </c>
      <c r="M486" s="193"/>
      <c r="N486" s="201" t="s">
        <v>6259</v>
      </c>
      <c r="O486" s="201" t="s">
        <v>7768</v>
      </c>
      <c r="P486" s="231" t="s">
        <v>7332</v>
      </c>
      <c r="Q486" s="215" t="s">
        <v>3023</v>
      </c>
      <c r="R486" s="206" t="s">
        <v>4422</v>
      </c>
      <c r="S486" s="72" t="s">
        <v>5231</v>
      </c>
      <c r="T486" s="141" t="s">
        <v>2127</v>
      </c>
      <c r="U486" s="72" t="s">
        <v>70</v>
      </c>
      <c r="V486" s="72" t="s">
        <v>73</v>
      </c>
      <c r="W486" s="72" t="s">
        <v>4497</v>
      </c>
      <c r="X486" s="180" t="s">
        <v>5233</v>
      </c>
      <c r="Y486" s="180" t="s">
        <v>160</v>
      </c>
      <c r="Z486" s="181" t="s">
        <v>161</v>
      </c>
      <c r="AA486" s="180" t="s">
        <v>7595</v>
      </c>
      <c r="AB486" s="190" t="s">
        <v>4198</v>
      </c>
      <c r="AC486" s="180" t="s">
        <v>76</v>
      </c>
      <c r="AD486" s="180" t="s">
        <v>5234</v>
      </c>
      <c r="AE486" s="191"/>
      <c r="AF486" s="191"/>
      <c r="AG486" s="191"/>
      <c r="AH486" s="191"/>
      <c r="AI486" s="191"/>
      <c r="AJ486" s="191"/>
      <c r="AK486" s="191"/>
      <c r="AL486" s="191"/>
      <c r="AM486" s="191"/>
      <c r="AN486" s="191"/>
      <c r="AO486" s="192"/>
      <c r="AP486" s="192"/>
      <c r="AQ486" s="192"/>
      <c r="AR486" s="192"/>
      <c r="AS486" s="192"/>
      <c r="AT486" s="192"/>
      <c r="AU486" s="192"/>
      <c r="AV486" s="192"/>
      <c r="AW486" s="192"/>
      <c r="AX486" s="72">
        <v>15</v>
      </c>
      <c r="AY486" s="72">
        <v>0</v>
      </c>
      <c r="AZ486" s="80">
        <f t="shared" si="44"/>
        <v>15</v>
      </c>
      <c r="BA486" s="72">
        <v>5.8</v>
      </c>
      <c r="BB486" s="72">
        <f>0</f>
        <v>0</v>
      </c>
      <c r="BC486" s="72">
        <f t="shared" si="45"/>
        <v>5.8</v>
      </c>
      <c r="BD486" s="72">
        <f>0</f>
        <v>0</v>
      </c>
      <c r="BE486" s="72">
        <f t="shared" si="46"/>
        <v>5.8</v>
      </c>
      <c r="BF486" s="72">
        <v>0</v>
      </c>
      <c r="BG486" s="72">
        <v>0</v>
      </c>
      <c r="BH486" s="72"/>
      <c r="BI486" s="72"/>
      <c r="BJ486" s="142"/>
      <c r="BK486" s="139"/>
    </row>
    <row r="487" spans="1:63" ht="40.5" customHeight="1">
      <c r="A487" s="205" t="s">
        <v>4288</v>
      </c>
      <c r="B487" s="232" t="s">
        <v>4344</v>
      </c>
      <c r="C487" s="205" t="s">
        <v>2086</v>
      </c>
      <c r="D487" s="236" t="s">
        <v>7779</v>
      </c>
      <c r="E487" s="238" t="str">
        <f>INDEX([3]项目信息统计表!$E:$E,MATCH(B487,[3]项目信息统计表!$B:$B,0))</f>
        <v>基础研究</v>
      </c>
      <c r="F487" s="238" t="s">
        <v>1499</v>
      </c>
      <c r="G487" s="72" t="str">
        <f>INDEX(辅助数据!$F$3:$F$98,MATCH(项目信息统计表!F487,辅助数据!$E$3:$E$98,0))</f>
        <v>B07</v>
      </c>
      <c r="H487" s="238" t="s">
        <v>320</v>
      </c>
      <c r="I487" s="72">
        <f>INDEX(辅助数据!$B$3:$B$64,MATCH(项目信息统计表!H487,辅助数据!$A$3:$A$64,0))</f>
        <v>120</v>
      </c>
      <c r="J487" s="141" t="str">
        <f t="shared" si="43"/>
        <v>2020-01</v>
      </c>
      <c r="K487" s="237">
        <v>44896</v>
      </c>
      <c r="L487" s="72" t="str">
        <f t="shared" si="47"/>
        <v>2020</v>
      </c>
      <c r="M487" s="193"/>
      <c r="N487" s="201" t="s">
        <v>6259</v>
      </c>
      <c r="O487" s="201" t="s">
        <v>7768</v>
      </c>
      <c r="P487" s="231" t="s">
        <v>7333</v>
      </c>
      <c r="Q487" s="215" t="s">
        <v>2027</v>
      </c>
      <c r="R487" s="206" t="s">
        <v>4423</v>
      </c>
      <c r="S487" s="72" t="s">
        <v>5231</v>
      </c>
      <c r="T487" s="141" t="s">
        <v>2139</v>
      </c>
      <c r="U487" s="72" t="s">
        <v>70</v>
      </c>
      <c r="V487" s="72" t="s">
        <v>73</v>
      </c>
      <c r="W487" s="72" t="s">
        <v>4497</v>
      </c>
      <c r="X487" s="180" t="s">
        <v>5233</v>
      </c>
      <c r="Y487" s="180" t="s">
        <v>5233</v>
      </c>
      <c r="Z487" s="181" t="s">
        <v>5233</v>
      </c>
      <c r="AA487" s="180" t="s">
        <v>2026</v>
      </c>
      <c r="AB487" s="190" t="s">
        <v>4219</v>
      </c>
      <c r="AC487" s="180" t="s">
        <v>76</v>
      </c>
      <c r="AD487" s="180" t="s">
        <v>5233</v>
      </c>
      <c r="AE487" s="191"/>
      <c r="AF487" s="191"/>
      <c r="AG487" s="191"/>
      <c r="AH487" s="191"/>
      <c r="AI487" s="191"/>
      <c r="AJ487" s="191"/>
      <c r="AK487" s="191"/>
      <c r="AL487" s="191"/>
      <c r="AM487" s="191"/>
      <c r="AN487" s="191"/>
      <c r="AO487" s="192"/>
      <c r="AP487" s="192"/>
      <c r="AQ487" s="192"/>
      <c r="AR487" s="192"/>
      <c r="AS487" s="192"/>
      <c r="AT487" s="192"/>
      <c r="AU487" s="192"/>
      <c r="AV487" s="192"/>
      <c r="AW487" s="192"/>
      <c r="AX487" s="72">
        <v>15</v>
      </c>
      <c r="AY487" s="72">
        <v>0</v>
      </c>
      <c r="AZ487" s="80">
        <f t="shared" si="44"/>
        <v>15</v>
      </c>
      <c r="BA487" s="72">
        <v>5.8</v>
      </c>
      <c r="BB487" s="72">
        <f>0</f>
        <v>0</v>
      </c>
      <c r="BC487" s="72">
        <f t="shared" si="45"/>
        <v>5.8</v>
      </c>
      <c r="BD487" s="72">
        <f>0</f>
        <v>0</v>
      </c>
      <c r="BE487" s="72">
        <f t="shared" si="46"/>
        <v>5.8</v>
      </c>
      <c r="BF487" s="72">
        <v>0</v>
      </c>
      <c r="BG487" s="72">
        <v>0</v>
      </c>
      <c r="BH487" s="72"/>
      <c r="BI487" s="72"/>
      <c r="BJ487" s="142"/>
      <c r="BK487" s="139"/>
    </row>
    <row r="488" spans="1:63" ht="40.5" customHeight="1">
      <c r="A488" s="205" t="s">
        <v>4289</v>
      </c>
      <c r="B488" s="232" t="s">
        <v>4345</v>
      </c>
      <c r="C488" s="208" t="s">
        <v>2086</v>
      </c>
      <c r="D488" s="236" t="s">
        <v>7779</v>
      </c>
      <c r="E488" s="238" t="str">
        <f>INDEX([3]项目信息统计表!$E:$E,MATCH(B488,[3]项目信息统计表!$B:$B,0))</f>
        <v>应用研究</v>
      </c>
      <c r="F488" s="238" t="s">
        <v>1531</v>
      </c>
      <c r="G488" s="72" t="str">
        <f>INDEX(辅助数据!$F$3:$F$98,MATCH(项目信息统计表!F488,辅助数据!$E$3:$E$98,0))</f>
        <v>C39</v>
      </c>
      <c r="H488" s="238" t="s">
        <v>165</v>
      </c>
      <c r="I488" s="72">
        <f>INDEX(辅助数据!$B$3:$B$64,MATCH(项目信息统计表!H488,辅助数据!$A$3:$A$64,0))</f>
        <v>520</v>
      </c>
      <c r="J488" s="141" t="str">
        <f t="shared" si="43"/>
        <v>2020-01</v>
      </c>
      <c r="K488" s="237">
        <v>44896</v>
      </c>
      <c r="L488" s="72" t="str">
        <f t="shared" ref="L488:L519" si="48">"202"&amp;MID(B488,9,1)</f>
        <v>2020</v>
      </c>
      <c r="M488" s="193"/>
      <c r="N488" s="201" t="s">
        <v>6259</v>
      </c>
      <c r="O488" s="201" t="s">
        <v>7768</v>
      </c>
      <c r="P488" s="231" t="s">
        <v>7334</v>
      </c>
      <c r="Q488" s="215" t="s">
        <v>4992</v>
      </c>
      <c r="R488" s="206" t="s">
        <v>4424</v>
      </c>
      <c r="S488" s="72" t="s">
        <v>65</v>
      </c>
      <c r="T488" s="141" t="s">
        <v>2148</v>
      </c>
      <c r="U488" s="72" t="s">
        <v>70</v>
      </c>
      <c r="V488" s="72" t="s">
        <v>73</v>
      </c>
      <c r="W488" s="72" t="s">
        <v>4497</v>
      </c>
      <c r="X488" s="180" t="s">
        <v>5234</v>
      </c>
      <c r="Y488" s="180" t="s">
        <v>5233</v>
      </c>
      <c r="Z488" s="181" t="s">
        <v>5233</v>
      </c>
      <c r="AA488" s="180" t="s">
        <v>7725</v>
      </c>
      <c r="AB488" s="190">
        <v>1982</v>
      </c>
      <c r="AC488" s="180" t="s">
        <v>4497</v>
      </c>
      <c r="AD488" s="180" t="s">
        <v>5234</v>
      </c>
      <c r="AE488" s="191"/>
      <c r="AF488" s="191"/>
      <c r="AG488" s="191"/>
      <c r="AH488" s="191"/>
      <c r="AI488" s="191"/>
      <c r="AJ488" s="191"/>
      <c r="AK488" s="191"/>
      <c r="AL488" s="191"/>
      <c r="AM488" s="191"/>
      <c r="AN488" s="191"/>
      <c r="AO488" s="192"/>
      <c r="AP488" s="192"/>
      <c r="AQ488" s="192"/>
      <c r="AR488" s="192"/>
      <c r="AS488" s="192"/>
      <c r="AT488" s="192"/>
      <c r="AU488" s="192"/>
      <c r="AV488" s="192"/>
      <c r="AW488" s="192"/>
      <c r="AX488" s="72">
        <v>15</v>
      </c>
      <c r="AY488" s="72">
        <v>0</v>
      </c>
      <c r="AZ488" s="80">
        <f t="shared" si="44"/>
        <v>15</v>
      </c>
      <c r="BA488" s="72">
        <v>5.8</v>
      </c>
      <c r="BB488" s="72">
        <f>0</f>
        <v>0</v>
      </c>
      <c r="BC488" s="72">
        <f t="shared" si="45"/>
        <v>5.8</v>
      </c>
      <c r="BD488" s="72">
        <f>0</f>
        <v>0</v>
      </c>
      <c r="BE488" s="72">
        <f t="shared" si="46"/>
        <v>5.8</v>
      </c>
      <c r="BF488" s="72">
        <v>0</v>
      </c>
      <c r="BG488" s="72">
        <v>0</v>
      </c>
      <c r="BH488" s="142"/>
      <c r="BI488" s="72"/>
      <c r="BJ488" s="142"/>
      <c r="BK488" s="139"/>
    </row>
    <row r="489" spans="1:63" ht="40.5" customHeight="1">
      <c r="A489" s="205" t="s">
        <v>4610</v>
      </c>
      <c r="B489" s="232" t="s">
        <v>4790</v>
      </c>
      <c r="C489" s="205" t="s">
        <v>2086</v>
      </c>
      <c r="D489" s="236" t="s">
        <v>7779</v>
      </c>
      <c r="E489" s="238" t="str">
        <f>INDEX([3]项目信息统计表!$E:$E,MATCH(B489,[3]项目信息统计表!$B:$B,0))</f>
        <v>应用研究</v>
      </c>
      <c r="F489" s="238" t="s">
        <v>1545</v>
      </c>
      <c r="G489" s="72" t="str">
        <f>INDEX(辅助数据!$F$3:$F$98,MATCH(项目信息统计表!F489,辅助数据!$E$3:$E$98,0))</f>
        <v>G54</v>
      </c>
      <c r="H489" s="238" t="s">
        <v>122</v>
      </c>
      <c r="I489" s="72">
        <f>INDEX(辅助数据!$B$3:$B$64,MATCH(项目信息统计表!H489,辅助数据!$A$3:$A$64,0))</f>
        <v>580</v>
      </c>
      <c r="J489" s="141" t="str">
        <f t="shared" si="43"/>
        <v>2021-01</v>
      </c>
      <c r="K489" s="237">
        <v>45992</v>
      </c>
      <c r="L489" s="72" t="str">
        <f t="shared" si="48"/>
        <v>2021</v>
      </c>
      <c r="M489" s="238" t="s">
        <v>54</v>
      </c>
      <c r="N489" s="201" t="s">
        <v>4825</v>
      </c>
      <c r="O489" s="201" t="s">
        <v>7768</v>
      </c>
      <c r="P489" s="231" t="s">
        <v>7367</v>
      </c>
      <c r="Q489" s="215" t="s">
        <v>2283</v>
      </c>
      <c r="R489" s="206" t="s">
        <v>6459</v>
      </c>
      <c r="S489" s="72" t="s">
        <v>65</v>
      </c>
      <c r="T489" s="141" t="s">
        <v>2176</v>
      </c>
      <c r="U489" s="72" t="s">
        <v>70</v>
      </c>
      <c r="V489" s="72" t="s">
        <v>5232</v>
      </c>
      <c r="W489" s="72" t="s">
        <v>4497</v>
      </c>
      <c r="X489" s="180" t="s">
        <v>5233</v>
      </c>
      <c r="Y489" s="180" t="s">
        <v>116</v>
      </c>
      <c r="Z489" s="181" t="s">
        <v>4159</v>
      </c>
      <c r="AA489" s="180" t="s">
        <v>2283</v>
      </c>
      <c r="AB489" s="190" t="s">
        <v>4225</v>
      </c>
      <c r="AC489" s="180" t="s">
        <v>4497</v>
      </c>
      <c r="AD489" s="180" t="s">
        <v>5233</v>
      </c>
      <c r="AE489" s="191"/>
      <c r="AF489" s="191"/>
      <c r="AG489" s="191"/>
      <c r="AH489" s="191"/>
      <c r="AI489" s="191"/>
      <c r="AJ489" s="191"/>
      <c r="AK489" s="191"/>
      <c r="AL489" s="191"/>
      <c r="AM489" s="191"/>
      <c r="AN489" s="191"/>
      <c r="AO489" s="192"/>
      <c r="AP489" s="192"/>
      <c r="AQ489" s="192"/>
      <c r="AR489" s="192"/>
      <c r="AS489" s="192"/>
      <c r="AT489" s="192"/>
      <c r="AU489" s="192"/>
      <c r="AV489" s="192"/>
      <c r="AW489" s="192"/>
      <c r="AX489" s="72">
        <v>200</v>
      </c>
      <c r="AY489" s="72">
        <v>0</v>
      </c>
      <c r="AZ489" s="80">
        <f t="shared" si="44"/>
        <v>200</v>
      </c>
      <c r="BA489" s="72">
        <v>20</v>
      </c>
      <c r="BB489" s="72">
        <f>0</f>
        <v>0</v>
      </c>
      <c r="BC489" s="72">
        <f t="shared" si="45"/>
        <v>20</v>
      </c>
      <c r="BD489" s="72">
        <f>0</f>
        <v>0</v>
      </c>
      <c r="BE489" s="72">
        <f t="shared" si="46"/>
        <v>20</v>
      </c>
      <c r="BF489" s="72">
        <v>0</v>
      </c>
      <c r="BG489" s="72">
        <v>0</v>
      </c>
      <c r="BH489" s="72"/>
      <c r="BI489" s="72"/>
      <c r="BJ489" s="142"/>
      <c r="BK489" s="139"/>
    </row>
    <row r="490" spans="1:63" ht="40.5" customHeight="1">
      <c r="A490" s="205" t="s">
        <v>4605</v>
      </c>
      <c r="B490" s="232" t="s">
        <v>4785</v>
      </c>
      <c r="C490" s="205" t="s">
        <v>2086</v>
      </c>
      <c r="D490" s="236" t="s">
        <v>7779</v>
      </c>
      <c r="E490" s="238" t="str">
        <f>INDEX([3]项目信息统计表!$E:$E,MATCH(B490,[3]项目信息统计表!$B:$B,0))</f>
        <v>基础研究</v>
      </c>
      <c r="F490" s="238" t="s">
        <v>1556</v>
      </c>
      <c r="G490" s="72" t="str">
        <f>INDEX(辅助数据!$F$3:$F$98,MATCH(项目信息统计表!F490,辅助数据!$E$3:$E$98,0))</f>
        <v>I65</v>
      </c>
      <c r="H490" s="238" t="s">
        <v>165</v>
      </c>
      <c r="I490" s="72">
        <f>INDEX(辅助数据!$B$3:$B$64,MATCH(项目信息统计表!H490,辅助数据!$A$3:$A$64,0))</f>
        <v>520</v>
      </c>
      <c r="J490" s="141" t="str">
        <f t="shared" si="43"/>
        <v>2021-01</v>
      </c>
      <c r="K490" s="237">
        <v>45261</v>
      </c>
      <c r="L490" s="72" t="str">
        <f t="shared" si="48"/>
        <v>2021</v>
      </c>
      <c r="M490" s="238" t="s">
        <v>54</v>
      </c>
      <c r="N490" s="135" t="s">
        <v>4825</v>
      </c>
      <c r="O490" s="201" t="s">
        <v>7768</v>
      </c>
      <c r="P490" s="231" t="s">
        <v>7383</v>
      </c>
      <c r="Q490" s="215" t="s">
        <v>4936</v>
      </c>
      <c r="R490" s="206" t="s">
        <v>5192</v>
      </c>
      <c r="S490" s="72" t="s">
        <v>65</v>
      </c>
      <c r="T490" s="141" t="s">
        <v>2122</v>
      </c>
      <c r="U490" s="72" t="s">
        <v>70</v>
      </c>
      <c r="V490" s="72" t="s">
        <v>73</v>
      </c>
      <c r="W490" s="72" t="s">
        <v>76</v>
      </c>
      <c r="X490" s="180" t="s">
        <v>5233</v>
      </c>
      <c r="Y490" s="180" t="s">
        <v>116</v>
      </c>
      <c r="Z490" s="181" t="s">
        <v>4159</v>
      </c>
      <c r="AA490" s="180" t="s">
        <v>7725</v>
      </c>
      <c r="AB490" s="190">
        <v>1983</v>
      </c>
      <c r="AC490" s="180" t="s">
        <v>4497</v>
      </c>
      <c r="AD490" s="180" t="s">
        <v>5233</v>
      </c>
      <c r="AE490" s="191"/>
      <c r="AF490" s="191"/>
      <c r="AG490" s="191"/>
      <c r="AH490" s="191"/>
      <c r="AI490" s="191"/>
      <c r="AJ490" s="191"/>
      <c r="AK490" s="191"/>
      <c r="AL490" s="191"/>
      <c r="AM490" s="191"/>
      <c r="AN490" s="191"/>
      <c r="AO490" s="192"/>
      <c r="AP490" s="192"/>
      <c r="AQ490" s="192"/>
      <c r="AR490" s="192"/>
      <c r="AS490" s="192"/>
      <c r="AT490" s="192"/>
      <c r="AU490" s="192"/>
      <c r="AV490" s="192"/>
      <c r="AW490" s="192"/>
      <c r="AX490" s="72">
        <v>15</v>
      </c>
      <c r="AY490" s="72">
        <v>0</v>
      </c>
      <c r="AZ490" s="80">
        <f t="shared" si="44"/>
        <v>15</v>
      </c>
      <c r="BA490" s="72">
        <v>10</v>
      </c>
      <c r="BB490" s="72">
        <f>0</f>
        <v>0</v>
      </c>
      <c r="BC490" s="72">
        <f t="shared" si="45"/>
        <v>10</v>
      </c>
      <c r="BD490" s="72">
        <f>0</f>
        <v>0</v>
      </c>
      <c r="BE490" s="72">
        <f t="shared" si="46"/>
        <v>10</v>
      </c>
      <c r="BF490" s="72">
        <v>0</v>
      </c>
      <c r="BG490" s="72">
        <v>0</v>
      </c>
      <c r="BH490" s="72"/>
      <c r="BI490" s="72"/>
      <c r="BJ490" s="142"/>
      <c r="BK490" s="139"/>
    </row>
    <row r="491" spans="1:63" ht="40.5" customHeight="1">
      <c r="A491" s="205" t="s">
        <v>5246</v>
      </c>
      <c r="B491" s="232" t="s">
        <v>5783</v>
      </c>
      <c r="C491" s="205" t="s">
        <v>4351</v>
      </c>
      <c r="D491" s="236" t="s">
        <v>7779</v>
      </c>
      <c r="E491" s="238" t="str">
        <f>INDEX([3]项目信息统计表!$E:$E,MATCH(B491,[3]项目信息统计表!$B:$B,0))</f>
        <v>基础研究</v>
      </c>
      <c r="F491" s="238" t="s">
        <v>1545</v>
      </c>
      <c r="G491" s="72" t="str">
        <f>INDEX(辅助数据!$F$3:$F$98,MATCH(项目信息统计表!F491,辅助数据!$E$3:$E$98,0))</f>
        <v>G54</v>
      </c>
      <c r="H491" s="238" t="s">
        <v>122</v>
      </c>
      <c r="I491" s="72">
        <f>INDEX(辅助数据!$B$3:$B$64,MATCH(项目信息统计表!H491,辅助数据!$A$3:$A$64,0))</f>
        <v>580</v>
      </c>
      <c r="J491" s="141" t="str">
        <f t="shared" si="43"/>
        <v>2022-01</v>
      </c>
      <c r="K491" s="237">
        <v>45627</v>
      </c>
      <c r="L491" s="72" t="str">
        <f t="shared" si="48"/>
        <v>2022</v>
      </c>
      <c r="M491" s="238" t="s">
        <v>54</v>
      </c>
      <c r="N491" s="201" t="s">
        <v>6259</v>
      </c>
      <c r="O491" s="201" t="s">
        <v>7768</v>
      </c>
      <c r="P491" s="231" t="s">
        <v>6474</v>
      </c>
      <c r="Q491" s="215" t="s">
        <v>4953</v>
      </c>
      <c r="R491" s="206" t="s">
        <v>4426</v>
      </c>
      <c r="S491" s="72" t="s">
        <v>5231</v>
      </c>
      <c r="T491" s="141" t="s">
        <v>2144</v>
      </c>
      <c r="U491" s="72" t="s">
        <v>70</v>
      </c>
      <c r="V491" s="72" t="s">
        <v>73</v>
      </c>
      <c r="W491" s="72" t="s">
        <v>90</v>
      </c>
      <c r="X491" s="180" t="s">
        <v>5233</v>
      </c>
      <c r="Y491" s="180" t="s">
        <v>116</v>
      </c>
      <c r="Z491" s="181" t="s">
        <v>4532</v>
      </c>
      <c r="AA491" s="180" t="s">
        <v>7463</v>
      </c>
      <c r="AB491" s="190" t="s">
        <v>4221</v>
      </c>
      <c r="AC491" s="180" t="s">
        <v>90</v>
      </c>
      <c r="AD491" s="180" t="s">
        <v>5233</v>
      </c>
      <c r="AE491" s="191"/>
      <c r="AF491" s="191"/>
      <c r="AG491" s="191"/>
      <c r="AH491" s="191"/>
      <c r="AI491" s="191"/>
      <c r="AJ491" s="191"/>
      <c r="AK491" s="191"/>
      <c r="AL491" s="191"/>
      <c r="AM491" s="191"/>
      <c r="AN491" s="191"/>
      <c r="AO491" s="192"/>
      <c r="AP491" s="192"/>
      <c r="AQ491" s="192"/>
      <c r="AR491" s="192"/>
      <c r="AS491" s="192"/>
      <c r="AT491" s="192"/>
      <c r="AU491" s="192"/>
      <c r="AV491" s="192"/>
      <c r="AW491" s="192"/>
      <c r="AX491" s="72">
        <v>15</v>
      </c>
      <c r="AY491" s="72">
        <v>0</v>
      </c>
      <c r="AZ491" s="80">
        <f t="shared" si="44"/>
        <v>15</v>
      </c>
      <c r="BA491" s="72">
        <v>5</v>
      </c>
      <c r="BB491" s="72">
        <f>0</f>
        <v>0</v>
      </c>
      <c r="BC491" s="72">
        <f t="shared" si="45"/>
        <v>5</v>
      </c>
      <c r="BD491" s="72">
        <f>0</f>
        <v>0</v>
      </c>
      <c r="BE491" s="72">
        <f t="shared" si="46"/>
        <v>5</v>
      </c>
      <c r="BF491" s="72">
        <v>0</v>
      </c>
      <c r="BG491" s="72">
        <v>0</v>
      </c>
      <c r="BH491" s="72"/>
      <c r="BI491" s="72"/>
      <c r="BJ491" s="142"/>
      <c r="BK491" s="139"/>
    </row>
    <row r="492" spans="1:63" ht="40.5" customHeight="1">
      <c r="A492" s="205" t="s">
        <v>5258</v>
      </c>
      <c r="B492" s="232" t="s">
        <v>5795</v>
      </c>
      <c r="C492" s="205" t="s">
        <v>4351</v>
      </c>
      <c r="D492" s="236" t="s">
        <v>7779</v>
      </c>
      <c r="E492" s="238" t="str">
        <f>INDEX([3]项目信息统计表!$E:$E,MATCH(B492,[3]项目信息统计表!$B:$B,0))</f>
        <v>应用研究</v>
      </c>
      <c r="F492" s="238" t="s">
        <v>1545</v>
      </c>
      <c r="G492" s="72" t="str">
        <f>INDEX(辅助数据!$F$3:$F$98,MATCH(项目信息统计表!F492,辅助数据!$E$3:$E$98,0))</f>
        <v>G54</v>
      </c>
      <c r="H492" s="238" t="s">
        <v>122</v>
      </c>
      <c r="I492" s="72">
        <f>INDEX(辅助数据!$B$3:$B$64,MATCH(项目信息统计表!H492,辅助数据!$A$3:$A$64,0))</f>
        <v>580</v>
      </c>
      <c r="J492" s="141" t="str">
        <f t="shared" si="43"/>
        <v>2022-01</v>
      </c>
      <c r="K492" s="237">
        <v>45627</v>
      </c>
      <c r="L492" s="72" t="str">
        <f t="shared" si="48"/>
        <v>2022</v>
      </c>
      <c r="M492" s="238" t="s">
        <v>54</v>
      </c>
      <c r="N492" s="135" t="s">
        <v>6259</v>
      </c>
      <c r="O492" s="201" t="s">
        <v>7768</v>
      </c>
      <c r="P492" s="231" t="s">
        <v>6489</v>
      </c>
      <c r="Q492" s="215" t="s">
        <v>6490</v>
      </c>
      <c r="R492" s="206" t="s">
        <v>6285</v>
      </c>
      <c r="S492" s="72" t="s">
        <v>5231</v>
      </c>
      <c r="T492" s="141" t="s">
        <v>2245</v>
      </c>
      <c r="U492" s="72" t="s">
        <v>70</v>
      </c>
      <c r="V492" s="72" t="s">
        <v>73</v>
      </c>
      <c r="W492" s="72" t="s">
        <v>76</v>
      </c>
      <c r="X492" s="180" t="s">
        <v>5234</v>
      </c>
      <c r="Y492" s="180" t="s">
        <v>116</v>
      </c>
      <c r="Z492" s="181" t="s">
        <v>4532</v>
      </c>
      <c r="AA492" s="180" t="s">
        <v>2020</v>
      </c>
      <c r="AB492" s="190" t="s">
        <v>4218</v>
      </c>
      <c r="AC492" s="180" t="s">
        <v>76</v>
      </c>
      <c r="AD492" s="180" t="s">
        <v>5234</v>
      </c>
      <c r="AE492" s="191"/>
      <c r="AF492" s="191"/>
      <c r="AG492" s="191"/>
      <c r="AH492" s="191"/>
      <c r="AI492" s="191"/>
      <c r="AJ492" s="191"/>
      <c r="AK492" s="191"/>
      <c r="AL492" s="191"/>
      <c r="AM492" s="191"/>
      <c r="AN492" s="191"/>
      <c r="AO492" s="192"/>
      <c r="AP492" s="192"/>
      <c r="AQ492" s="192"/>
      <c r="AR492" s="192"/>
      <c r="AS492" s="192"/>
      <c r="AT492" s="192"/>
      <c r="AU492" s="192"/>
      <c r="AV492" s="192"/>
      <c r="AW492" s="192"/>
      <c r="AX492" s="72">
        <v>15</v>
      </c>
      <c r="AY492" s="72">
        <v>0</v>
      </c>
      <c r="AZ492" s="80">
        <f t="shared" si="44"/>
        <v>15</v>
      </c>
      <c r="BA492" s="72">
        <v>5</v>
      </c>
      <c r="BB492" s="72">
        <f>0</f>
        <v>0</v>
      </c>
      <c r="BC492" s="72">
        <f t="shared" si="45"/>
        <v>5</v>
      </c>
      <c r="BD492" s="72">
        <f>0</f>
        <v>0</v>
      </c>
      <c r="BE492" s="72">
        <f t="shared" si="46"/>
        <v>5</v>
      </c>
      <c r="BF492" s="72">
        <v>0</v>
      </c>
      <c r="BG492" s="72">
        <v>0</v>
      </c>
      <c r="BH492" s="142"/>
      <c r="BI492" s="72"/>
      <c r="BJ492" s="142"/>
      <c r="BK492" s="139"/>
    </row>
    <row r="493" spans="1:63" ht="40.5" customHeight="1">
      <c r="A493" s="205" t="s">
        <v>5261</v>
      </c>
      <c r="B493" s="232" t="s">
        <v>5798</v>
      </c>
      <c r="C493" s="205" t="s">
        <v>4351</v>
      </c>
      <c r="D493" s="236" t="s">
        <v>7779</v>
      </c>
      <c r="E493" s="238" t="str">
        <f>INDEX([3]项目信息统计表!$E:$E,MATCH(B493,[3]项目信息统计表!$B:$B,0))</f>
        <v>基础研究</v>
      </c>
      <c r="F493" s="238" t="s">
        <v>1545</v>
      </c>
      <c r="G493" s="72" t="str">
        <f>INDEX(辅助数据!$F$3:$F$98,MATCH(项目信息统计表!F493,辅助数据!$E$3:$E$98,0))</f>
        <v>G54</v>
      </c>
      <c r="H493" s="238" t="s">
        <v>122</v>
      </c>
      <c r="I493" s="72">
        <f>INDEX(辅助数据!$B$3:$B$64,MATCH(项目信息统计表!H493,辅助数据!$A$3:$A$64,0))</f>
        <v>580</v>
      </c>
      <c r="J493" s="141" t="str">
        <f t="shared" si="43"/>
        <v>2022-01</v>
      </c>
      <c r="K493" s="237">
        <v>45627</v>
      </c>
      <c r="L493" s="72" t="str">
        <f t="shared" si="48"/>
        <v>2022</v>
      </c>
      <c r="M493" s="238" t="s">
        <v>54</v>
      </c>
      <c r="N493" s="135" t="s">
        <v>6259</v>
      </c>
      <c r="O493" s="201" t="s">
        <v>7768</v>
      </c>
      <c r="P493" s="231" t="s">
        <v>6493</v>
      </c>
      <c r="Q493" s="215" t="s">
        <v>1940</v>
      </c>
      <c r="R493" s="206" t="s">
        <v>4491</v>
      </c>
      <c r="S493" s="72" t="s">
        <v>65</v>
      </c>
      <c r="T493" s="141" t="s">
        <v>3728</v>
      </c>
      <c r="U493" s="72" t="s">
        <v>70</v>
      </c>
      <c r="V493" s="72" t="s">
        <v>73</v>
      </c>
      <c r="W493" s="72" t="s">
        <v>4497</v>
      </c>
      <c r="X493" s="180" t="s">
        <v>5234</v>
      </c>
      <c r="Y493" s="180" t="s">
        <v>116</v>
      </c>
      <c r="Z493" s="181" t="s">
        <v>4532</v>
      </c>
      <c r="AA493" s="180" t="s">
        <v>7463</v>
      </c>
      <c r="AB493" s="190" t="s">
        <v>4220</v>
      </c>
      <c r="AC493" s="180" t="s">
        <v>90</v>
      </c>
      <c r="AD493" s="180" t="s">
        <v>5233</v>
      </c>
      <c r="AE493" s="191"/>
      <c r="AF493" s="191"/>
      <c r="AG493" s="191"/>
      <c r="AH493" s="191"/>
      <c r="AI493" s="191"/>
      <c r="AJ493" s="191"/>
      <c r="AK493" s="191"/>
      <c r="AL493" s="191"/>
      <c r="AM493" s="191"/>
      <c r="AN493" s="191"/>
      <c r="AO493" s="192"/>
      <c r="AP493" s="192"/>
      <c r="AQ493" s="192"/>
      <c r="AR493" s="192"/>
      <c r="AS493" s="192"/>
      <c r="AT493" s="192"/>
      <c r="AU493" s="192"/>
      <c r="AV493" s="192"/>
      <c r="AW493" s="192"/>
      <c r="AX493" s="72">
        <v>15</v>
      </c>
      <c r="AY493" s="72">
        <v>0</v>
      </c>
      <c r="AZ493" s="80">
        <f t="shared" si="44"/>
        <v>15</v>
      </c>
      <c r="BA493" s="72">
        <v>5</v>
      </c>
      <c r="BB493" s="72">
        <f>0</f>
        <v>0</v>
      </c>
      <c r="BC493" s="72">
        <f t="shared" si="45"/>
        <v>5</v>
      </c>
      <c r="BD493" s="72">
        <f>0</f>
        <v>0</v>
      </c>
      <c r="BE493" s="72">
        <f t="shared" si="46"/>
        <v>5</v>
      </c>
      <c r="BF493" s="72">
        <v>0</v>
      </c>
      <c r="BG493" s="72">
        <v>0</v>
      </c>
      <c r="BH493" s="72"/>
      <c r="BI493" s="72"/>
      <c r="BJ493" s="142"/>
      <c r="BK493" s="139"/>
    </row>
    <row r="494" spans="1:63" ht="40.5" customHeight="1">
      <c r="A494" s="205" t="s">
        <v>5282</v>
      </c>
      <c r="B494" s="232" t="s">
        <v>5819</v>
      </c>
      <c r="C494" s="205" t="s">
        <v>4351</v>
      </c>
      <c r="D494" s="236" t="s">
        <v>7779</v>
      </c>
      <c r="E494" s="238" t="str">
        <f>INDEX([3]项目信息统计表!$E:$E,MATCH(B494,[3]项目信息统计表!$B:$B,0))</f>
        <v>基础研究</v>
      </c>
      <c r="F494" s="238" t="s">
        <v>1545</v>
      </c>
      <c r="G494" s="72" t="str">
        <f>INDEX(辅助数据!$F$3:$F$98,MATCH(项目信息统计表!F494,辅助数据!$E$3:$E$98,0))</f>
        <v>G54</v>
      </c>
      <c r="H494" s="238" t="s">
        <v>122</v>
      </c>
      <c r="I494" s="72">
        <f>INDEX(辅助数据!$B$3:$B$64,MATCH(项目信息统计表!H494,辅助数据!$A$3:$A$64,0))</f>
        <v>580</v>
      </c>
      <c r="J494" s="141" t="str">
        <f t="shared" si="43"/>
        <v>2022-01</v>
      </c>
      <c r="K494" s="237">
        <v>45627</v>
      </c>
      <c r="L494" s="72" t="str">
        <f t="shared" si="48"/>
        <v>2022</v>
      </c>
      <c r="M494" s="238" t="s">
        <v>54</v>
      </c>
      <c r="N494" s="201" t="s">
        <v>6259</v>
      </c>
      <c r="O494" s="201" t="s">
        <v>7768</v>
      </c>
      <c r="P494" s="231" t="s">
        <v>6518</v>
      </c>
      <c r="Q494" s="215" t="s">
        <v>6519</v>
      </c>
      <c r="R494" s="206" t="s">
        <v>6294</v>
      </c>
      <c r="S494" s="72" t="s">
        <v>5231</v>
      </c>
      <c r="T494" s="141" t="s">
        <v>2154</v>
      </c>
      <c r="U494" s="72" t="s">
        <v>70</v>
      </c>
      <c r="V494" s="72" t="s">
        <v>73</v>
      </c>
      <c r="W494" s="72" t="s">
        <v>76</v>
      </c>
      <c r="X494" s="180" t="s">
        <v>5233</v>
      </c>
      <c r="Y494" s="180" t="s">
        <v>116</v>
      </c>
      <c r="Z494" s="181" t="s">
        <v>4532</v>
      </c>
      <c r="AA494" s="180" t="s">
        <v>2933</v>
      </c>
      <c r="AB494" s="190" t="s">
        <v>4222</v>
      </c>
      <c r="AC494" s="180" t="s">
        <v>4497</v>
      </c>
      <c r="AD494" s="180" t="s">
        <v>5233</v>
      </c>
      <c r="AE494" s="191"/>
      <c r="AF494" s="191"/>
      <c r="AG494" s="191"/>
      <c r="AH494" s="191"/>
      <c r="AI494" s="191"/>
      <c r="AJ494" s="191"/>
      <c r="AK494" s="191"/>
      <c r="AL494" s="191"/>
      <c r="AM494" s="191"/>
      <c r="AN494" s="191"/>
      <c r="AO494" s="192"/>
      <c r="AP494" s="192"/>
      <c r="AQ494" s="192"/>
      <c r="AR494" s="192"/>
      <c r="AS494" s="192"/>
      <c r="AT494" s="192"/>
      <c r="AU494" s="192"/>
      <c r="AV494" s="192"/>
      <c r="AW494" s="192"/>
      <c r="AX494" s="72">
        <v>15</v>
      </c>
      <c r="AY494" s="72">
        <v>0</v>
      </c>
      <c r="AZ494" s="80">
        <f t="shared" si="44"/>
        <v>15</v>
      </c>
      <c r="BA494" s="72">
        <v>5</v>
      </c>
      <c r="BB494" s="72">
        <f>0</f>
        <v>0</v>
      </c>
      <c r="BC494" s="72">
        <f t="shared" si="45"/>
        <v>5</v>
      </c>
      <c r="BD494" s="72">
        <f>0</f>
        <v>0</v>
      </c>
      <c r="BE494" s="72">
        <f t="shared" si="46"/>
        <v>5</v>
      </c>
      <c r="BF494" s="72">
        <v>0</v>
      </c>
      <c r="BG494" s="72">
        <v>0</v>
      </c>
      <c r="BH494" s="72"/>
      <c r="BI494" s="72"/>
      <c r="BJ494" s="142"/>
      <c r="BK494" s="139"/>
    </row>
    <row r="495" spans="1:63" ht="40.5" customHeight="1">
      <c r="A495" s="205" t="s">
        <v>5297</v>
      </c>
      <c r="B495" s="232" t="s">
        <v>5834</v>
      </c>
      <c r="C495" s="205" t="s">
        <v>4351</v>
      </c>
      <c r="D495" s="236" t="s">
        <v>7779</v>
      </c>
      <c r="E495" s="238" t="str">
        <f>INDEX([3]项目信息统计表!$E:$E,MATCH(B495,[3]项目信息统计表!$B:$B,0))</f>
        <v>应用研究</v>
      </c>
      <c r="F495" s="238" t="s">
        <v>1545</v>
      </c>
      <c r="G495" s="72" t="str">
        <f>INDEX(辅助数据!$F$3:$F$98,MATCH(项目信息统计表!F495,辅助数据!$E$3:$E$98,0))</f>
        <v>G54</v>
      </c>
      <c r="H495" s="238" t="s">
        <v>122</v>
      </c>
      <c r="I495" s="72">
        <f>INDEX(辅助数据!$B$3:$B$64,MATCH(项目信息统计表!H495,辅助数据!$A$3:$A$64,0))</f>
        <v>580</v>
      </c>
      <c r="J495" s="141" t="str">
        <f t="shared" si="43"/>
        <v>2022-01</v>
      </c>
      <c r="K495" s="237">
        <v>45261</v>
      </c>
      <c r="L495" s="72" t="str">
        <f t="shared" si="48"/>
        <v>2022</v>
      </c>
      <c r="M495" s="238" t="s">
        <v>54</v>
      </c>
      <c r="N495" s="201" t="s">
        <v>6260</v>
      </c>
      <c r="O495" s="201" t="s">
        <v>7768</v>
      </c>
      <c r="P495" s="231" t="s">
        <v>6539</v>
      </c>
      <c r="Q495" s="215" t="s">
        <v>6540</v>
      </c>
      <c r="R495" s="218" t="s">
        <v>6303</v>
      </c>
      <c r="S495" s="72" t="s">
        <v>65</v>
      </c>
      <c r="T495" s="141" t="s">
        <v>2159</v>
      </c>
      <c r="U495" s="72" t="s">
        <v>70</v>
      </c>
      <c r="V495" s="72" t="s">
        <v>73</v>
      </c>
      <c r="W495" s="72" t="s">
        <v>90</v>
      </c>
      <c r="X495" s="180" t="s">
        <v>5233</v>
      </c>
      <c r="Y495" s="180" t="s">
        <v>116</v>
      </c>
      <c r="Z495" s="181" t="s">
        <v>4532</v>
      </c>
      <c r="AA495" s="180" t="s">
        <v>2020</v>
      </c>
      <c r="AB495" s="190" t="s">
        <v>4218</v>
      </c>
      <c r="AC495" s="180" t="s">
        <v>76</v>
      </c>
      <c r="AD495" s="180" t="s">
        <v>5233</v>
      </c>
      <c r="AE495" s="191"/>
      <c r="AF495" s="191"/>
      <c r="AG495" s="191"/>
      <c r="AH495" s="191"/>
      <c r="AI495" s="191"/>
      <c r="AJ495" s="191"/>
      <c r="AK495" s="191"/>
      <c r="AL495" s="191"/>
      <c r="AM495" s="191"/>
      <c r="AN495" s="191"/>
      <c r="AO495" s="192"/>
      <c r="AP495" s="192"/>
      <c r="AQ495" s="192"/>
      <c r="AR495" s="192"/>
      <c r="AS495" s="192"/>
      <c r="AT495" s="192"/>
      <c r="AU495" s="192"/>
      <c r="AV495" s="192"/>
      <c r="AW495" s="192"/>
      <c r="AX495" s="72">
        <v>5</v>
      </c>
      <c r="AY495" s="72">
        <v>0</v>
      </c>
      <c r="AZ495" s="80">
        <f t="shared" si="44"/>
        <v>5</v>
      </c>
      <c r="BA495" s="72">
        <v>3</v>
      </c>
      <c r="BB495" s="72">
        <f>0</f>
        <v>0</v>
      </c>
      <c r="BC495" s="72">
        <f t="shared" si="45"/>
        <v>3</v>
      </c>
      <c r="BD495" s="72">
        <f>0</f>
        <v>0</v>
      </c>
      <c r="BE495" s="72">
        <f t="shared" si="46"/>
        <v>3</v>
      </c>
      <c r="BF495" s="72">
        <v>0</v>
      </c>
      <c r="BG495" s="72">
        <v>0</v>
      </c>
      <c r="BH495" s="142"/>
      <c r="BI495" s="72"/>
      <c r="BJ495" s="142"/>
      <c r="BK495" s="139"/>
    </row>
    <row r="496" spans="1:63" ht="40.5" customHeight="1">
      <c r="A496" s="205" t="s">
        <v>5316</v>
      </c>
      <c r="B496" s="232" t="s">
        <v>5853</v>
      </c>
      <c r="C496" s="205" t="s">
        <v>4351</v>
      </c>
      <c r="D496" s="236" t="s">
        <v>7779</v>
      </c>
      <c r="E496" s="238" t="str">
        <f>INDEX([3]项目信息统计表!$E:$E,MATCH(B496,[3]项目信息统计表!$B:$B,0))</f>
        <v>应用研究</v>
      </c>
      <c r="F496" s="238" t="s">
        <v>1544</v>
      </c>
      <c r="G496" s="72" t="str">
        <f>INDEX(辅助数据!$F$3:$F$98,MATCH(项目信息统计表!F496,辅助数据!$E$3:$E$98,0))</f>
        <v>G53</v>
      </c>
      <c r="H496" s="238" t="s">
        <v>122</v>
      </c>
      <c r="I496" s="72">
        <f>INDEX(辅助数据!$B$3:$B$64,MATCH(项目信息统计表!H496,辅助数据!$A$3:$A$64,0))</f>
        <v>580</v>
      </c>
      <c r="J496" s="141" t="str">
        <f t="shared" si="43"/>
        <v>2022-01</v>
      </c>
      <c r="K496" s="237">
        <v>45261</v>
      </c>
      <c r="L496" s="72" t="str">
        <f t="shared" si="48"/>
        <v>2022</v>
      </c>
      <c r="M496" s="238" t="s">
        <v>54</v>
      </c>
      <c r="N496" s="201" t="s">
        <v>6260</v>
      </c>
      <c r="O496" s="201" t="s">
        <v>7768</v>
      </c>
      <c r="P496" s="231" t="s">
        <v>6573</v>
      </c>
      <c r="Q496" s="215" t="s">
        <v>6574</v>
      </c>
      <c r="R496" s="206" t="s">
        <v>6319</v>
      </c>
      <c r="S496" s="72" t="s">
        <v>65</v>
      </c>
      <c r="T496" s="141" t="s">
        <v>3784</v>
      </c>
      <c r="U496" s="72" t="s">
        <v>70</v>
      </c>
      <c r="V496" s="72" t="s">
        <v>73</v>
      </c>
      <c r="W496" s="72" t="s">
        <v>90</v>
      </c>
      <c r="X496" s="180" t="s">
        <v>5233</v>
      </c>
      <c r="Y496" s="180" t="s">
        <v>5233</v>
      </c>
      <c r="Z496" s="181" t="s">
        <v>5233</v>
      </c>
      <c r="AA496" s="180" t="s">
        <v>7494</v>
      </c>
      <c r="AB496" s="190" t="s">
        <v>4233</v>
      </c>
      <c r="AC496" s="180" t="s">
        <v>4496</v>
      </c>
      <c r="AD496" s="180" t="s">
        <v>5233</v>
      </c>
      <c r="AE496" s="191"/>
      <c r="AF496" s="191"/>
      <c r="AG496" s="191"/>
      <c r="AH496" s="191"/>
      <c r="AI496" s="191"/>
      <c r="AJ496" s="191"/>
      <c r="AK496" s="191"/>
      <c r="AL496" s="191"/>
      <c r="AM496" s="191"/>
      <c r="AN496" s="191"/>
      <c r="AO496" s="192"/>
      <c r="AP496" s="192"/>
      <c r="AQ496" s="192"/>
      <c r="AR496" s="192"/>
      <c r="AS496" s="192"/>
      <c r="AT496" s="192"/>
      <c r="AU496" s="192"/>
      <c r="AV496" s="192"/>
      <c r="AW496" s="192"/>
      <c r="AX496" s="72">
        <v>5</v>
      </c>
      <c r="AY496" s="72">
        <v>0</v>
      </c>
      <c r="AZ496" s="80">
        <f t="shared" si="44"/>
        <v>5</v>
      </c>
      <c r="BA496" s="72">
        <v>3</v>
      </c>
      <c r="BB496" s="72">
        <f>0</f>
        <v>0</v>
      </c>
      <c r="BC496" s="72">
        <f t="shared" si="45"/>
        <v>3</v>
      </c>
      <c r="BD496" s="72">
        <f>0</f>
        <v>0</v>
      </c>
      <c r="BE496" s="72">
        <f t="shared" si="46"/>
        <v>3</v>
      </c>
      <c r="BF496" s="72">
        <v>0</v>
      </c>
      <c r="BG496" s="72">
        <v>0</v>
      </c>
      <c r="BH496" s="72"/>
      <c r="BI496" s="72"/>
      <c r="BJ496" s="142"/>
      <c r="BK496" s="139"/>
    </row>
    <row r="497" spans="1:63" ht="40.5" customHeight="1">
      <c r="A497" s="205" t="s">
        <v>5329</v>
      </c>
      <c r="B497" s="232" t="s">
        <v>5866</v>
      </c>
      <c r="C497" s="205" t="s">
        <v>4351</v>
      </c>
      <c r="D497" s="236" t="s">
        <v>7779</v>
      </c>
      <c r="E497" s="238" t="str">
        <f>INDEX([3]项目信息统计表!$E:$E,MATCH(B497,[3]项目信息统计表!$B:$B,0))</f>
        <v>应用研究</v>
      </c>
      <c r="F497" s="238" t="s">
        <v>1545</v>
      </c>
      <c r="G497" s="72" t="str">
        <f>INDEX(辅助数据!$F$3:$F$98,MATCH(项目信息统计表!F497,辅助数据!$E$3:$E$98,0))</f>
        <v>G54</v>
      </c>
      <c r="H497" s="238" t="s">
        <v>122</v>
      </c>
      <c r="I497" s="72">
        <f>INDEX(辅助数据!$B$3:$B$64,MATCH(项目信息统计表!H497,辅助数据!$A$3:$A$64,0))</f>
        <v>580</v>
      </c>
      <c r="J497" s="141" t="str">
        <f t="shared" si="43"/>
        <v>2022-01</v>
      </c>
      <c r="K497" s="237">
        <v>45261</v>
      </c>
      <c r="L497" s="72" t="str">
        <f t="shared" si="48"/>
        <v>2022</v>
      </c>
      <c r="M497" s="238" t="s">
        <v>54</v>
      </c>
      <c r="N497" s="135" t="s">
        <v>6260</v>
      </c>
      <c r="O497" s="201" t="s">
        <v>7768</v>
      </c>
      <c r="P497" s="231" t="s">
        <v>6597</v>
      </c>
      <c r="Q497" s="215" t="s">
        <v>6598</v>
      </c>
      <c r="R497" s="206" t="s">
        <v>6330</v>
      </c>
      <c r="S497" s="72" t="s">
        <v>5231</v>
      </c>
      <c r="T497" s="141" t="s">
        <v>2197</v>
      </c>
      <c r="U497" s="72" t="s">
        <v>70</v>
      </c>
      <c r="V497" s="72" t="s">
        <v>73</v>
      </c>
      <c r="W497" s="72" t="s">
        <v>4497</v>
      </c>
      <c r="X497" s="180" t="s">
        <v>5233</v>
      </c>
      <c r="Y497" s="180" t="s">
        <v>5233</v>
      </c>
      <c r="Z497" s="181" t="s">
        <v>5233</v>
      </c>
      <c r="AA497" s="180" t="s">
        <v>6640</v>
      </c>
      <c r="AB497" s="190" t="s">
        <v>4224</v>
      </c>
      <c r="AC497" s="180" t="s">
        <v>90</v>
      </c>
      <c r="AD497" s="180" t="s">
        <v>5233</v>
      </c>
      <c r="AE497" s="191"/>
      <c r="AF497" s="191"/>
      <c r="AG497" s="191"/>
      <c r="AH497" s="191"/>
      <c r="AI497" s="191"/>
      <c r="AJ497" s="191"/>
      <c r="AK497" s="191"/>
      <c r="AL497" s="191"/>
      <c r="AM497" s="191"/>
      <c r="AN497" s="191"/>
      <c r="AO497" s="192"/>
      <c r="AP497" s="192"/>
      <c r="AQ497" s="192"/>
      <c r="AR497" s="192"/>
      <c r="AS497" s="192"/>
      <c r="AT497" s="192"/>
      <c r="AU497" s="192"/>
      <c r="AV497" s="192"/>
      <c r="AW497" s="192"/>
      <c r="AX497" s="72">
        <v>5</v>
      </c>
      <c r="AY497" s="72">
        <v>0</v>
      </c>
      <c r="AZ497" s="80">
        <f t="shared" si="44"/>
        <v>5</v>
      </c>
      <c r="BA497" s="72">
        <v>3</v>
      </c>
      <c r="BB497" s="72">
        <f>0</f>
        <v>0</v>
      </c>
      <c r="BC497" s="72">
        <f t="shared" si="45"/>
        <v>3</v>
      </c>
      <c r="BD497" s="72">
        <f>0</f>
        <v>0</v>
      </c>
      <c r="BE497" s="72">
        <f t="shared" si="46"/>
        <v>3</v>
      </c>
      <c r="BF497" s="72">
        <v>0</v>
      </c>
      <c r="BG497" s="72">
        <v>0</v>
      </c>
      <c r="BH497" s="72"/>
      <c r="BI497" s="72"/>
      <c r="BJ497" s="142"/>
      <c r="BK497" s="139"/>
    </row>
    <row r="498" spans="1:63" ht="40.5" customHeight="1">
      <c r="A498" s="205" t="s">
        <v>5334</v>
      </c>
      <c r="B498" s="232" t="s">
        <v>5871</v>
      </c>
      <c r="C498" s="205" t="s">
        <v>4351</v>
      </c>
      <c r="D498" s="236" t="s">
        <v>7779</v>
      </c>
      <c r="E498" s="238" t="str">
        <f>INDEX([3]项目信息统计表!$E:$E,MATCH(B498,[3]项目信息统计表!$B:$B,0))</f>
        <v>基础研究</v>
      </c>
      <c r="F498" s="238" t="s">
        <v>1544</v>
      </c>
      <c r="G498" s="72" t="str">
        <f>INDEX(辅助数据!$F$3:$F$98,MATCH(项目信息统计表!F498,辅助数据!$E$3:$E$98,0))</f>
        <v>G53</v>
      </c>
      <c r="H498" s="238" t="s">
        <v>122</v>
      </c>
      <c r="I498" s="72">
        <f>INDEX(辅助数据!$B$3:$B$64,MATCH(项目信息统计表!H498,辅助数据!$A$3:$A$64,0))</f>
        <v>580</v>
      </c>
      <c r="J498" s="141" t="str">
        <f t="shared" si="43"/>
        <v>2022-01</v>
      </c>
      <c r="K498" s="237">
        <v>45261</v>
      </c>
      <c r="L498" s="72" t="str">
        <f t="shared" si="48"/>
        <v>2022</v>
      </c>
      <c r="M498" s="238" t="s">
        <v>54</v>
      </c>
      <c r="N498" s="135" t="s">
        <v>6260</v>
      </c>
      <c r="O498" s="201" t="s">
        <v>7768</v>
      </c>
      <c r="P498" s="231" t="s">
        <v>6606</v>
      </c>
      <c r="Q498" s="215" t="s">
        <v>6607</v>
      </c>
      <c r="R498" s="206" t="s">
        <v>6334</v>
      </c>
      <c r="S498" s="72" t="s">
        <v>5231</v>
      </c>
      <c r="T498" s="141" t="s">
        <v>3764</v>
      </c>
      <c r="U498" s="72" t="s">
        <v>70</v>
      </c>
      <c r="V498" s="72" t="s">
        <v>73</v>
      </c>
      <c r="W498" s="72" t="s">
        <v>90</v>
      </c>
      <c r="X498" s="180" t="s">
        <v>5233</v>
      </c>
      <c r="Y498" s="180" t="s">
        <v>5233</v>
      </c>
      <c r="Z498" s="181" t="s">
        <v>5233</v>
      </c>
      <c r="AA498" s="180" t="s">
        <v>7497</v>
      </c>
      <c r="AB498" s="190" t="s">
        <v>4199</v>
      </c>
      <c r="AC498" s="180" t="s">
        <v>76</v>
      </c>
      <c r="AD498" s="180" t="s">
        <v>5234</v>
      </c>
      <c r="AE498" s="191"/>
      <c r="AF498" s="191"/>
      <c r="AG498" s="191"/>
      <c r="AH498" s="191"/>
      <c r="AI498" s="191"/>
      <c r="AJ498" s="191"/>
      <c r="AK498" s="191"/>
      <c r="AL498" s="191"/>
      <c r="AM498" s="191"/>
      <c r="AN498" s="191"/>
      <c r="AO498" s="192"/>
      <c r="AP498" s="192"/>
      <c r="AQ498" s="192"/>
      <c r="AR498" s="192"/>
      <c r="AS498" s="192"/>
      <c r="AT498" s="192"/>
      <c r="AU498" s="192"/>
      <c r="AV498" s="192"/>
      <c r="AW498" s="192"/>
      <c r="AX498" s="72">
        <v>5</v>
      </c>
      <c r="AY498" s="72">
        <v>0</v>
      </c>
      <c r="AZ498" s="80">
        <f t="shared" si="44"/>
        <v>5</v>
      </c>
      <c r="BA498" s="72">
        <v>3</v>
      </c>
      <c r="BB498" s="72">
        <f>0</f>
        <v>0</v>
      </c>
      <c r="BC498" s="72">
        <f t="shared" si="45"/>
        <v>3</v>
      </c>
      <c r="BD498" s="72">
        <f>0</f>
        <v>0</v>
      </c>
      <c r="BE498" s="72">
        <f t="shared" si="46"/>
        <v>3</v>
      </c>
      <c r="BF498" s="72">
        <v>0</v>
      </c>
      <c r="BG498" s="72">
        <v>0</v>
      </c>
      <c r="BH498" s="142"/>
      <c r="BI498" s="72"/>
      <c r="BJ498" s="142"/>
      <c r="BK498" s="139"/>
    </row>
    <row r="499" spans="1:63" ht="40.5" customHeight="1">
      <c r="A499" s="205" t="s">
        <v>5342</v>
      </c>
      <c r="B499" s="232" t="s">
        <v>5879</v>
      </c>
      <c r="C499" s="205" t="s">
        <v>4351</v>
      </c>
      <c r="D499" s="236" t="s">
        <v>7779</v>
      </c>
      <c r="E499" s="238" t="str">
        <f>INDEX([3]项目信息统计表!$E:$E,MATCH(B499,[3]项目信息统计表!$B:$B,0))</f>
        <v>基础研究</v>
      </c>
      <c r="F499" s="238" t="s">
        <v>1545</v>
      </c>
      <c r="G499" s="72" t="str">
        <f>INDEX(辅助数据!$F$3:$F$98,MATCH(项目信息统计表!F499,辅助数据!$E$3:$E$98,0))</f>
        <v>G54</v>
      </c>
      <c r="H499" s="238" t="s">
        <v>122</v>
      </c>
      <c r="I499" s="72">
        <f>INDEX(辅助数据!$B$3:$B$64,MATCH(项目信息统计表!H499,辅助数据!$A$3:$A$64,0))</f>
        <v>580</v>
      </c>
      <c r="J499" s="141" t="str">
        <f t="shared" si="43"/>
        <v>2022-01</v>
      </c>
      <c r="K499" s="237">
        <v>45261</v>
      </c>
      <c r="L499" s="72" t="str">
        <f t="shared" si="48"/>
        <v>2022</v>
      </c>
      <c r="M499" s="238" t="s">
        <v>54</v>
      </c>
      <c r="N499" s="135" t="s">
        <v>6260</v>
      </c>
      <c r="O499" s="201" t="s">
        <v>7768</v>
      </c>
      <c r="P499" s="231" t="s">
        <v>6618</v>
      </c>
      <c r="Q499" s="215" t="s">
        <v>5033</v>
      </c>
      <c r="R499" s="206" t="s">
        <v>4471</v>
      </c>
      <c r="S499" s="72" t="s">
        <v>65</v>
      </c>
      <c r="T499" s="141" t="s">
        <v>3759</v>
      </c>
      <c r="U499" s="72" t="s">
        <v>70</v>
      </c>
      <c r="V499" s="72" t="s">
        <v>73</v>
      </c>
      <c r="W499" s="72" t="s">
        <v>90</v>
      </c>
      <c r="X499" s="180" t="s">
        <v>5233</v>
      </c>
      <c r="Y499" s="180" t="s">
        <v>5233</v>
      </c>
      <c r="Z499" s="181" t="s">
        <v>5233</v>
      </c>
      <c r="AA499" s="180" t="s">
        <v>6540</v>
      </c>
      <c r="AB499" s="190" t="s">
        <v>4222</v>
      </c>
      <c r="AC499" s="180" t="s">
        <v>4497</v>
      </c>
      <c r="AD499" s="180" t="s">
        <v>5233</v>
      </c>
      <c r="AE499" s="191"/>
      <c r="AF499" s="191"/>
      <c r="AG499" s="191"/>
      <c r="AH499" s="191"/>
      <c r="AI499" s="191"/>
      <c r="AJ499" s="191"/>
      <c r="AK499" s="191"/>
      <c r="AL499" s="191"/>
      <c r="AM499" s="191"/>
      <c r="AN499" s="191"/>
      <c r="AO499" s="192"/>
      <c r="AP499" s="192"/>
      <c r="AQ499" s="192"/>
      <c r="AR499" s="192"/>
      <c r="AS499" s="192"/>
      <c r="AT499" s="192"/>
      <c r="AU499" s="192"/>
      <c r="AV499" s="192"/>
      <c r="AW499" s="192"/>
      <c r="AX499" s="72">
        <v>5</v>
      </c>
      <c r="AY499" s="72">
        <v>0</v>
      </c>
      <c r="AZ499" s="80">
        <f t="shared" si="44"/>
        <v>5</v>
      </c>
      <c r="BA499" s="72">
        <v>3</v>
      </c>
      <c r="BB499" s="72">
        <f>0</f>
        <v>0</v>
      </c>
      <c r="BC499" s="72">
        <f t="shared" si="45"/>
        <v>3</v>
      </c>
      <c r="BD499" s="72">
        <f>0</f>
        <v>0</v>
      </c>
      <c r="BE499" s="72">
        <f t="shared" si="46"/>
        <v>3</v>
      </c>
      <c r="BF499" s="72">
        <v>0</v>
      </c>
      <c r="BG499" s="72">
        <v>0</v>
      </c>
      <c r="BH499" s="72"/>
      <c r="BI499" s="72"/>
      <c r="BJ499" s="142"/>
      <c r="BK499" s="139"/>
    </row>
    <row r="500" spans="1:63" ht="40.5" customHeight="1">
      <c r="A500" s="205" t="s">
        <v>5354</v>
      </c>
      <c r="B500" s="232" t="s">
        <v>5891</v>
      </c>
      <c r="C500" s="205" t="s">
        <v>4351</v>
      </c>
      <c r="D500" s="236" t="s">
        <v>7779</v>
      </c>
      <c r="E500" s="238" t="str">
        <f>INDEX([3]项目信息统计表!$E:$E,MATCH(B500,[3]项目信息统计表!$B:$B,0))</f>
        <v>应用研究</v>
      </c>
      <c r="F500" s="238" t="s">
        <v>1545</v>
      </c>
      <c r="G500" s="72" t="str">
        <f>INDEX(辅助数据!$F$3:$F$98,MATCH(项目信息统计表!F500,辅助数据!$E$3:$E$98,0))</f>
        <v>G54</v>
      </c>
      <c r="H500" s="238" t="s">
        <v>122</v>
      </c>
      <c r="I500" s="72">
        <f>INDEX(辅助数据!$B$3:$B$64,MATCH(项目信息统计表!H500,辅助数据!$A$3:$A$64,0))</f>
        <v>580</v>
      </c>
      <c r="J500" s="141" t="str">
        <f t="shared" si="43"/>
        <v>2022-01</v>
      </c>
      <c r="K500" s="237">
        <v>45261</v>
      </c>
      <c r="L500" s="72" t="str">
        <f t="shared" si="48"/>
        <v>2022</v>
      </c>
      <c r="M500" s="238" t="s">
        <v>54</v>
      </c>
      <c r="N500" s="201" t="s">
        <v>6260</v>
      </c>
      <c r="O500" s="201" t="s">
        <v>7768</v>
      </c>
      <c r="P500" s="231" t="s">
        <v>6639</v>
      </c>
      <c r="Q500" s="215" t="s">
        <v>6640</v>
      </c>
      <c r="R500" s="218" t="s">
        <v>6351</v>
      </c>
      <c r="S500" s="72" t="s">
        <v>5231</v>
      </c>
      <c r="T500" s="141" t="s">
        <v>2181</v>
      </c>
      <c r="U500" s="72" t="s">
        <v>70</v>
      </c>
      <c r="V500" s="72" t="s">
        <v>73</v>
      </c>
      <c r="W500" s="72" t="s">
        <v>90</v>
      </c>
      <c r="X500" s="180" t="s">
        <v>5233</v>
      </c>
      <c r="Y500" s="180" t="s">
        <v>5233</v>
      </c>
      <c r="Z500" s="181" t="s">
        <v>5233</v>
      </c>
      <c r="AA500" s="180" t="s">
        <v>6598</v>
      </c>
      <c r="AB500" s="190" t="s">
        <v>4224</v>
      </c>
      <c r="AC500" s="180" t="s">
        <v>4497</v>
      </c>
      <c r="AD500" s="180" t="s">
        <v>5233</v>
      </c>
      <c r="AE500" s="191"/>
      <c r="AF500" s="191"/>
      <c r="AG500" s="191"/>
      <c r="AH500" s="191"/>
      <c r="AI500" s="191"/>
      <c r="AJ500" s="191"/>
      <c r="AK500" s="191"/>
      <c r="AL500" s="191"/>
      <c r="AM500" s="191"/>
      <c r="AN500" s="191"/>
      <c r="AO500" s="192"/>
      <c r="AP500" s="192"/>
      <c r="AQ500" s="192"/>
      <c r="AR500" s="192"/>
      <c r="AS500" s="192"/>
      <c r="AT500" s="192"/>
      <c r="AU500" s="192"/>
      <c r="AV500" s="192"/>
      <c r="AW500" s="192"/>
      <c r="AX500" s="72">
        <v>5</v>
      </c>
      <c r="AY500" s="72">
        <v>0</v>
      </c>
      <c r="AZ500" s="80">
        <f t="shared" si="44"/>
        <v>5</v>
      </c>
      <c r="BA500" s="72">
        <v>3</v>
      </c>
      <c r="BB500" s="72">
        <f>0</f>
        <v>0</v>
      </c>
      <c r="BC500" s="72">
        <f t="shared" si="45"/>
        <v>3</v>
      </c>
      <c r="BD500" s="72">
        <f>0</f>
        <v>0</v>
      </c>
      <c r="BE500" s="72">
        <f t="shared" si="46"/>
        <v>3</v>
      </c>
      <c r="BF500" s="72">
        <v>0</v>
      </c>
      <c r="BG500" s="72">
        <v>0</v>
      </c>
      <c r="BH500" s="72"/>
      <c r="BI500" s="72"/>
      <c r="BJ500" s="142"/>
      <c r="BK500" s="139"/>
    </row>
    <row r="501" spans="1:63" ht="40.5" customHeight="1">
      <c r="A501" s="205" t="s">
        <v>5362</v>
      </c>
      <c r="B501" s="232" t="s">
        <v>5899</v>
      </c>
      <c r="C501" s="205" t="s">
        <v>4351</v>
      </c>
      <c r="D501" s="236" t="s">
        <v>7779</v>
      </c>
      <c r="E501" s="238" t="str">
        <f>INDEX([3]项目信息统计表!$E:$E,MATCH(B501,[3]项目信息统计表!$B:$B,0))</f>
        <v>基础研究</v>
      </c>
      <c r="F501" s="238" t="s">
        <v>1545</v>
      </c>
      <c r="G501" s="72" t="str">
        <f>INDEX(辅助数据!$F$3:$F$98,MATCH(项目信息统计表!F501,辅助数据!$E$3:$E$98,0))</f>
        <v>G54</v>
      </c>
      <c r="H501" s="238" t="s">
        <v>122</v>
      </c>
      <c r="I501" s="72">
        <f>INDEX(辅助数据!$B$3:$B$64,MATCH(项目信息统计表!H501,辅助数据!$A$3:$A$64,0))</f>
        <v>580</v>
      </c>
      <c r="J501" s="141" t="str">
        <f t="shared" si="43"/>
        <v>2022-01</v>
      </c>
      <c r="K501" s="237">
        <v>45261</v>
      </c>
      <c r="L501" s="72" t="str">
        <f t="shared" si="48"/>
        <v>2022</v>
      </c>
      <c r="M501" s="238" t="s">
        <v>54</v>
      </c>
      <c r="N501" s="201" t="s">
        <v>6260</v>
      </c>
      <c r="O501" s="201" t="s">
        <v>7768</v>
      </c>
      <c r="P501" s="231" t="s">
        <v>6654</v>
      </c>
      <c r="Q501" s="215" t="s">
        <v>6655</v>
      </c>
      <c r="R501" s="206" t="s">
        <v>6359</v>
      </c>
      <c r="S501" s="72" t="s">
        <v>65</v>
      </c>
      <c r="T501" s="141" t="s">
        <v>3807</v>
      </c>
      <c r="U501" s="72" t="s">
        <v>70</v>
      </c>
      <c r="V501" s="72" t="s">
        <v>73</v>
      </c>
      <c r="W501" s="72" t="s">
        <v>90</v>
      </c>
      <c r="X501" s="180" t="s">
        <v>5233</v>
      </c>
      <c r="Y501" s="180" t="s">
        <v>160</v>
      </c>
      <c r="Z501" s="181" t="s">
        <v>4529</v>
      </c>
      <c r="AA501" s="180" t="s">
        <v>6640</v>
      </c>
      <c r="AB501" s="190" t="s">
        <v>4224</v>
      </c>
      <c r="AC501" s="180" t="s">
        <v>90</v>
      </c>
      <c r="AD501" s="180" t="s">
        <v>5233</v>
      </c>
      <c r="AE501" s="191"/>
      <c r="AF501" s="191"/>
      <c r="AG501" s="191"/>
      <c r="AH501" s="191"/>
      <c r="AI501" s="191"/>
      <c r="AJ501" s="191"/>
      <c r="AK501" s="191"/>
      <c r="AL501" s="191"/>
      <c r="AM501" s="191"/>
      <c r="AN501" s="191"/>
      <c r="AO501" s="192"/>
      <c r="AP501" s="192"/>
      <c r="AQ501" s="192"/>
      <c r="AR501" s="192"/>
      <c r="AS501" s="192"/>
      <c r="AT501" s="192"/>
      <c r="AU501" s="192"/>
      <c r="AV501" s="192"/>
      <c r="AW501" s="192"/>
      <c r="AX501" s="72">
        <v>5</v>
      </c>
      <c r="AY501" s="72">
        <v>0</v>
      </c>
      <c r="AZ501" s="80">
        <f t="shared" si="44"/>
        <v>5</v>
      </c>
      <c r="BA501" s="72">
        <v>3</v>
      </c>
      <c r="BB501" s="72">
        <f>0</f>
        <v>0</v>
      </c>
      <c r="BC501" s="72">
        <f t="shared" si="45"/>
        <v>3</v>
      </c>
      <c r="BD501" s="72">
        <f>0</f>
        <v>0</v>
      </c>
      <c r="BE501" s="72">
        <f t="shared" si="46"/>
        <v>3</v>
      </c>
      <c r="BF501" s="72">
        <v>0</v>
      </c>
      <c r="BG501" s="72">
        <v>0</v>
      </c>
      <c r="BH501" s="142"/>
      <c r="BI501" s="72"/>
      <c r="BJ501" s="142"/>
      <c r="BK501" s="139"/>
    </row>
    <row r="502" spans="1:63" ht="40.5" customHeight="1">
      <c r="A502" s="205" t="s">
        <v>5366</v>
      </c>
      <c r="B502" s="232" t="s">
        <v>5903</v>
      </c>
      <c r="C502" s="205" t="s">
        <v>4351</v>
      </c>
      <c r="D502" s="236" t="s">
        <v>7779</v>
      </c>
      <c r="E502" s="238" t="str">
        <f>INDEX([3]项目信息统计表!$E:$E,MATCH(B502,[3]项目信息统计表!$B:$B,0))</f>
        <v>基础研究</v>
      </c>
      <c r="F502" s="238" t="s">
        <v>1545</v>
      </c>
      <c r="G502" s="72" t="str">
        <f>INDEX(辅助数据!$F$3:$F$98,MATCH(项目信息统计表!F502,辅助数据!$E$3:$E$98,0))</f>
        <v>G54</v>
      </c>
      <c r="H502" s="238" t="s">
        <v>122</v>
      </c>
      <c r="I502" s="72">
        <f>INDEX(辅助数据!$B$3:$B$64,MATCH(项目信息统计表!H502,辅助数据!$A$3:$A$64,0))</f>
        <v>580</v>
      </c>
      <c r="J502" s="141" t="str">
        <f t="shared" si="43"/>
        <v>2022-01</v>
      </c>
      <c r="K502" s="237">
        <v>45261</v>
      </c>
      <c r="L502" s="72" t="str">
        <f t="shared" si="48"/>
        <v>2022</v>
      </c>
      <c r="M502" s="238" t="s">
        <v>54</v>
      </c>
      <c r="N502" s="201" t="s">
        <v>6260</v>
      </c>
      <c r="O502" s="201" t="s">
        <v>7768</v>
      </c>
      <c r="P502" s="231" t="s">
        <v>6662</v>
      </c>
      <c r="Q502" s="215" t="s">
        <v>6663</v>
      </c>
      <c r="R502" s="206" t="s">
        <v>6363</v>
      </c>
      <c r="S502" s="72" t="s">
        <v>65</v>
      </c>
      <c r="T502" s="141" t="s">
        <v>3816</v>
      </c>
      <c r="U502" s="72" t="s">
        <v>70</v>
      </c>
      <c r="V502" s="72" t="s">
        <v>73</v>
      </c>
      <c r="W502" s="72" t="s">
        <v>90</v>
      </c>
      <c r="X502" s="180" t="s">
        <v>5233</v>
      </c>
      <c r="Y502" s="180" t="s">
        <v>5233</v>
      </c>
      <c r="Z502" s="181" t="s">
        <v>5233</v>
      </c>
      <c r="AA502" s="180" t="s">
        <v>7511</v>
      </c>
      <c r="AB502" s="190" t="s">
        <v>4226</v>
      </c>
      <c r="AC502" s="180" t="s">
        <v>90</v>
      </c>
      <c r="AD502" s="180" t="s">
        <v>5233</v>
      </c>
      <c r="AE502" s="191"/>
      <c r="AF502" s="191"/>
      <c r="AG502" s="191"/>
      <c r="AH502" s="191"/>
      <c r="AI502" s="191"/>
      <c r="AJ502" s="191"/>
      <c r="AK502" s="191"/>
      <c r="AL502" s="191"/>
      <c r="AM502" s="191"/>
      <c r="AN502" s="191"/>
      <c r="AO502" s="192"/>
      <c r="AP502" s="192"/>
      <c r="AQ502" s="192"/>
      <c r="AR502" s="192"/>
      <c r="AS502" s="192"/>
      <c r="AT502" s="192"/>
      <c r="AU502" s="192"/>
      <c r="AV502" s="192"/>
      <c r="AW502" s="192"/>
      <c r="AX502" s="72">
        <v>5</v>
      </c>
      <c r="AY502" s="72">
        <v>0</v>
      </c>
      <c r="AZ502" s="80">
        <f t="shared" si="44"/>
        <v>5</v>
      </c>
      <c r="BA502" s="72">
        <v>3</v>
      </c>
      <c r="BB502" s="72">
        <f>0</f>
        <v>0</v>
      </c>
      <c r="BC502" s="72">
        <f t="shared" si="45"/>
        <v>3</v>
      </c>
      <c r="BD502" s="72">
        <f>0</f>
        <v>0</v>
      </c>
      <c r="BE502" s="72">
        <f t="shared" si="46"/>
        <v>3</v>
      </c>
      <c r="BF502" s="72">
        <v>0</v>
      </c>
      <c r="BG502" s="72">
        <v>0</v>
      </c>
      <c r="BH502" s="72"/>
      <c r="BI502" s="72"/>
      <c r="BJ502" s="142"/>
      <c r="BK502" s="139"/>
    </row>
    <row r="503" spans="1:63" ht="40.5" customHeight="1">
      <c r="A503" s="205" t="s">
        <v>5704</v>
      </c>
      <c r="B503" s="232" t="s">
        <v>4724</v>
      </c>
      <c r="C503" s="205" t="s">
        <v>4351</v>
      </c>
      <c r="D503" s="236" t="s">
        <v>7779</v>
      </c>
      <c r="E503" s="238" t="str">
        <f>INDEX([3]项目信息统计表!$E:$E,MATCH(B503,[3]项目信息统计表!$B:$B,0))</f>
        <v>基础研究</v>
      </c>
      <c r="F503" s="238" t="s">
        <v>1556</v>
      </c>
      <c r="G503" s="72" t="str">
        <f>INDEX(辅助数据!$F$3:$F$98,MATCH(项目信息统计表!F503,辅助数据!$E$3:$E$98,0))</f>
        <v>I65</v>
      </c>
      <c r="H503" s="238" t="s">
        <v>122</v>
      </c>
      <c r="I503" s="72">
        <f>INDEX(辅助数据!$B$3:$B$64,MATCH(项目信息统计表!H503,辅助数据!$A$3:$A$64,0))</f>
        <v>580</v>
      </c>
      <c r="J503" s="141" t="str">
        <f t="shared" si="43"/>
        <v>2021-01</v>
      </c>
      <c r="K503" s="237">
        <v>44896</v>
      </c>
      <c r="L503" s="72" t="str">
        <f t="shared" si="48"/>
        <v>2021</v>
      </c>
      <c r="M503" s="193"/>
      <c r="N503" s="201" t="s">
        <v>6260</v>
      </c>
      <c r="O503" s="201" t="s">
        <v>7768</v>
      </c>
      <c r="P503" s="231" t="s">
        <v>7244</v>
      </c>
      <c r="Q503" s="215" t="s">
        <v>4900</v>
      </c>
      <c r="R503" s="206" t="s">
        <v>5156</v>
      </c>
      <c r="S503" s="72" t="s">
        <v>5231</v>
      </c>
      <c r="T503" s="141" t="s">
        <v>2127</v>
      </c>
      <c r="U503" s="72" t="s">
        <v>70</v>
      </c>
      <c r="V503" s="72" t="s">
        <v>73</v>
      </c>
      <c r="W503" s="72" t="s">
        <v>90</v>
      </c>
      <c r="X503" s="180" t="s">
        <v>5233</v>
      </c>
      <c r="Y503" s="180" t="s">
        <v>5233</v>
      </c>
      <c r="Z503" s="181" t="s">
        <v>5233</v>
      </c>
      <c r="AA503" s="180"/>
      <c r="AB503" s="190"/>
      <c r="AC503" s="180"/>
      <c r="AD503" s="180"/>
      <c r="AE503" s="191"/>
      <c r="AF503" s="191"/>
      <c r="AG503" s="191"/>
      <c r="AH503" s="191"/>
      <c r="AI503" s="191"/>
      <c r="AJ503" s="191"/>
      <c r="AK503" s="191"/>
      <c r="AL503" s="191"/>
      <c r="AM503" s="191"/>
      <c r="AN503" s="191"/>
      <c r="AO503" s="192"/>
      <c r="AP503" s="192"/>
      <c r="AQ503" s="192"/>
      <c r="AR503" s="192"/>
      <c r="AS503" s="192"/>
      <c r="AT503" s="192"/>
      <c r="AU503" s="192"/>
      <c r="AV503" s="192"/>
      <c r="AW503" s="192"/>
      <c r="AX503" s="72">
        <v>5</v>
      </c>
      <c r="AY503" s="72">
        <v>0</v>
      </c>
      <c r="AZ503" s="80">
        <f t="shared" si="44"/>
        <v>5</v>
      </c>
      <c r="BA503" s="72">
        <v>2</v>
      </c>
      <c r="BB503" s="72">
        <f>0</f>
        <v>0</v>
      </c>
      <c r="BC503" s="72">
        <f t="shared" si="45"/>
        <v>2</v>
      </c>
      <c r="BD503" s="72">
        <f>0</f>
        <v>0</v>
      </c>
      <c r="BE503" s="72">
        <f t="shared" si="46"/>
        <v>2</v>
      </c>
      <c r="BF503" s="72">
        <v>0</v>
      </c>
      <c r="BG503" s="72">
        <v>0</v>
      </c>
      <c r="BH503" s="72"/>
      <c r="BI503" s="72"/>
      <c r="BJ503" s="142"/>
      <c r="BK503" s="139"/>
    </row>
    <row r="504" spans="1:63" ht="40.5" customHeight="1">
      <c r="A504" s="205" t="s">
        <v>5705</v>
      </c>
      <c r="B504" s="232" t="s">
        <v>4725</v>
      </c>
      <c r="C504" s="205" t="s">
        <v>4351</v>
      </c>
      <c r="D504" s="236" t="s">
        <v>7779</v>
      </c>
      <c r="E504" s="238" t="str">
        <f>INDEX([3]项目信息统计表!$E:$E,MATCH(B504,[3]项目信息统计表!$B:$B,0))</f>
        <v>基础研究</v>
      </c>
      <c r="F504" s="238" t="s">
        <v>1545</v>
      </c>
      <c r="G504" s="72" t="str">
        <f>INDEX(辅助数据!$F$3:$F$98,MATCH(项目信息统计表!F504,辅助数据!$E$3:$E$98,0))</f>
        <v>G54</v>
      </c>
      <c r="H504" s="238" t="s">
        <v>122</v>
      </c>
      <c r="I504" s="72">
        <f>INDEX(辅助数据!$B$3:$B$64,MATCH(项目信息统计表!H504,辅助数据!$A$3:$A$64,0))</f>
        <v>580</v>
      </c>
      <c r="J504" s="141" t="str">
        <f t="shared" si="43"/>
        <v>2021-01</v>
      </c>
      <c r="K504" s="237">
        <v>44896</v>
      </c>
      <c r="L504" s="72" t="str">
        <f t="shared" si="48"/>
        <v>2021</v>
      </c>
      <c r="M504" s="193"/>
      <c r="N504" s="201" t="s">
        <v>6260</v>
      </c>
      <c r="O504" s="201" t="s">
        <v>7768</v>
      </c>
      <c r="P504" s="231" t="s">
        <v>7245</v>
      </c>
      <c r="Q504" s="215" t="s">
        <v>4901</v>
      </c>
      <c r="R504" s="206" t="s">
        <v>5157</v>
      </c>
      <c r="S504" s="72" t="s">
        <v>5231</v>
      </c>
      <c r="T504" s="141" t="s">
        <v>2230</v>
      </c>
      <c r="U504" s="72" t="s">
        <v>70</v>
      </c>
      <c r="V504" s="72" t="s">
        <v>73</v>
      </c>
      <c r="W504" s="72" t="s">
        <v>4497</v>
      </c>
      <c r="X504" s="180" t="s">
        <v>5233</v>
      </c>
      <c r="Y504" s="180" t="s">
        <v>5233</v>
      </c>
      <c r="Z504" s="181" t="s">
        <v>5233</v>
      </c>
      <c r="AA504" s="180" t="s">
        <v>7698</v>
      </c>
      <c r="AB504" s="190" t="s">
        <v>4213</v>
      </c>
      <c r="AC504" s="180" t="s">
        <v>76</v>
      </c>
      <c r="AD504" s="180" t="s">
        <v>5234</v>
      </c>
      <c r="AE504" s="191"/>
      <c r="AF504" s="191"/>
      <c r="AG504" s="191"/>
      <c r="AH504" s="191"/>
      <c r="AI504" s="191"/>
      <c r="AJ504" s="191"/>
      <c r="AK504" s="191"/>
      <c r="AL504" s="191"/>
      <c r="AM504" s="191"/>
      <c r="AN504" s="191"/>
      <c r="AO504" s="192"/>
      <c r="AP504" s="192"/>
      <c r="AQ504" s="192"/>
      <c r="AR504" s="192"/>
      <c r="AS504" s="192"/>
      <c r="AT504" s="192"/>
      <c r="AU504" s="192"/>
      <c r="AV504" s="192"/>
      <c r="AW504" s="192"/>
      <c r="AX504" s="72">
        <v>5</v>
      </c>
      <c r="AY504" s="72">
        <v>0</v>
      </c>
      <c r="AZ504" s="80">
        <f t="shared" si="44"/>
        <v>5</v>
      </c>
      <c r="BA504" s="72">
        <v>2</v>
      </c>
      <c r="BB504" s="72">
        <f>0</f>
        <v>0</v>
      </c>
      <c r="BC504" s="72">
        <f t="shared" si="45"/>
        <v>2</v>
      </c>
      <c r="BD504" s="72">
        <f>0</f>
        <v>0</v>
      </c>
      <c r="BE504" s="72">
        <f t="shared" si="46"/>
        <v>2</v>
      </c>
      <c r="BF504" s="72">
        <v>0</v>
      </c>
      <c r="BG504" s="72">
        <v>0</v>
      </c>
      <c r="BH504" s="72"/>
      <c r="BI504" s="72" t="s">
        <v>2088</v>
      </c>
      <c r="BJ504" s="142"/>
      <c r="BK504" s="139"/>
    </row>
    <row r="505" spans="1:63" ht="40.5" customHeight="1">
      <c r="A505" s="205" t="s">
        <v>5706</v>
      </c>
      <c r="B505" s="232" t="s">
        <v>4726</v>
      </c>
      <c r="C505" s="205" t="s">
        <v>4351</v>
      </c>
      <c r="D505" s="236" t="s">
        <v>7779</v>
      </c>
      <c r="E505" s="238" t="str">
        <f>INDEX([3]项目信息统计表!$E:$E,MATCH(B505,[3]项目信息统计表!$B:$B,0))</f>
        <v xml:space="preserve">应用研究 </v>
      </c>
      <c r="F505" s="238" t="s">
        <v>1556</v>
      </c>
      <c r="G505" s="72" t="str">
        <f>INDEX(辅助数据!$F$3:$F$98,MATCH(项目信息统计表!F505,辅助数据!$E$3:$E$98,0))</f>
        <v>I65</v>
      </c>
      <c r="H505" s="238" t="s">
        <v>165</v>
      </c>
      <c r="I505" s="72">
        <f>INDEX(辅助数据!$B$3:$B$64,MATCH(项目信息统计表!H505,辅助数据!$A$3:$A$64,0))</f>
        <v>520</v>
      </c>
      <c r="J505" s="141" t="str">
        <f t="shared" si="43"/>
        <v>2021-01</v>
      </c>
      <c r="K505" s="237">
        <v>44896</v>
      </c>
      <c r="L505" s="72" t="str">
        <f t="shared" si="48"/>
        <v>2021</v>
      </c>
      <c r="M505" s="193"/>
      <c r="N505" s="201" t="s">
        <v>6260</v>
      </c>
      <c r="O505" s="201" t="s">
        <v>7768</v>
      </c>
      <c r="P505" s="231" t="s">
        <v>7246</v>
      </c>
      <c r="Q505" s="215" t="s">
        <v>4902</v>
      </c>
      <c r="R505" s="206" t="s">
        <v>5158</v>
      </c>
      <c r="S505" s="72" t="s">
        <v>5231</v>
      </c>
      <c r="T505" s="141" t="s">
        <v>3747</v>
      </c>
      <c r="U505" s="72" t="s">
        <v>70</v>
      </c>
      <c r="V505" s="72" t="s">
        <v>73</v>
      </c>
      <c r="W505" s="72" t="s">
        <v>90</v>
      </c>
      <c r="X505" s="180" t="s">
        <v>5233</v>
      </c>
      <c r="Y505" s="180" t="s">
        <v>160</v>
      </c>
      <c r="Z505" s="181" t="s">
        <v>4529</v>
      </c>
      <c r="AA505" s="180"/>
      <c r="AB505" s="190"/>
      <c r="AC505" s="180"/>
      <c r="AD505" s="180"/>
      <c r="AE505" s="191"/>
      <c r="AF505" s="191"/>
      <c r="AG505" s="191"/>
      <c r="AH505" s="191"/>
      <c r="AI505" s="191"/>
      <c r="AJ505" s="191"/>
      <c r="AK505" s="191"/>
      <c r="AL505" s="191"/>
      <c r="AM505" s="191"/>
      <c r="AN505" s="191"/>
      <c r="AO505" s="192"/>
      <c r="AP505" s="192"/>
      <c r="AQ505" s="192"/>
      <c r="AR505" s="192"/>
      <c r="AS505" s="192"/>
      <c r="AT505" s="192"/>
      <c r="AU505" s="192"/>
      <c r="AV505" s="192"/>
      <c r="AW505" s="192"/>
      <c r="AX505" s="72">
        <v>5</v>
      </c>
      <c r="AY505" s="72">
        <v>0</v>
      </c>
      <c r="AZ505" s="80">
        <f t="shared" si="44"/>
        <v>5</v>
      </c>
      <c r="BA505" s="72">
        <v>2</v>
      </c>
      <c r="BB505" s="72">
        <f>0</f>
        <v>0</v>
      </c>
      <c r="BC505" s="72">
        <f t="shared" si="45"/>
        <v>2</v>
      </c>
      <c r="BD505" s="72">
        <f>0</f>
        <v>0</v>
      </c>
      <c r="BE505" s="72">
        <f t="shared" si="46"/>
        <v>2</v>
      </c>
      <c r="BF505" s="72">
        <v>0</v>
      </c>
      <c r="BG505" s="72">
        <v>0</v>
      </c>
      <c r="BH505" s="72"/>
      <c r="BI505" s="72"/>
      <c r="BJ505" s="142"/>
      <c r="BK505" s="139"/>
    </row>
    <row r="506" spans="1:63" ht="40.5" customHeight="1">
      <c r="A506" s="205" t="s">
        <v>5707</v>
      </c>
      <c r="B506" s="232" t="s">
        <v>4727</v>
      </c>
      <c r="C506" s="205" t="s">
        <v>4351</v>
      </c>
      <c r="D506" s="236" t="s">
        <v>7779</v>
      </c>
      <c r="E506" s="238" t="str">
        <f>INDEX([3]项目信息统计表!$E:$E,MATCH(B506,[3]项目信息统计表!$B:$B,0))</f>
        <v>应用研究</v>
      </c>
      <c r="F506" s="238" t="s">
        <v>1545</v>
      </c>
      <c r="G506" s="72" t="str">
        <f>INDEX(辅助数据!$F$3:$F$98,MATCH(项目信息统计表!F506,辅助数据!$E$3:$E$98,0))</f>
        <v>G54</v>
      </c>
      <c r="H506" s="238" t="s">
        <v>122</v>
      </c>
      <c r="I506" s="72">
        <f>INDEX(辅助数据!$B$3:$B$64,MATCH(项目信息统计表!H506,辅助数据!$A$3:$A$64,0))</f>
        <v>580</v>
      </c>
      <c r="J506" s="141" t="str">
        <f t="shared" si="43"/>
        <v>2021-01</v>
      </c>
      <c r="K506" s="237">
        <v>44896</v>
      </c>
      <c r="L506" s="72" t="str">
        <f t="shared" si="48"/>
        <v>2021</v>
      </c>
      <c r="M506" s="193"/>
      <c r="N506" s="201" t="s">
        <v>6260</v>
      </c>
      <c r="O506" s="201" t="s">
        <v>7768</v>
      </c>
      <c r="P506" s="231" t="s">
        <v>7247</v>
      </c>
      <c r="Q506" s="215" t="s">
        <v>2232</v>
      </c>
      <c r="R506" s="206" t="s">
        <v>5159</v>
      </c>
      <c r="S506" s="72" t="s">
        <v>5231</v>
      </c>
      <c r="T506" s="141" t="s">
        <v>2233</v>
      </c>
      <c r="U506" s="72" t="s">
        <v>70</v>
      </c>
      <c r="V506" s="72" t="s">
        <v>73</v>
      </c>
      <c r="W506" s="72" t="s">
        <v>90</v>
      </c>
      <c r="X506" s="180" t="s">
        <v>5233</v>
      </c>
      <c r="Y506" s="180" t="s">
        <v>5233</v>
      </c>
      <c r="Z506" s="181" t="s">
        <v>5233</v>
      </c>
      <c r="AA506" s="180" t="s">
        <v>187</v>
      </c>
      <c r="AB506" s="190" t="s">
        <v>4218</v>
      </c>
      <c r="AC506" s="180" t="s">
        <v>90</v>
      </c>
      <c r="AD506" s="180" t="s">
        <v>5233</v>
      </c>
      <c r="AE506" s="191"/>
      <c r="AF506" s="191"/>
      <c r="AG506" s="191"/>
      <c r="AH506" s="191"/>
      <c r="AI506" s="191"/>
      <c r="AJ506" s="191"/>
      <c r="AK506" s="191"/>
      <c r="AL506" s="191"/>
      <c r="AM506" s="191"/>
      <c r="AN506" s="191"/>
      <c r="AO506" s="192"/>
      <c r="AP506" s="192"/>
      <c r="AQ506" s="192"/>
      <c r="AR506" s="192"/>
      <c r="AS506" s="192"/>
      <c r="AT506" s="192"/>
      <c r="AU506" s="192"/>
      <c r="AV506" s="192"/>
      <c r="AW506" s="192"/>
      <c r="AX506" s="72">
        <v>5</v>
      </c>
      <c r="AY506" s="72">
        <v>0</v>
      </c>
      <c r="AZ506" s="80">
        <f t="shared" si="44"/>
        <v>5</v>
      </c>
      <c r="BA506" s="72">
        <v>2</v>
      </c>
      <c r="BB506" s="72">
        <f>0</f>
        <v>0</v>
      </c>
      <c r="BC506" s="72">
        <f t="shared" si="45"/>
        <v>2</v>
      </c>
      <c r="BD506" s="72">
        <f>0</f>
        <v>0</v>
      </c>
      <c r="BE506" s="72">
        <f t="shared" si="46"/>
        <v>2</v>
      </c>
      <c r="BF506" s="72">
        <v>0</v>
      </c>
      <c r="BG506" s="72">
        <v>0</v>
      </c>
      <c r="BH506" s="72"/>
      <c r="BI506" s="72"/>
      <c r="BJ506" s="142"/>
      <c r="BK506" s="139"/>
    </row>
    <row r="507" spans="1:63" ht="40.5" customHeight="1">
      <c r="A507" s="194" t="s">
        <v>5708</v>
      </c>
      <c r="B507" s="232" t="s">
        <v>4728</v>
      </c>
      <c r="C507" s="196" t="s">
        <v>4351</v>
      </c>
      <c r="D507" s="236" t="s">
        <v>7779</v>
      </c>
      <c r="E507" s="238" t="str">
        <f>INDEX([3]项目信息统计表!$E:$E,MATCH(B507,[3]项目信息统计表!$B:$B,0))</f>
        <v>基础研究</v>
      </c>
      <c r="F507" s="238" t="s">
        <v>1539</v>
      </c>
      <c r="G507" s="72" t="str">
        <f>INDEX(辅助数据!$F$3:$F$98,MATCH(项目信息统计表!F507,辅助数据!$E$3:$E$98,0))</f>
        <v>E48</v>
      </c>
      <c r="H507" s="238" t="s">
        <v>122</v>
      </c>
      <c r="I507" s="72">
        <f>INDEX(辅助数据!$B$3:$B$64,MATCH(项目信息统计表!H507,辅助数据!$A$3:$A$64,0))</f>
        <v>580</v>
      </c>
      <c r="J507" s="141" t="str">
        <f t="shared" si="43"/>
        <v>2021-01</v>
      </c>
      <c r="K507" s="237">
        <v>44896</v>
      </c>
      <c r="L507" s="72" t="str">
        <f t="shared" si="48"/>
        <v>2021</v>
      </c>
      <c r="M507" s="193"/>
      <c r="N507" s="201" t="s">
        <v>6275</v>
      </c>
      <c r="O507" s="201" t="s">
        <v>7768</v>
      </c>
      <c r="P507" s="231" t="s">
        <v>7248</v>
      </c>
      <c r="Q507" s="215" t="s">
        <v>4903</v>
      </c>
      <c r="R507" s="195" t="s">
        <v>5160</v>
      </c>
      <c r="S507" s="72" t="s">
        <v>65</v>
      </c>
      <c r="T507" s="141" t="s">
        <v>3758</v>
      </c>
      <c r="U507" s="72" t="s">
        <v>70</v>
      </c>
      <c r="V507" s="72" t="s">
        <v>73</v>
      </c>
      <c r="W507" s="72" t="s">
        <v>90</v>
      </c>
      <c r="X507" s="180" t="s">
        <v>5234</v>
      </c>
      <c r="Y507" s="180" t="s">
        <v>160</v>
      </c>
      <c r="Z507" s="181" t="s">
        <v>4529</v>
      </c>
      <c r="AA507" s="180" t="s">
        <v>7699</v>
      </c>
      <c r="AB507" s="190" t="s">
        <v>4201</v>
      </c>
      <c r="AC507" s="180" t="s">
        <v>76</v>
      </c>
      <c r="AD507" s="180" t="s">
        <v>79</v>
      </c>
      <c r="AE507" s="191"/>
      <c r="AF507" s="191"/>
      <c r="AG507" s="191"/>
      <c r="AH507" s="191"/>
      <c r="AI507" s="191"/>
      <c r="AJ507" s="191"/>
      <c r="AK507" s="191"/>
      <c r="AL507" s="191"/>
      <c r="AM507" s="191"/>
      <c r="AN507" s="191"/>
      <c r="AO507" s="192"/>
      <c r="AP507" s="192"/>
      <c r="AQ507" s="192"/>
      <c r="AR507" s="192"/>
      <c r="AS507" s="192"/>
      <c r="AT507" s="192"/>
      <c r="AU507" s="192"/>
      <c r="AV507" s="192"/>
      <c r="AW507" s="192"/>
      <c r="AX507" s="72">
        <v>8</v>
      </c>
      <c r="AY507" s="72">
        <v>0</v>
      </c>
      <c r="AZ507" s="80">
        <f t="shared" si="44"/>
        <v>8</v>
      </c>
      <c r="BA507" s="72">
        <v>5</v>
      </c>
      <c r="BB507" s="72">
        <f>0</f>
        <v>0</v>
      </c>
      <c r="BC507" s="72">
        <f t="shared" si="45"/>
        <v>5</v>
      </c>
      <c r="BD507" s="72">
        <f>0</f>
        <v>0</v>
      </c>
      <c r="BE507" s="72">
        <f t="shared" si="46"/>
        <v>5</v>
      </c>
      <c r="BF507" s="72">
        <v>0</v>
      </c>
      <c r="BG507" s="72">
        <v>0</v>
      </c>
      <c r="BH507" s="72"/>
      <c r="BI507" s="72"/>
      <c r="BJ507" s="142"/>
      <c r="BK507" s="139"/>
    </row>
    <row r="508" spans="1:63" ht="40.5" customHeight="1">
      <c r="A508" s="205" t="s">
        <v>4582</v>
      </c>
      <c r="B508" s="232" t="s">
        <v>4729</v>
      </c>
      <c r="C508" s="205" t="s">
        <v>4351</v>
      </c>
      <c r="D508" s="236" t="s">
        <v>7779</v>
      </c>
      <c r="E508" s="238" t="str">
        <f>INDEX([3]项目信息统计表!$E:$E,MATCH(B508,[3]项目信息统计表!$B:$B,0))</f>
        <v>应用研究</v>
      </c>
      <c r="F508" s="238" t="s">
        <v>1545</v>
      </c>
      <c r="G508" s="72" t="str">
        <f>INDEX(辅助数据!$F$3:$F$98,MATCH(项目信息统计表!F508,辅助数据!$E$3:$E$98,0))</f>
        <v>G54</v>
      </c>
      <c r="H508" s="238" t="s">
        <v>122</v>
      </c>
      <c r="I508" s="72">
        <f>INDEX(辅助数据!$B$3:$B$64,MATCH(项目信息统计表!H508,辅助数据!$A$3:$A$64,0))</f>
        <v>580</v>
      </c>
      <c r="J508" s="141" t="str">
        <f t="shared" si="43"/>
        <v>2021-01</v>
      </c>
      <c r="K508" s="237">
        <v>44896</v>
      </c>
      <c r="L508" s="72" t="str">
        <f t="shared" si="48"/>
        <v>2021</v>
      </c>
      <c r="M508" s="193"/>
      <c r="N508" s="201" t="s">
        <v>6275</v>
      </c>
      <c r="O508" s="201" t="s">
        <v>7768</v>
      </c>
      <c r="P508" s="231" t="s">
        <v>7249</v>
      </c>
      <c r="Q508" s="215" t="s">
        <v>4904</v>
      </c>
      <c r="R508" s="206" t="s">
        <v>5161</v>
      </c>
      <c r="S508" s="72" t="s">
        <v>5231</v>
      </c>
      <c r="T508" s="141" t="s">
        <v>3763</v>
      </c>
      <c r="U508" s="72" t="s">
        <v>70</v>
      </c>
      <c r="V508" s="72" t="s">
        <v>73</v>
      </c>
      <c r="W508" s="72" t="s">
        <v>90</v>
      </c>
      <c r="X508" s="180" t="s">
        <v>5233</v>
      </c>
      <c r="Y508" s="180" t="s">
        <v>116</v>
      </c>
      <c r="Z508" s="181" t="s">
        <v>4532</v>
      </c>
      <c r="AA508" s="180" t="s">
        <v>7463</v>
      </c>
      <c r="AB508" s="190" t="s">
        <v>4221</v>
      </c>
      <c r="AC508" s="180" t="s">
        <v>90</v>
      </c>
      <c r="AD508" s="180" t="s">
        <v>5233</v>
      </c>
      <c r="AE508" s="191"/>
      <c r="AF508" s="191"/>
      <c r="AG508" s="191"/>
      <c r="AH508" s="191"/>
      <c r="AI508" s="191"/>
      <c r="AJ508" s="191"/>
      <c r="AK508" s="191"/>
      <c r="AL508" s="191"/>
      <c r="AM508" s="191"/>
      <c r="AN508" s="191"/>
      <c r="AO508" s="192"/>
      <c r="AP508" s="192"/>
      <c r="AQ508" s="192"/>
      <c r="AR508" s="192"/>
      <c r="AS508" s="192"/>
      <c r="AT508" s="192"/>
      <c r="AU508" s="192"/>
      <c r="AV508" s="192"/>
      <c r="AW508" s="192"/>
      <c r="AX508" s="72">
        <v>8</v>
      </c>
      <c r="AY508" s="72">
        <v>0</v>
      </c>
      <c r="AZ508" s="80">
        <f t="shared" si="44"/>
        <v>8</v>
      </c>
      <c r="BA508" s="72">
        <v>5</v>
      </c>
      <c r="BB508" s="72">
        <f>0</f>
        <v>0</v>
      </c>
      <c r="BC508" s="72">
        <f t="shared" si="45"/>
        <v>5</v>
      </c>
      <c r="BD508" s="72">
        <f>0</f>
        <v>0</v>
      </c>
      <c r="BE508" s="72">
        <f t="shared" si="46"/>
        <v>5</v>
      </c>
      <c r="BF508" s="72">
        <v>0</v>
      </c>
      <c r="BG508" s="72">
        <v>0</v>
      </c>
      <c r="BH508" s="142"/>
      <c r="BI508" s="72"/>
      <c r="BJ508" s="142"/>
      <c r="BK508" s="139"/>
    </row>
    <row r="509" spans="1:63" ht="40.5" customHeight="1">
      <c r="A509" s="205" t="s">
        <v>4583</v>
      </c>
      <c r="B509" s="232" t="s">
        <v>4730</v>
      </c>
      <c r="C509" s="205" t="s">
        <v>4351</v>
      </c>
      <c r="D509" s="236" t="s">
        <v>7779</v>
      </c>
      <c r="E509" s="238" t="str">
        <f>INDEX([3]项目信息统计表!$E:$E,MATCH(B509,[3]项目信息统计表!$B:$B,0))</f>
        <v>基础研究</v>
      </c>
      <c r="F509" s="238" t="s">
        <v>1545</v>
      </c>
      <c r="G509" s="72" t="str">
        <f>INDEX(辅助数据!$F$3:$F$98,MATCH(项目信息统计表!F509,辅助数据!$E$3:$E$98,0))</f>
        <v>G54</v>
      </c>
      <c r="H509" s="238" t="s">
        <v>122</v>
      </c>
      <c r="I509" s="72">
        <f>INDEX(辅助数据!$B$3:$B$64,MATCH(项目信息统计表!H509,辅助数据!$A$3:$A$64,0))</f>
        <v>580</v>
      </c>
      <c r="J509" s="141" t="str">
        <f t="shared" si="43"/>
        <v>2021-01</v>
      </c>
      <c r="K509" s="237">
        <v>44896</v>
      </c>
      <c r="L509" s="72" t="str">
        <f t="shared" si="48"/>
        <v>2021</v>
      </c>
      <c r="M509" s="193"/>
      <c r="N509" s="201" t="s">
        <v>6275</v>
      </c>
      <c r="O509" s="201" t="s">
        <v>7768</v>
      </c>
      <c r="P509" s="231" t="s">
        <v>7250</v>
      </c>
      <c r="Q509" s="215" t="s">
        <v>4905</v>
      </c>
      <c r="R509" s="206" t="s">
        <v>5162</v>
      </c>
      <c r="S509" s="72" t="s">
        <v>5231</v>
      </c>
      <c r="T509" s="141" t="s">
        <v>3785</v>
      </c>
      <c r="U509" s="72" t="s">
        <v>70</v>
      </c>
      <c r="V509" s="72" t="s">
        <v>73</v>
      </c>
      <c r="W509" s="72" t="s">
        <v>90</v>
      </c>
      <c r="X509" s="180" t="s">
        <v>5233</v>
      </c>
      <c r="Y509" s="180" t="s">
        <v>116</v>
      </c>
      <c r="Z509" s="181" t="s">
        <v>7461</v>
      </c>
      <c r="AA509" s="180" t="s">
        <v>7700</v>
      </c>
      <c r="AB509" s="190" t="s">
        <v>4199</v>
      </c>
      <c r="AC509" s="180" t="s">
        <v>76</v>
      </c>
      <c r="AD509" s="180" t="s">
        <v>5234</v>
      </c>
      <c r="AE509" s="191"/>
      <c r="AF509" s="191"/>
      <c r="AG509" s="191"/>
      <c r="AH509" s="191"/>
      <c r="AI509" s="191"/>
      <c r="AJ509" s="191"/>
      <c r="AK509" s="191"/>
      <c r="AL509" s="191"/>
      <c r="AM509" s="191"/>
      <c r="AN509" s="191"/>
      <c r="AO509" s="192"/>
      <c r="AP509" s="192"/>
      <c r="AQ509" s="192"/>
      <c r="AR509" s="192"/>
      <c r="AS509" s="192"/>
      <c r="AT509" s="192"/>
      <c r="AU509" s="192"/>
      <c r="AV509" s="192"/>
      <c r="AW509" s="192"/>
      <c r="AX509" s="72">
        <v>8</v>
      </c>
      <c r="AY509" s="72">
        <v>0</v>
      </c>
      <c r="AZ509" s="80">
        <f t="shared" si="44"/>
        <v>8</v>
      </c>
      <c r="BA509" s="72">
        <v>5</v>
      </c>
      <c r="BB509" s="72">
        <f>0</f>
        <v>0</v>
      </c>
      <c r="BC509" s="72">
        <f t="shared" si="45"/>
        <v>5</v>
      </c>
      <c r="BD509" s="72">
        <f>0</f>
        <v>0</v>
      </c>
      <c r="BE509" s="72">
        <f t="shared" si="46"/>
        <v>5</v>
      </c>
      <c r="BF509" s="72">
        <v>0</v>
      </c>
      <c r="BG509" s="72">
        <v>0</v>
      </c>
      <c r="BH509" s="72"/>
      <c r="BI509" s="72"/>
      <c r="BJ509" s="142"/>
      <c r="BK509" s="139"/>
    </row>
    <row r="510" spans="1:63" ht="40.5" customHeight="1">
      <c r="A510" s="205" t="s">
        <v>4584</v>
      </c>
      <c r="B510" s="232" t="s">
        <v>4731</v>
      </c>
      <c r="C510" s="205" t="s">
        <v>4351</v>
      </c>
      <c r="D510" s="236" t="s">
        <v>7779</v>
      </c>
      <c r="E510" s="238" t="str">
        <f>INDEX([3]项目信息统计表!$E:$E,MATCH(B510,[3]项目信息统计表!$B:$B,0))</f>
        <v>应用研究</v>
      </c>
      <c r="F510" s="238" t="s">
        <v>1545</v>
      </c>
      <c r="G510" s="72" t="str">
        <f>INDEX(辅助数据!$F$3:$F$98,MATCH(项目信息统计表!F510,辅助数据!$E$3:$E$98,0))</f>
        <v>G54</v>
      </c>
      <c r="H510" s="238" t="s">
        <v>122</v>
      </c>
      <c r="I510" s="72">
        <f>INDEX(辅助数据!$B$3:$B$64,MATCH(项目信息统计表!H510,辅助数据!$A$3:$A$64,0))</f>
        <v>580</v>
      </c>
      <c r="J510" s="141" t="str">
        <f t="shared" si="43"/>
        <v>2021-01</v>
      </c>
      <c r="K510" s="237">
        <v>44896</v>
      </c>
      <c r="L510" s="72" t="str">
        <f t="shared" si="48"/>
        <v>2021</v>
      </c>
      <c r="M510" s="193"/>
      <c r="N510" s="201" t="s">
        <v>6275</v>
      </c>
      <c r="O510" s="201" t="s">
        <v>7768</v>
      </c>
      <c r="P510" s="231" t="s">
        <v>7251</v>
      </c>
      <c r="Q510" s="215" t="s">
        <v>4906</v>
      </c>
      <c r="R510" s="206" t="s">
        <v>4433</v>
      </c>
      <c r="S510" s="72" t="s">
        <v>5231</v>
      </c>
      <c r="T510" s="141" t="s">
        <v>2180</v>
      </c>
      <c r="U510" s="72" t="s">
        <v>70</v>
      </c>
      <c r="V510" s="72" t="s">
        <v>73</v>
      </c>
      <c r="W510" s="72" t="s">
        <v>4497</v>
      </c>
      <c r="X510" s="180" t="s">
        <v>5233</v>
      </c>
      <c r="Y510" s="180" t="s">
        <v>116</v>
      </c>
      <c r="Z510" s="181" t="s">
        <v>4532</v>
      </c>
      <c r="AA510" s="180" t="s">
        <v>4048</v>
      </c>
      <c r="AB510" s="190" t="s">
        <v>4204</v>
      </c>
      <c r="AC510" s="180" t="s">
        <v>76</v>
      </c>
      <c r="AD510" s="180" t="s">
        <v>5233</v>
      </c>
      <c r="AE510" s="191"/>
      <c r="AF510" s="191"/>
      <c r="AG510" s="191"/>
      <c r="AH510" s="191"/>
      <c r="AI510" s="191"/>
      <c r="AJ510" s="191"/>
      <c r="AK510" s="191"/>
      <c r="AL510" s="191"/>
      <c r="AM510" s="191"/>
      <c r="AN510" s="191"/>
      <c r="AO510" s="192"/>
      <c r="AP510" s="192"/>
      <c r="AQ510" s="192"/>
      <c r="AR510" s="192"/>
      <c r="AS510" s="192"/>
      <c r="AT510" s="192"/>
      <c r="AU510" s="192"/>
      <c r="AV510" s="192"/>
      <c r="AW510" s="192"/>
      <c r="AX510" s="72">
        <v>8</v>
      </c>
      <c r="AY510" s="72">
        <v>0</v>
      </c>
      <c r="AZ510" s="80">
        <f t="shared" si="44"/>
        <v>8</v>
      </c>
      <c r="BA510" s="72">
        <v>5</v>
      </c>
      <c r="BB510" s="72">
        <f>0</f>
        <v>0</v>
      </c>
      <c r="BC510" s="72">
        <f t="shared" si="45"/>
        <v>5</v>
      </c>
      <c r="BD510" s="72">
        <f>0</f>
        <v>0</v>
      </c>
      <c r="BE510" s="72">
        <f t="shared" si="46"/>
        <v>5</v>
      </c>
      <c r="BF510" s="72">
        <v>0</v>
      </c>
      <c r="BG510" s="72">
        <v>0</v>
      </c>
      <c r="BH510" s="142"/>
      <c r="BI510" s="142"/>
      <c r="BJ510" s="142"/>
      <c r="BK510" s="139"/>
    </row>
    <row r="511" spans="1:63" ht="40.5" customHeight="1">
      <c r="A511" s="205" t="s">
        <v>4585</v>
      </c>
      <c r="B511" s="232" t="s">
        <v>4732</v>
      </c>
      <c r="C511" s="205" t="s">
        <v>4351</v>
      </c>
      <c r="D511" s="236" t="s">
        <v>7779</v>
      </c>
      <c r="E511" s="238" t="str">
        <f>INDEX([3]项目信息统计表!$E:$E,MATCH(B511,[3]项目信息统计表!$B:$B,0))</f>
        <v>基础研究</v>
      </c>
      <c r="F511" s="238" t="s">
        <v>1545</v>
      </c>
      <c r="G511" s="72" t="str">
        <f>INDEX(辅助数据!$F$3:$F$98,MATCH(项目信息统计表!F511,辅助数据!$E$3:$E$98,0))</f>
        <v>G54</v>
      </c>
      <c r="H511" s="238" t="s">
        <v>122</v>
      </c>
      <c r="I511" s="72">
        <f>INDEX(辅助数据!$B$3:$B$64,MATCH(项目信息统计表!H511,辅助数据!$A$3:$A$64,0))</f>
        <v>580</v>
      </c>
      <c r="J511" s="141" t="str">
        <f t="shared" si="43"/>
        <v>2021-01</v>
      </c>
      <c r="K511" s="237">
        <v>44896</v>
      </c>
      <c r="L511" s="72" t="str">
        <f t="shared" si="48"/>
        <v>2021</v>
      </c>
      <c r="M511" s="193"/>
      <c r="N511" s="201" t="s">
        <v>6275</v>
      </c>
      <c r="O511" s="201" t="s">
        <v>7768</v>
      </c>
      <c r="P511" s="231" t="s">
        <v>7252</v>
      </c>
      <c r="Q511" s="215" t="s">
        <v>4907</v>
      </c>
      <c r="R511" s="206" t="s">
        <v>5163</v>
      </c>
      <c r="S511" s="72" t="s">
        <v>65</v>
      </c>
      <c r="T511" s="141" t="s">
        <v>3785</v>
      </c>
      <c r="U511" s="72" t="s">
        <v>70</v>
      </c>
      <c r="V511" s="72" t="s">
        <v>73</v>
      </c>
      <c r="W511" s="72" t="s">
        <v>90</v>
      </c>
      <c r="X511" s="180" t="s">
        <v>5233</v>
      </c>
      <c r="Y511" s="180" t="s">
        <v>5233</v>
      </c>
      <c r="Z511" s="181" t="s">
        <v>5233</v>
      </c>
      <c r="AA511" s="180"/>
      <c r="AB511" s="190"/>
      <c r="AC511" s="180"/>
      <c r="AD511" s="180"/>
      <c r="AE511" s="191"/>
      <c r="AF511" s="191"/>
      <c r="AG511" s="191"/>
      <c r="AH511" s="191"/>
      <c r="AI511" s="191"/>
      <c r="AJ511" s="191"/>
      <c r="AK511" s="191"/>
      <c r="AL511" s="191"/>
      <c r="AM511" s="191"/>
      <c r="AN511" s="191"/>
      <c r="AO511" s="192"/>
      <c r="AP511" s="192"/>
      <c r="AQ511" s="192"/>
      <c r="AR511" s="192"/>
      <c r="AS511" s="192"/>
      <c r="AT511" s="192"/>
      <c r="AU511" s="192"/>
      <c r="AV511" s="192"/>
      <c r="AW511" s="192"/>
      <c r="AX511" s="72">
        <v>8</v>
      </c>
      <c r="AY511" s="72">
        <v>0</v>
      </c>
      <c r="AZ511" s="80">
        <f t="shared" si="44"/>
        <v>8</v>
      </c>
      <c r="BA511" s="72">
        <v>5</v>
      </c>
      <c r="BB511" s="72">
        <f>0</f>
        <v>0</v>
      </c>
      <c r="BC511" s="72">
        <f t="shared" si="45"/>
        <v>5</v>
      </c>
      <c r="BD511" s="72">
        <f>0</f>
        <v>0</v>
      </c>
      <c r="BE511" s="72">
        <f t="shared" si="46"/>
        <v>5</v>
      </c>
      <c r="BF511" s="72">
        <v>0</v>
      </c>
      <c r="BG511" s="72">
        <v>0</v>
      </c>
      <c r="BH511" s="142"/>
      <c r="BI511" s="142"/>
      <c r="BJ511" s="142"/>
      <c r="BK511" s="139"/>
    </row>
    <row r="512" spans="1:63" ht="40.5" customHeight="1">
      <c r="A512" s="205" t="s">
        <v>5717</v>
      </c>
      <c r="B512" s="232" t="s">
        <v>4744</v>
      </c>
      <c r="C512" s="205" t="s">
        <v>4351</v>
      </c>
      <c r="D512" s="236" t="s">
        <v>7779</v>
      </c>
      <c r="E512" s="238" t="str">
        <f>INDEX([3]项目信息统计表!$E:$E,MATCH(B512,[3]项目信息统计表!$B:$B,0))</f>
        <v>应用研究</v>
      </c>
      <c r="F512" s="238" t="s">
        <v>1545</v>
      </c>
      <c r="G512" s="72" t="str">
        <f>INDEX(辅助数据!$F$3:$F$98,MATCH(项目信息统计表!F512,辅助数据!$E$3:$E$98,0))</f>
        <v>G54</v>
      </c>
      <c r="H512" s="238" t="s">
        <v>122</v>
      </c>
      <c r="I512" s="72">
        <f>INDEX(辅助数据!$B$3:$B$64,MATCH(项目信息统计表!H512,辅助数据!$A$3:$A$64,0))</f>
        <v>580</v>
      </c>
      <c r="J512" s="141" t="str">
        <f t="shared" ref="J512:J575" si="49">L512&amp;"-01"</f>
        <v>2021-01</v>
      </c>
      <c r="K512" s="237">
        <v>45261</v>
      </c>
      <c r="L512" s="72" t="str">
        <f t="shared" si="48"/>
        <v>2021</v>
      </c>
      <c r="M512" s="238" t="s">
        <v>54</v>
      </c>
      <c r="N512" s="197" t="s">
        <v>6259</v>
      </c>
      <c r="O512" s="201" t="s">
        <v>7768</v>
      </c>
      <c r="P512" s="231" t="s">
        <v>7264</v>
      </c>
      <c r="Q512" s="215" t="s">
        <v>2933</v>
      </c>
      <c r="R512" s="206" t="s">
        <v>4430</v>
      </c>
      <c r="S512" s="72" t="s">
        <v>65</v>
      </c>
      <c r="T512" s="141" t="s">
        <v>2249</v>
      </c>
      <c r="U512" s="72" t="s">
        <v>70</v>
      </c>
      <c r="V512" s="72" t="s">
        <v>73</v>
      </c>
      <c r="W512" s="72" t="s">
        <v>4497</v>
      </c>
      <c r="X512" s="180" t="s">
        <v>5233</v>
      </c>
      <c r="Y512" s="180" t="s">
        <v>116</v>
      </c>
      <c r="Z512" s="181" t="s">
        <v>4532</v>
      </c>
      <c r="AA512" s="180" t="s">
        <v>6540</v>
      </c>
      <c r="AB512" s="190" t="s">
        <v>4222</v>
      </c>
      <c r="AC512" s="180" t="s">
        <v>4497</v>
      </c>
      <c r="AD512" s="180" t="s">
        <v>5233</v>
      </c>
      <c r="AE512" s="191"/>
      <c r="AF512" s="191"/>
      <c r="AG512" s="191"/>
      <c r="AH512" s="191"/>
      <c r="AI512" s="191"/>
      <c r="AJ512" s="191"/>
      <c r="AK512" s="191"/>
      <c r="AL512" s="191"/>
      <c r="AM512" s="191"/>
      <c r="AN512" s="191"/>
      <c r="AO512" s="192"/>
      <c r="AP512" s="192"/>
      <c r="AQ512" s="192"/>
      <c r="AR512" s="192"/>
      <c r="AS512" s="192"/>
      <c r="AT512" s="192"/>
      <c r="AU512" s="192"/>
      <c r="AV512" s="192"/>
      <c r="AW512" s="192"/>
      <c r="AX512" s="72">
        <v>15</v>
      </c>
      <c r="AY512" s="72">
        <v>0</v>
      </c>
      <c r="AZ512" s="80">
        <f t="shared" ref="AZ512:AZ575" si="50">SUM(AX512,AY512)</f>
        <v>15</v>
      </c>
      <c r="BA512" s="72">
        <v>5</v>
      </c>
      <c r="BB512" s="72">
        <f>0</f>
        <v>0</v>
      </c>
      <c r="BC512" s="72">
        <f t="shared" ref="BC512:BC575" si="51">SUM(BA512,BB512)</f>
        <v>5</v>
      </c>
      <c r="BD512" s="72">
        <f>0</f>
        <v>0</v>
      </c>
      <c r="BE512" s="72">
        <f t="shared" ref="BE512:BE575" si="52">SUM(BC512,BD512)</f>
        <v>5</v>
      </c>
      <c r="BF512" s="72">
        <v>0</v>
      </c>
      <c r="BG512" s="72">
        <v>0</v>
      </c>
      <c r="BH512" s="142"/>
      <c r="BI512" s="142"/>
      <c r="BJ512" s="142"/>
      <c r="BK512" s="139"/>
    </row>
    <row r="513" spans="1:63" ht="40.5" customHeight="1">
      <c r="A513" s="205" t="s">
        <v>4290</v>
      </c>
      <c r="B513" s="232" t="s">
        <v>4346</v>
      </c>
      <c r="C513" s="208" t="s">
        <v>4351</v>
      </c>
      <c r="D513" s="236" t="s">
        <v>7779</v>
      </c>
      <c r="E513" s="238" t="str">
        <f>INDEX([3]项目信息统计表!$E:$E,MATCH(B513,[3]项目信息统计表!$B:$B,0))</f>
        <v>应用研究</v>
      </c>
      <c r="F513" s="238" t="s">
        <v>1545</v>
      </c>
      <c r="G513" s="72" t="str">
        <f>INDEX(辅助数据!$F$3:$F$98,MATCH(项目信息统计表!F513,辅助数据!$E$3:$E$98,0))</f>
        <v>G54</v>
      </c>
      <c r="H513" s="238" t="s">
        <v>122</v>
      </c>
      <c r="I513" s="72">
        <f>INDEX(辅助数据!$B$3:$B$64,MATCH(项目信息统计表!H513,辅助数据!$A$3:$A$64,0))</f>
        <v>580</v>
      </c>
      <c r="J513" s="141" t="str">
        <f t="shared" si="49"/>
        <v>2020-01</v>
      </c>
      <c r="K513" s="237">
        <v>44896</v>
      </c>
      <c r="L513" s="72" t="str">
        <f t="shared" si="48"/>
        <v>2020</v>
      </c>
      <c r="M513" s="193"/>
      <c r="N513" s="201" t="s">
        <v>6259</v>
      </c>
      <c r="O513" s="201" t="s">
        <v>7768</v>
      </c>
      <c r="P513" s="231" t="s">
        <v>7335</v>
      </c>
      <c r="Q513" s="215" t="s">
        <v>4993</v>
      </c>
      <c r="R513" s="206" t="s">
        <v>4427</v>
      </c>
      <c r="S513" s="72" t="s">
        <v>5231</v>
      </c>
      <c r="T513" s="141" t="s">
        <v>2155</v>
      </c>
      <c r="U513" s="72" t="s">
        <v>70</v>
      </c>
      <c r="V513" s="72" t="s">
        <v>73</v>
      </c>
      <c r="W513" s="72" t="s">
        <v>76</v>
      </c>
      <c r="X513" s="180" t="s">
        <v>5233</v>
      </c>
      <c r="Y513" s="180" t="s">
        <v>5233</v>
      </c>
      <c r="Z513" s="181" t="s">
        <v>5233</v>
      </c>
      <c r="AA513" s="180" t="s">
        <v>4048</v>
      </c>
      <c r="AB513" s="190" t="s">
        <v>4204</v>
      </c>
      <c r="AC513" s="180" t="s">
        <v>76</v>
      </c>
      <c r="AD513" s="180" t="s">
        <v>5233</v>
      </c>
      <c r="AE513" s="191"/>
      <c r="AF513" s="191"/>
      <c r="AG513" s="191"/>
      <c r="AH513" s="191"/>
      <c r="AI513" s="191"/>
      <c r="AJ513" s="191"/>
      <c r="AK513" s="191"/>
      <c r="AL513" s="191"/>
      <c r="AM513" s="191"/>
      <c r="AN513" s="191"/>
      <c r="AO513" s="192"/>
      <c r="AP513" s="192"/>
      <c r="AQ513" s="192"/>
      <c r="AR513" s="192"/>
      <c r="AS513" s="192"/>
      <c r="AT513" s="192"/>
      <c r="AU513" s="192"/>
      <c r="AV513" s="192"/>
      <c r="AW513" s="192"/>
      <c r="AX513" s="72">
        <v>15</v>
      </c>
      <c r="AY513" s="72">
        <v>0</v>
      </c>
      <c r="AZ513" s="80">
        <f t="shared" si="50"/>
        <v>15</v>
      </c>
      <c r="BA513" s="72">
        <v>5.8</v>
      </c>
      <c r="BB513" s="72">
        <f>0</f>
        <v>0</v>
      </c>
      <c r="BC513" s="72">
        <f t="shared" si="51"/>
        <v>5.8</v>
      </c>
      <c r="BD513" s="72">
        <f>0</f>
        <v>0</v>
      </c>
      <c r="BE513" s="72">
        <f t="shared" si="52"/>
        <v>5.8</v>
      </c>
      <c r="BF513" s="72">
        <v>0</v>
      </c>
      <c r="BG513" s="72">
        <v>0</v>
      </c>
      <c r="BH513" s="142"/>
      <c r="BI513" s="142"/>
      <c r="BJ513" s="142"/>
      <c r="BK513" s="139"/>
    </row>
    <row r="514" spans="1:63" ht="40.5" customHeight="1">
      <c r="A514" s="205" t="s">
        <v>4291</v>
      </c>
      <c r="B514" s="232" t="s">
        <v>4347</v>
      </c>
      <c r="C514" s="205" t="s">
        <v>4351</v>
      </c>
      <c r="D514" s="236" t="s">
        <v>7779</v>
      </c>
      <c r="E514" s="238" t="str">
        <f>INDEX([3]项目信息统计表!$E:$E,MATCH(B514,[3]项目信息统计表!$B:$B,0))</f>
        <v>基础研究</v>
      </c>
      <c r="F514" s="238" t="s">
        <v>1545</v>
      </c>
      <c r="G514" s="72" t="str">
        <f>INDEX(辅助数据!$F$3:$F$98,MATCH(项目信息统计表!F514,辅助数据!$E$3:$E$98,0))</f>
        <v>G54</v>
      </c>
      <c r="H514" s="238" t="s">
        <v>122</v>
      </c>
      <c r="I514" s="72">
        <f>INDEX(辅助数据!$B$3:$B$64,MATCH(项目信息统计表!H514,辅助数据!$A$3:$A$64,0))</f>
        <v>580</v>
      </c>
      <c r="J514" s="141" t="str">
        <f t="shared" si="49"/>
        <v>2020-01</v>
      </c>
      <c r="K514" s="237">
        <v>44896</v>
      </c>
      <c r="L514" s="72" t="str">
        <f t="shared" si="48"/>
        <v>2020</v>
      </c>
      <c r="M514" s="193"/>
      <c r="N514" s="201" t="s">
        <v>6259</v>
      </c>
      <c r="O514" s="201" t="s">
        <v>7768</v>
      </c>
      <c r="P514" s="231" t="s">
        <v>7336</v>
      </c>
      <c r="Q514" s="215" t="s">
        <v>4994</v>
      </c>
      <c r="R514" s="206" t="s">
        <v>4428</v>
      </c>
      <c r="S514" s="72" t="s">
        <v>65</v>
      </c>
      <c r="T514" s="141" t="s">
        <v>2134</v>
      </c>
      <c r="U514" s="72" t="s">
        <v>70</v>
      </c>
      <c r="V514" s="72" t="s">
        <v>73</v>
      </c>
      <c r="W514" s="72" t="s">
        <v>4497</v>
      </c>
      <c r="X514" s="180" t="s">
        <v>5233</v>
      </c>
      <c r="Y514" s="180" t="s">
        <v>5233</v>
      </c>
      <c r="Z514" s="181" t="s">
        <v>5233</v>
      </c>
      <c r="AA514" s="180" t="s">
        <v>187</v>
      </c>
      <c r="AB514" s="190">
        <v>1983</v>
      </c>
      <c r="AC514" s="180" t="s">
        <v>90</v>
      </c>
      <c r="AD514" s="180" t="s">
        <v>5233</v>
      </c>
      <c r="AE514" s="191"/>
      <c r="AF514" s="191"/>
      <c r="AG514" s="191"/>
      <c r="AH514" s="191"/>
      <c r="AI514" s="191"/>
      <c r="AJ514" s="191"/>
      <c r="AK514" s="191"/>
      <c r="AL514" s="191"/>
      <c r="AM514" s="191"/>
      <c r="AN514" s="191"/>
      <c r="AO514" s="192"/>
      <c r="AP514" s="192"/>
      <c r="AQ514" s="192"/>
      <c r="AR514" s="192"/>
      <c r="AS514" s="192"/>
      <c r="AT514" s="192"/>
      <c r="AU514" s="192"/>
      <c r="AV514" s="192"/>
      <c r="AW514" s="192"/>
      <c r="AX514" s="72">
        <v>15</v>
      </c>
      <c r="AY514" s="72">
        <v>0</v>
      </c>
      <c r="AZ514" s="80">
        <f t="shared" si="50"/>
        <v>15</v>
      </c>
      <c r="BA514" s="72">
        <v>5.8</v>
      </c>
      <c r="BB514" s="72">
        <f>0</f>
        <v>0</v>
      </c>
      <c r="BC514" s="72">
        <f t="shared" si="51"/>
        <v>5.8</v>
      </c>
      <c r="BD514" s="72">
        <f>0</f>
        <v>0</v>
      </c>
      <c r="BE514" s="72">
        <f t="shared" si="52"/>
        <v>5.8</v>
      </c>
      <c r="BF514" s="72">
        <v>0</v>
      </c>
      <c r="BG514" s="72">
        <v>0</v>
      </c>
      <c r="BH514" s="142"/>
      <c r="BI514" s="142"/>
      <c r="BJ514" s="142"/>
      <c r="BK514" s="139"/>
    </row>
    <row r="515" spans="1:63" ht="40.5" customHeight="1">
      <c r="A515" s="205" t="s">
        <v>4292</v>
      </c>
      <c r="B515" s="232" t="s">
        <v>4348</v>
      </c>
      <c r="C515" s="205" t="s">
        <v>4351</v>
      </c>
      <c r="D515" s="236" t="s">
        <v>7779</v>
      </c>
      <c r="E515" s="238" t="str">
        <f>INDEX([3]项目信息统计表!$E:$E,MATCH(B515,[3]项目信息统计表!$B:$B,0))</f>
        <v>应用研究</v>
      </c>
      <c r="F515" s="238" t="s">
        <v>1545</v>
      </c>
      <c r="G515" s="72" t="str">
        <f>INDEX(辅助数据!$F$3:$F$98,MATCH(项目信息统计表!F515,辅助数据!$E$3:$E$98,0))</f>
        <v>G54</v>
      </c>
      <c r="H515" s="238" t="s">
        <v>122</v>
      </c>
      <c r="I515" s="72">
        <f>INDEX(辅助数据!$B$3:$B$64,MATCH(项目信息统计表!H515,辅助数据!$A$3:$A$64,0))</f>
        <v>580</v>
      </c>
      <c r="J515" s="141" t="str">
        <f t="shared" si="49"/>
        <v>2020-01</v>
      </c>
      <c r="K515" s="237">
        <v>44896</v>
      </c>
      <c r="L515" s="72" t="str">
        <f t="shared" si="48"/>
        <v>2020</v>
      </c>
      <c r="M515" s="193"/>
      <c r="N515" s="201" t="s">
        <v>6259</v>
      </c>
      <c r="O515" s="201" t="s">
        <v>7768</v>
      </c>
      <c r="P515" s="231" t="s">
        <v>7337</v>
      </c>
      <c r="Q515" s="215" t="s">
        <v>4995</v>
      </c>
      <c r="R515" s="206" t="s">
        <v>4429</v>
      </c>
      <c r="S515" s="72" t="s">
        <v>5231</v>
      </c>
      <c r="T515" s="141" t="s">
        <v>2207</v>
      </c>
      <c r="U515" s="72" t="s">
        <v>70</v>
      </c>
      <c r="V515" s="72" t="s">
        <v>73</v>
      </c>
      <c r="W515" s="72" t="s">
        <v>76</v>
      </c>
      <c r="X515" s="180" t="s">
        <v>5233</v>
      </c>
      <c r="Y515" s="180" t="s">
        <v>5233</v>
      </c>
      <c r="Z515" s="181" t="s">
        <v>5233</v>
      </c>
      <c r="AA515" s="180" t="s">
        <v>187</v>
      </c>
      <c r="AB515" s="190" t="s">
        <v>4218</v>
      </c>
      <c r="AC515" s="180" t="s">
        <v>90</v>
      </c>
      <c r="AD515" s="180" t="s">
        <v>5233</v>
      </c>
      <c r="AE515" s="191"/>
      <c r="AF515" s="191"/>
      <c r="AG515" s="191"/>
      <c r="AH515" s="191"/>
      <c r="AI515" s="191"/>
      <c r="AJ515" s="191"/>
      <c r="AK515" s="191"/>
      <c r="AL515" s="191"/>
      <c r="AM515" s="191"/>
      <c r="AN515" s="191"/>
      <c r="AO515" s="192"/>
      <c r="AP515" s="192"/>
      <c r="AQ515" s="192"/>
      <c r="AR515" s="192"/>
      <c r="AS515" s="192"/>
      <c r="AT515" s="192"/>
      <c r="AU515" s="192"/>
      <c r="AV515" s="192"/>
      <c r="AW515" s="192"/>
      <c r="AX515" s="72">
        <v>15</v>
      </c>
      <c r="AY515" s="72">
        <v>0</v>
      </c>
      <c r="AZ515" s="80">
        <f t="shared" si="50"/>
        <v>15</v>
      </c>
      <c r="BA515" s="72">
        <v>5.8</v>
      </c>
      <c r="BB515" s="72">
        <f>0</f>
        <v>0</v>
      </c>
      <c r="BC515" s="72">
        <f t="shared" si="51"/>
        <v>5.8</v>
      </c>
      <c r="BD515" s="72">
        <f>0</f>
        <v>0</v>
      </c>
      <c r="BE515" s="72">
        <f t="shared" si="52"/>
        <v>5.8</v>
      </c>
      <c r="BF515" s="72">
        <v>0</v>
      </c>
      <c r="BG515" s="72">
        <v>0</v>
      </c>
      <c r="BH515" s="142"/>
      <c r="BI515" s="142"/>
      <c r="BJ515" s="142"/>
      <c r="BK515" s="139"/>
    </row>
    <row r="516" spans="1:63" ht="40.5" customHeight="1">
      <c r="A516" s="205" t="s">
        <v>5746</v>
      </c>
      <c r="B516" s="232" t="s">
        <v>4774</v>
      </c>
      <c r="C516" s="205" t="s">
        <v>4351</v>
      </c>
      <c r="D516" s="236" t="s">
        <v>7779</v>
      </c>
      <c r="E516" s="238" t="str">
        <f>INDEX([3]项目信息统计表!$E:$E,MATCH(B516,[3]项目信息统计表!$B:$B,0))</f>
        <v>应用研究</v>
      </c>
      <c r="F516" s="238" t="s">
        <v>1545</v>
      </c>
      <c r="G516" s="72" t="str">
        <f>INDEX(辅助数据!$F$3:$F$98,MATCH(项目信息统计表!F516,辅助数据!$E$3:$E$98,0))</f>
        <v>G54</v>
      </c>
      <c r="H516" s="238" t="s">
        <v>122</v>
      </c>
      <c r="I516" s="72">
        <f>INDEX(辅助数据!$B$3:$B$64,MATCH(项目信息统计表!H516,辅助数据!$A$3:$A$64,0))</f>
        <v>580</v>
      </c>
      <c r="J516" s="141" t="str">
        <f t="shared" si="49"/>
        <v>2021-01</v>
      </c>
      <c r="K516" s="237">
        <v>45627</v>
      </c>
      <c r="L516" s="72" t="str">
        <f t="shared" si="48"/>
        <v>2021</v>
      </c>
      <c r="M516" s="238" t="s">
        <v>54</v>
      </c>
      <c r="N516" s="201" t="s">
        <v>4825</v>
      </c>
      <c r="O516" s="201" t="s">
        <v>7768</v>
      </c>
      <c r="P516" s="231" t="s">
        <v>7356</v>
      </c>
      <c r="Q516" s="215" t="s">
        <v>4930</v>
      </c>
      <c r="R516" s="218" t="s">
        <v>5186</v>
      </c>
      <c r="S516" s="72" t="s">
        <v>65</v>
      </c>
      <c r="T516" s="141" t="s">
        <v>3668</v>
      </c>
      <c r="U516" s="72" t="s">
        <v>70</v>
      </c>
      <c r="V516" s="72" t="s">
        <v>73</v>
      </c>
      <c r="W516" s="72" t="s">
        <v>76</v>
      </c>
      <c r="X516" s="180" t="s">
        <v>5233</v>
      </c>
      <c r="Y516" s="180" t="s">
        <v>5233</v>
      </c>
      <c r="Z516" s="181" t="s">
        <v>5233</v>
      </c>
      <c r="AA516" s="180" t="s">
        <v>4979</v>
      </c>
      <c r="AB516" s="190" t="s">
        <v>4221</v>
      </c>
      <c r="AC516" s="180" t="s">
        <v>4497</v>
      </c>
      <c r="AD516" s="180" t="s">
        <v>5234</v>
      </c>
      <c r="AE516" s="191"/>
      <c r="AF516" s="191"/>
      <c r="AG516" s="191"/>
      <c r="AH516" s="191"/>
      <c r="AI516" s="191"/>
      <c r="AJ516" s="191"/>
      <c r="AK516" s="191"/>
      <c r="AL516" s="191"/>
      <c r="AM516" s="191"/>
      <c r="AN516" s="191"/>
      <c r="AO516" s="192"/>
      <c r="AP516" s="192"/>
      <c r="AQ516" s="192"/>
      <c r="AR516" s="192"/>
      <c r="AS516" s="192"/>
      <c r="AT516" s="192"/>
      <c r="AU516" s="192"/>
      <c r="AV516" s="192"/>
      <c r="AW516" s="192"/>
      <c r="AX516" s="72">
        <v>40</v>
      </c>
      <c r="AY516" s="72">
        <v>0</v>
      </c>
      <c r="AZ516" s="80">
        <f t="shared" si="50"/>
        <v>40</v>
      </c>
      <c r="BA516" s="72">
        <v>30</v>
      </c>
      <c r="BB516" s="72">
        <f>0</f>
        <v>0</v>
      </c>
      <c r="BC516" s="72">
        <f t="shared" si="51"/>
        <v>30</v>
      </c>
      <c r="BD516" s="72">
        <f>0</f>
        <v>0</v>
      </c>
      <c r="BE516" s="72">
        <f t="shared" si="52"/>
        <v>30</v>
      </c>
      <c r="BF516" s="72">
        <v>0</v>
      </c>
      <c r="BG516" s="72">
        <v>0</v>
      </c>
      <c r="BH516" s="142"/>
      <c r="BI516" s="142"/>
      <c r="BJ516" s="142"/>
      <c r="BK516" s="139"/>
    </row>
    <row r="517" spans="1:63" ht="40.5" customHeight="1">
      <c r="A517" s="205" t="s">
        <v>4601</v>
      </c>
      <c r="B517" s="232" t="s">
        <v>4777</v>
      </c>
      <c r="C517" s="205" t="s">
        <v>4351</v>
      </c>
      <c r="D517" s="236" t="s">
        <v>7779</v>
      </c>
      <c r="E517" s="238" t="str">
        <f>INDEX([3]项目信息统计表!$E:$E,MATCH(B517,[3]项目信息统计表!$B:$B,0))</f>
        <v>应用研究</v>
      </c>
      <c r="F517" s="238" t="s">
        <v>1545</v>
      </c>
      <c r="G517" s="72" t="str">
        <f>INDEX(辅助数据!$F$3:$F$98,MATCH(项目信息统计表!F517,辅助数据!$E$3:$E$98,0))</f>
        <v>G54</v>
      </c>
      <c r="H517" s="238" t="s">
        <v>122</v>
      </c>
      <c r="I517" s="72">
        <f>INDEX(辅助数据!$B$3:$B$64,MATCH(项目信息统计表!H517,辅助数据!$A$3:$A$64,0))</f>
        <v>580</v>
      </c>
      <c r="J517" s="141" t="str">
        <f t="shared" si="49"/>
        <v>2021-01</v>
      </c>
      <c r="K517" s="237">
        <v>44531</v>
      </c>
      <c r="L517" s="72" t="str">
        <f t="shared" si="48"/>
        <v>2021</v>
      </c>
      <c r="M517" s="193"/>
      <c r="N517" s="135" t="s">
        <v>4825</v>
      </c>
      <c r="O517" s="201" t="s">
        <v>7768</v>
      </c>
      <c r="P517" s="231" t="s">
        <v>7362</v>
      </c>
      <c r="Q517" s="215" t="s">
        <v>4923</v>
      </c>
      <c r="R517" s="206">
        <v>201003</v>
      </c>
      <c r="S517" s="72" t="s">
        <v>65</v>
      </c>
      <c r="T517" s="141" t="s">
        <v>2162</v>
      </c>
      <c r="U517" s="72" t="s">
        <v>70</v>
      </c>
      <c r="V517" s="72" t="s">
        <v>73</v>
      </c>
      <c r="W517" s="72" t="s">
        <v>90</v>
      </c>
      <c r="X517" s="180" t="s">
        <v>5233</v>
      </c>
      <c r="Y517" s="180" t="s">
        <v>116</v>
      </c>
      <c r="Z517" s="181" t="s">
        <v>4532</v>
      </c>
      <c r="AA517" s="180" t="s">
        <v>4906</v>
      </c>
      <c r="AB517" s="190" t="s">
        <v>4224</v>
      </c>
      <c r="AC517" s="180" t="s">
        <v>4497</v>
      </c>
      <c r="AD517" s="180" t="s">
        <v>5233</v>
      </c>
      <c r="AE517" s="191"/>
      <c r="AF517" s="191"/>
      <c r="AG517" s="191"/>
      <c r="AH517" s="191"/>
      <c r="AI517" s="191"/>
      <c r="AJ517" s="191"/>
      <c r="AK517" s="191"/>
      <c r="AL517" s="191"/>
      <c r="AM517" s="191"/>
      <c r="AN517" s="191"/>
      <c r="AO517" s="192"/>
      <c r="AP517" s="192"/>
      <c r="AQ517" s="192"/>
      <c r="AR517" s="192"/>
      <c r="AS517" s="192"/>
      <c r="AT517" s="192"/>
      <c r="AU517" s="192"/>
      <c r="AV517" s="192"/>
      <c r="AW517" s="192"/>
      <c r="AX517" s="72">
        <v>35</v>
      </c>
      <c r="AY517" s="72">
        <v>0</v>
      </c>
      <c r="AZ517" s="80">
        <f t="shared" si="50"/>
        <v>35</v>
      </c>
      <c r="BA517" s="72">
        <v>20</v>
      </c>
      <c r="BB517" s="72">
        <f>0</f>
        <v>0</v>
      </c>
      <c r="BC517" s="72">
        <f t="shared" si="51"/>
        <v>20</v>
      </c>
      <c r="BD517" s="72">
        <f>0</f>
        <v>0</v>
      </c>
      <c r="BE517" s="72">
        <f t="shared" si="52"/>
        <v>20</v>
      </c>
      <c r="BF517" s="72">
        <v>0</v>
      </c>
      <c r="BG517" s="72">
        <v>0</v>
      </c>
      <c r="BH517" s="142"/>
      <c r="BI517" s="142"/>
      <c r="BJ517" s="142"/>
      <c r="BK517" s="139"/>
    </row>
    <row r="518" spans="1:63" ht="40.5" customHeight="1">
      <c r="A518" s="205" t="s">
        <v>4606</v>
      </c>
      <c r="B518" s="232" t="s">
        <v>4786</v>
      </c>
      <c r="C518" s="205" t="s">
        <v>4351</v>
      </c>
      <c r="D518" s="236" t="s">
        <v>7779</v>
      </c>
      <c r="E518" s="238" t="str">
        <f>INDEX([3]项目信息统计表!$E:$E,MATCH(B518,[3]项目信息统计表!$B:$B,0))</f>
        <v>应用研究</v>
      </c>
      <c r="F518" s="238" t="s">
        <v>1545</v>
      </c>
      <c r="G518" s="72" t="str">
        <f>INDEX(辅助数据!$F$3:$F$98,MATCH(项目信息统计表!F518,辅助数据!$E$3:$E$98,0))</f>
        <v>G54</v>
      </c>
      <c r="H518" s="238" t="s">
        <v>122</v>
      </c>
      <c r="I518" s="72">
        <f>INDEX(辅助数据!$B$3:$B$64,MATCH(项目信息统计表!H518,辅助数据!$A$3:$A$64,0))</f>
        <v>580</v>
      </c>
      <c r="J518" s="141" t="str">
        <f t="shared" si="49"/>
        <v>2021-01</v>
      </c>
      <c r="K518" s="237">
        <v>44531</v>
      </c>
      <c r="L518" s="72" t="str">
        <f t="shared" si="48"/>
        <v>2021</v>
      </c>
      <c r="M518" s="193"/>
      <c r="N518" s="135" t="s">
        <v>4825</v>
      </c>
      <c r="O518" s="201" t="s">
        <v>7768</v>
      </c>
      <c r="P518" s="231" t="s">
        <v>7378</v>
      </c>
      <c r="Q518" s="215" t="s">
        <v>4048</v>
      </c>
      <c r="R518" s="206" t="s">
        <v>5193</v>
      </c>
      <c r="S518" s="72" t="s">
        <v>65</v>
      </c>
      <c r="T518" s="141" t="s">
        <v>3636</v>
      </c>
      <c r="U518" s="72" t="s">
        <v>70</v>
      </c>
      <c r="V518" s="72" t="s">
        <v>73</v>
      </c>
      <c r="W518" s="72" t="s">
        <v>76</v>
      </c>
      <c r="X518" s="180" t="s">
        <v>5234</v>
      </c>
      <c r="Y518" s="180" t="s">
        <v>116</v>
      </c>
      <c r="Z518" s="181" t="s">
        <v>4532</v>
      </c>
      <c r="AA518" s="180" t="s">
        <v>4953</v>
      </c>
      <c r="AB518" s="190" t="s">
        <v>4217</v>
      </c>
      <c r="AC518" s="180" t="s">
        <v>90</v>
      </c>
      <c r="AD518" s="180" t="s">
        <v>5233</v>
      </c>
      <c r="AE518" s="191"/>
      <c r="AF518" s="191"/>
      <c r="AG518" s="191"/>
      <c r="AH518" s="191"/>
      <c r="AI518" s="191"/>
      <c r="AJ518" s="191"/>
      <c r="AK518" s="191"/>
      <c r="AL518" s="191"/>
      <c r="AM518" s="191"/>
      <c r="AN518" s="191"/>
      <c r="AO518" s="192"/>
      <c r="AP518" s="192"/>
      <c r="AQ518" s="192"/>
      <c r="AR518" s="192"/>
      <c r="AS518" s="192"/>
      <c r="AT518" s="192"/>
      <c r="AU518" s="192"/>
      <c r="AV518" s="192"/>
      <c r="AW518" s="192"/>
      <c r="AX518" s="72">
        <v>15</v>
      </c>
      <c r="AY518" s="72">
        <v>0</v>
      </c>
      <c r="AZ518" s="80">
        <f t="shared" si="50"/>
        <v>15</v>
      </c>
      <c r="BA518" s="72">
        <v>10</v>
      </c>
      <c r="BB518" s="72">
        <f>0</f>
        <v>0</v>
      </c>
      <c r="BC518" s="72">
        <f t="shared" si="51"/>
        <v>10</v>
      </c>
      <c r="BD518" s="72">
        <f>0</f>
        <v>0</v>
      </c>
      <c r="BE518" s="72">
        <f t="shared" si="52"/>
        <v>10</v>
      </c>
      <c r="BF518" s="72">
        <v>0</v>
      </c>
      <c r="BG518" s="72">
        <v>0</v>
      </c>
      <c r="BH518" s="142"/>
      <c r="BI518" s="142"/>
      <c r="BJ518" s="142"/>
      <c r="BK518" s="139"/>
    </row>
    <row r="519" spans="1:63" s="184" customFormat="1" ht="40.5" customHeight="1">
      <c r="A519" s="196" t="s">
        <v>5244</v>
      </c>
      <c r="B519" s="216" t="s">
        <v>5781</v>
      </c>
      <c r="C519" s="196" t="s">
        <v>2084</v>
      </c>
      <c r="D519" s="236" t="s">
        <v>7779</v>
      </c>
      <c r="E519" s="245" t="str">
        <f>INDEX([3]项目信息统计表!$E:$E,MATCH(B519,[3]项目信息统计表!$B:$B,0))</f>
        <v>基础研究</v>
      </c>
      <c r="F519" s="245" t="s">
        <v>1564</v>
      </c>
      <c r="G519" s="72" t="str">
        <f>INDEX(辅助数据!$F$3:$F$98,MATCH(项目信息统计表!F519,辅助数据!$E$3:$E$98,0))</f>
        <v>M73</v>
      </c>
      <c r="H519" s="245" t="s">
        <v>212</v>
      </c>
      <c r="I519" s="72">
        <f>INDEX(辅助数据!$B$3:$B$64,MATCH(项目信息统计表!H519,辅助数据!$A$3:$A$64,0))</f>
        <v>170</v>
      </c>
      <c r="J519" s="246" t="str">
        <f t="shared" si="49"/>
        <v>2022-01</v>
      </c>
      <c r="K519" s="247">
        <v>45627</v>
      </c>
      <c r="L519" s="182" t="str">
        <f t="shared" si="48"/>
        <v>2022</v>
      </c>
      <c r="M519" s="245" t="s">
        <v>54</v>
      </c>
      <c r="N519" s="248" t="s">
        <v>6259</v>
      </c>
      <c r="O519" s="248" t="s">
        <v>7768</v>
      </c>
      <c r="P519" s="249" t="s">
        <v>6471</v>
      </c>
      <c r="Q519" s="223" t="s">
        <v>6472</v>
      </c>
      <c r="R519" s="216" t="s">
        <v>6279</v>
      </c>
      <c r="S519" s="182" t="s">
        <v>65</v>
      </c>
      <c r="T519" s="246" t="s">
        <v>3749</v>
      </c>
      <c r="U519" s="182" t="s">
        <v>70</v>
      </c>
      <c r="V519" s="182" t="s">
        <v>73</v>
      </c>
      <c r="W519" s="182" t="s">
        <v>4497</v>
      </c>
      <c r="X519" s="250" t="s">
        <v>5233</v>
      </c>
      <c r="Y519" s="250" t="s">
        <v>116</v>
      </c>
      <c r="Z519" s="251" t="s">
        <v>2103</v>
      </c>
      <c r="AA519" s="250" t="s">
        <v>4938</v>
      </c>
      <c r="AB519" s="252" t="s">
        <v>4211</v>
      </c>
      <c r="AC519" s="250" t="s">
        <v>76</v>
      </c>
      <c r="AD519" s="250" t="s">
        <v>5233</v>
      </c>
      <c r="AE519" s="253"/>
      <c r="AF519" s="253"/>
      <c r="AG519" s="253"/>
      <c r="AH519" s="253"/>
      <c r="AI519" s="253"/>
      <c r="AJ519" s="253"/>
      <c r="AK519" s="253"/>
      <c r="AL519" s="253"/>
      <c r="AM519" s="253"/>
      <c r="AN519" s="253"/>
      <c r="AO519" s="254"/>
      <c r="AP519" s="254"/>
      <c r="AQ519" s="254"/>
      <c r="AR519" s="254"/>
      <c r="AS519" s="254"/>
      <c r="AT519" s="254"/>
      <c r="AU519" s="254"/>
      <c r="AV519" s="254"/>
      <c r="AW519" s="254"/>
      <c r="AX519" s="182">
        <v>15</v>
      </c>
      <c r="AY519" s="182">
        <v>0</v>
      </c>
      <c r="AZ519" s="255">
        <f t="shared" si="50"/>
        <v>15</v>
      </c>
      <c r="BA519" s="182">
        <v>5</v>
      </c>
      <c r="BB519" s="182">
        <f>0</f>
        <v>0</v>
      </c>
      <c r="BC519" s="182">
        <f t="shared" si="51"/>
        <v>5</v>
      </c>
      <c r="BD519" s="182">
        <f>0</f>
        <v>0</v>
      </c>
      <c r="BE519" s="182">
        <f t="shared" si="52"/>
        <v>5</v>
      </c>
      <c r="BF519" s="182">
        <v>0</v>
      </c>
      <c r="BG519" s="182">
        <v>0</v>
      </c>
      <c r="BH519" s="183"/>
      <c r="BI519" s="183"/>
      <c r="BJ519" s="183"/>
      <c r="BK519" s="256"/>
    </row>
    <row r="520" spans="1:63" ht="40.5" customHeight="1">
      <c r="A520" s="205" t="s">
        <v>5249</v>
      </c>
      <c r="B520" s="232" t="s">
        <v>5786</v>
      </c>
      <c r="C520" s="205" t="s">
        <v>2084</v>
      </c>
      <c r="D520" s="236" t="s">
        <v>7779</v>
      </c>
      <c r="E520" s="238" t="str">
        <f>INDEX([3]项目信息统计表!$E:$E,MATCH(B520,[3]项目信息统计表!$B:$B,0))</f>
        <v>基础研究</v>
      </c>
      <c r="F520" s="238" t="s">
        <v>1564</v>
      </c>
      <c r="G520" s="72" t="str">
        <f>INDEX(辅助数据!$F$3:$F$98,MATCH(项目信息统计表!F520,辅助数据!$E$3:$E$98,0))</f>
        <v>M73</v>
      </c>
      <c r="H520" s="238" t="s">
        <v>212</v>
      </c>
      <c r="I520" s="72">
        <f>INDEX(辅助数据!$B$3:$B$64,MATCH(项目信息统计表!H520,辅助数据!$A$3:$A$64,0))</f>
        <v>170</v>
      </c>
      <c r="J520" s="141" t="str">
        <f t="shared" si="49"/>
        <v>2022-01</v>
      </c>
      <c r="K520" s="237">
        <v>45627</v>
      </c>
      <c r="L520" s="72" t="str">
        <f t="shared" ref="L520:L548" si="53">"202"&amp;MID(B520,9,1)</f>
        <v>2022</v>
      </c>
      <c r="M520" s="238" t="s">
        <v>54</v>
      </c>
      <c r="N520" s="201" t="s">
        <v>6259</v>
      </c>
      <c r="O520" s="201" t="s">
        <v>7768</v>
      </c>
      <c r="P520" s="231" t="s">
        <v>6477</v>
      </c>
      <c r="Q520" s="215" t="s">
        <v>6478</v>
      </c>
      <c r="R520" s="206">
        <v>110066</v>
      </c>
      <c r="S520" s="72" t="s">
        <v>65</v>
      </c>
      <c r="T520" s="141" t="s">
        <v>2184</v>
      </c>
      <c r="U520" s="72" t="s">
        <v>70</v>
      </c>
      <c r="V520" s="72" t="s">
        <v>73</v>
      </c>
      <c r="W520" s="72" t="s">
        <v>4497</v>
      </c>
      <c r="X520" s="180" t="s">
        <v>5233</v>
      </c>
      <c r="Y520" s="180" t="s">
        <v>5233</v>
      </c>
      <c r="Z520" s="181" t="s">
        <v>5233</v>
      </c>
      <c r="AA520" s="180"/>
      <c r="AB520" s="190"/>
      <c r="AC520" s="180"/>
      <c r="AD520" s="180"/>
      <c r="AE520" s="191"/>
      <c r="AF520" s="191"/>
      <c r="AG520" s="191"/>
      <c r="AH520" s="191"/>
      <c r="AI520" s="191"/>
      <c r="AJ520" s="191"/>
      <c r="AK520" s="191"/>
      <c r="AL520" s="191"/>
      <c r="AM520" s="191"/>
      <c r="AN520" s="191"/>
      <c r="AO520" s="192"/>
      <c r="AP520" s="192"/>
      <c r="AQ520" s="192"/>
      <c r="AR520" s="192"/>
      <c r="AS520" s="192"/>
      <c r="AT520" s="192"/>
      <c r="AU520" s="192"/>
      <c r="AV520" s="192"/>
      <c r="AW520" s="192"/>
      <c r="AX520" s="72">
        <v>15</v>
      </c>
      <c r="AY520" s="72">
        <v>0</v>
      </c>
      <c r="AZ520" s="80">
        <f t="shared" si="50"/>
        <v>15</v>
      </c>
      <c r="BA520" s="72">
        <v>5</v>
      </c>
      <c r="BB520" s="72">
        <f>0</f>
        <v>0</v>
      </c>
      <c r="BC520" s="72">
        <f t="shared" si="51"/>
        <v>5</v>
      </c>
      <c r="BD520" s="72">
        <f>0</f>
        <v>0</v>
      </c>
      <c r="BE520" s="72">
        <f t="shared" si="52"/>
        <v>5</v>
      </c>
      <c r="BF520" s="72">
        <v>0</v>
      </c>
      <c r="BG520" s="72">
        <v>0</v>
      </c>
      <c r="BH520" s="142"/>
      <c r="BI520" s="142"/>
      <c r="BJ520" s="142"/>
      <c r="BK520" s="139"/>
    </row>
    <row r="521" spans="1:63" ht="40.5" customHeight="1">
      <c r="A521" s="205" t="s">
        <v>5263</v>
      </c>
      <c r="B521" s="232" t="s">
        <v>5800</v>
      </c>
      <c r="C521" s="205" t="s">
        <v>2084</v>
      </c>
      <c r="D521" s="236" t="s">
        <v>7779</v>
      </c>
      <c r="E521" s="238" t="str">
        <f>INDEX([3]项目信息统计表!$E:$E,MATCH(B521,[3]项目信息统计表!$B:$B,0))</f>
        <v>基础研究</v>
      </c>
      <c r="F521" s="238" t="s">
        <v>1573</v>
      </c>
      <c r="G521" s="72" t="str">
        <f>INDEX(辅助数据!$F$3:$F$98,MATCH(项目信息统计表!F521,辅助数据!$E$3:$E$98,0))</f>
        <v>P82</v>
      </c>
      <c r="H521" s="238" t="s">
        <v>212</v>
      </c>
      <c r="I521" s="72">
        <f>INDEX(辅助数据!$B$3:$B$64,MATCH(项目信息统计表!H521,辅助数据!$A$3:$A$64,0))</f>
        <v>170</v>
      </c>
      <c r="J521" s="141" t="str">
        <f t="shared" si="49"/>
        <v>2022-01</v>
      </c>
      <c r="K521" s="237">
        <v>45627</v>
      </c>
      <c r="L521" s="72" t="str">
        <f t="shared" si="53"/>
        <v>2022</v>
      </c>
      <c r="M521" s="238" t="s">
        <v>54</v>
      </c>
      <c r="N521" s="135" t="s">
        <v>6259</v>
      </c>
      <c r="O521" s="201" t="s">
        <v>7768</v>
      </c>
      <c r="P521" s="231" t="s">
        <v>6495</v>
      </c>
      <c r="Q521" s="215" t="s">
        <v>2834</v>
      </c>
      <c r="R521" s="206" t="s">
        <v>4465</v>
      </c>
      <c r="S521" s="72" t="s">
        <v>65</v>
      </c>
      <c r="T521" s="141" t="s">
        <v>3750</v>
      </c>
      <c r="U521" s="72" t="s">
        <v>70</v>
      </c>
      <c r="V521" s="72" t="s">
        <v>73</v>
      </c>
      <c r="W521" s="72" t="s">
        <v>4497</v>
      </c>
      <c r="X521" s="180" t="s">
        <v>5233</v>
      </c>
      <c r="Y521" s="180" t="s">
        <v>160</v>
      </c>
      <c r="Z521" s="181" t="s">
        <v>209</v>
      </c>
      <c r="AA521" s="180" t="s">
        <v>7472</v>
      </c>
      <c r="AB521" s="190" t="s">
        <v>4225</v>
      </c>
      <c r="AC521" s="180" t="s">
        <v>90</v>
      </c>
      <c r="AD521" s="180" t="s">
        <v>5233</v>
      </c>
      <c r="AE521" s="191"/>
      <c r="AF521" s="191"/>
      <c r="AG521" s="191"/>
      <c r="AH521" s="191"/>
      <c r="AI521" s="191"/>
      <c r="AJ521" s="191"/>
      <c r="AK521" s="191"/>
      <c r="AL521" s="191"/>
      <c r="AM521" s="191"/>
      <c r="AN521" s="191"/>
      <c r="AO521" s="192"/>
      <c r="AP521" s="192"/>
      <c r="AQ521" s="192"/>
      <c r="AR521" s="192"/>
      <c r="AS521" s="192"/>
      <c r="AT521" s="192"/>
      <c r="AU521" s="192"/>
      <c r="AV521" s="192"/>
      <c r="AW521" s="192"/>
      <c r="AX521" s="72">
        <v>15</v>
      </c>
      <c r="AY521" s="72">
        <v>0</v>
      </c>
      <c r="AZ521" s="80">
        <f t="shared" si="50"/>
        <v>15</v>
      </c>
      <c r="BA521" s="72">
        <v>5</v>
      </c>
      <c r="BB521" s="72">
        <f>0</f>
        <v>0</v>
      </c>
      <c r="BC521" s="72">
        <f t="shared" si="51"/>
        <v>5</v>
      </c>
      <c r="BD521" s="72">
        <f>0</f>
        <v>0</v>
      </c>
      <c r="BE521" s="72">
        <f t="shared" si="52"/>
        <v>5</v>
      </c>
      <c r="BF521" s="72">
        <v>0</v>
      </c>
      <c r="BG521" s="72">
        <v>0</v>
      </c>
      <c r="BH521" s="142"/>
      <c r="BI521" s="142"/>
      <c r="BJ521" s="142"/>
      <c r="BK521" s="139"/>
    </row>
    <row r="522" spans="1:63" ht="40.5" customHeight="1">
      <c r="A522" s="210" t="s">
        <v>5276</v>
      </c>
      <c r="B522" s="232" t="s">
        <v>5813</v>
      </c>
      <c r="C522" s="208" t="s">
        <v>2084</v>
      </c>
      <c r="D522" s="236" t="s">
        <v>7779</v>
      </c>
      <c r="E522" s="238" t="str">
        <f>INDEX([3]项目信息统计表!$E:$E,MATCH(B522,[3]项目信息统计表!$B:$B,0))</f>
        <v>基础研究</v>
      </c>
      <c r="F522" s="238" t="s">
        <v>1573</v>
      </c>
      <c r="G522" s="72" t="str">
        <f>INDEX(辅助数据!$F$3:$F$98,MATCH(项目信息统计表!F522,辅助数据!$E$3:$E$98,0))</f>
        <v>P82</v>
      </c>
      <c r="H522" s="238" t="s">
        <v>212</v>
      </c>
      <c r="I522" s="72">
        <f>INDEX(辅助数据!$B$3:$B$64,MATCH(项目信息统计表!H522,辅助数据!$A$3:$A$64,0))</f>
        <v>170</v>
      </c>
      <c r="J522" s="141" t="str">
        <f t="shared" si="49"/>
        <v>2022-01</v>
      </c>
      <c r="K522" s="237">
        <v>45627</v>
      </c>
      <c r="L522" s="72" t="str">
        <f t="shared" si="53"/>
        <v>2022</v>
      </c>
      <c r="M522" s="238" t="s">
        <v>54</v>
      </c>
      <c r="N522" s="201" t="s">
        <v>6259</v>
      </c>
      <c r="O522" s="201" t="s">
        <v>7768</v>
      </c>
      <c r="P522" s="231" t="s">
        <v>6511</v>
      </c>
      <c r="Q522" s="215" t="s">
        <v>4966</v>
      </c>
      <c r="R522" s="218" t="s">
        <v>4360</v>
      </c>
      <c r="S522" s="72" t="s">
        <v>65</v>
      </c>
      <c r="T522" s="141" t="s">
        <v>2273</v>
      </c>
      <c r="U522" s="72" t="s">
        <v>70</v>
      </c>
      <c r="V522" s="72" t="s">
        <v>73</v>
      </c>
      <c r="W522" s="72" t="s">
        <v>90</v>
      </c>
      <c r="X522" s="180" t="s">
        <v>5233</v>
      </c>
      <c r="Y522" s="180" t="s">
        <v>160</v>
      </c>
      <c r="Z522" s="181" t="s">
        <v>209</v>
      </c>
      <c r="AA522" s="180" t="s">
        <v>7478</v>
      </c>
      <c r="AB522" s="190" t="s">
        <v>4199</v>
      </c>
      <c r="AC522" s="180" t="s">
        <v>76</v>
      </c>
      <c r="AD522" s="180" t="s">
        <v>5233</v>
      </c>
      <c r="AE522" s="191"/>
      <c r="AF522" s="191"/>
      <c r="AG522" s="191"/>
      <c r="AH522" s="191"/>
      <c r="AI522" s="191"/>
      <c r="AJ522" s="191"/>
      <c r="AK522" s="191"/>
      <c r="AL522" s="191"/>
      <c r="AM522" s="191"/>
      <c r="AN522" s="191"/>
      <c r="AO522" s="192"/>
      <c r="AP522" s="192"/>
      <c r="AQ522" s="192"/>
      <c r="AR522" s="192"/>
      <c r="AS522" s="192"/>
      <c r="AT522" s="192"/>
      <c r="AU522" s="192"/>
      <c r="AV522" s="192"/>
      <c r="AW522" s="192"/>
      <c r="AX522" s="72">
        <v>15</v>
      </c>
      <c r="AY522" s="72">
        <v>0</v>
      </c>
      <c r="AZ522" s="80">
        <f t="shared" si="50"/>
        <v>15</v>
      </c>
      <c r="BA522" s="72">
        <v>5</v>
      </c>
      <c r="BB522" s="72">
        <f>0</f>
        <v>0</v>
      </c>
      <c r="BC522" s="72">
        <f t="shared" si="51"/>
        <v>5</v>
      </c>
      <c r="BD522" s="72">
        <f>0</f>
        <v>0</v>
      </c>
      <c r="BE522" s="72">
        <f t="shared" si="52"/>
        <v>5</v>
      </c>
      <c r="BF522" s="72">
        <v>0</v>
      </c>
      <c r="BG522" s="72">
        <v>0</v>
      </c>
      <c r="BH522" s="142"/>
      <c r="BI522" s="142"/>
      <c r="BJ522" s="142"/>
      <c r="BK522" s="139"/>
    </row>
    <row r="523" spans="1:63" ht="40.5" customHeight="1">
      <c r="A523" s="205" t="s">
        <v>5285</v>
      </c>
      <c r="B523" s="232" t="s">
        <v>5822</v>
      </c>
      <c r="C523" s="205" t="s">
        <v>2084</v>
      </c>
      <c r="D523" s="236" t="s">
        <v>7779</v>
      </c>
      <c r="E523" s="238" t="str">
        <f>INDEX([3]项目信息统计表!$E:$E,MATCH(B523,[3]项目信息统计表!$B:$B,0))</f>
        <v>基础研究</v>
      </c>
      <c r="F523" s="238" t="s">
        <v>1565</v>
      </c>
      <c r="G523" s="72" t="str">
        <f>INDEX(辅助数据!$F$3:$F$98,MATCH(项目信息统计表!F523,辅助数据!$E$3:$E$98,0))</f>
        <v>M74</v>
      </c>
      <c r="H523" s="238" t="s">
        <v>212</v>
      </c>
      <c r="I523" s="72">
        <f>INDEX(辅助数据!$B$3:$B$64,MATCH(项目信息统计表!H523,辅助数据!$A$3:$A$64,0))</f>
        <v>170</v>
      </c>
      <c r="J523" s="141" t="str">
        <f t="shared" si="49"/>
        <v>2022-01</v>
      </c>
      <c r="K523" s="237">
        <v>45627</v>
      </c>
      <c r="L523" s="72" t="str">
        <f t="shared" si="53"/>
        <v>2022</v>
      </c>
      <c r="M523" s="238" t="s">
        <v>54</v>
      </c>
      <c r="N523" s="201" t="s">
        <v>6259</v>
      </c>
      <c r="O523" s="201" t="s">
        <v>7768</v>
      </c>
      <c r="P523" s="231" t="s">
        <v>6523</v>
      </c>
      <c r="Q523" s="215" t="s">
        <v>221</v>
      </c>
      <c r="R523" s="206" t="s">
        <v>4466</v>
      </c>
      <c r="S523" s="72" t="s">
        <v>65</v>
      </c>
      <c r="T523" s="141" t="s">
        <v>2192</v>
      </c>
      <c r="U523" s="72" t="s">
        <v>70</v>
      </c>
      <c r="V523" s="72" t="s">
        <v>73</v>
      </c>
      <c r="W523" s="72" t="s">
        <v>4497</v>
      </c>
      <c r="X523" s="180" t="s">
        <v>5233</v>
      </c>
      <c r="Y523" s="180" t="s">
        <v>160</v>
      </c>
      <c r="Z523" s="181" t="s">
        <v>209</v>
      </c>
      <c r="AA523" s="180" t="s">
        <v>2040</v>
      </c>
      <c r="AB523" s="190" t="s">
        <v>4222</v>
      </c>
      <c r="AC523" s="180" t="s">
        <v>4497</v>
      </c>
      <c r="AD523" s="180" t="s">
        <v>5233</v>
      </c>
      <c r="AE523" s="191"/>
      <c r="AF523" s="191"/>
      <c r="AG523" s="191"/>
      <c r="AH523" s="191"/>
      <c r="AI523" s="191"/>
      <c r="AJ523" s="191"/>
      <c r="AK523" s="191"/>
      <c r="AL523" s="191"/>
      <c r="AM523" s="191"/>
      <c r="AN523" s="191"/>
      <c r="AO523" s="192"/>
      <c r="AP523" s="192"/>
      <c r="AQ523" s="192"/>
      <c r="AR523" s="192"/>
      <c r="AS523" s="192"/>
      <c r="AT523" s="192"/>
      <c r="AU523" s="192"/>
      <c r="AV523" s="192"/>
      <c r="AW523" s="192"/>
      <c r="AX523" s="72">
        <v>15</v>
      </c>
      <c r="AY523" s="72">
        <v>0</v>
      </c>
      <c r="AZ523" s="80">
        <f t="shared" si="50"/>
        <v>15</v>
      </c>
      <c r="BA523" s="72">
        <v>5</v>
      </c>
      <c r="BB523" s="72">
        <f>0</f>
        <v>0</v>
      </c>
      <c r="BC523" s="72">
        <f t="shared" si="51"/>
        <v>5</v>
      </c>
      <c r="BD523" s="72">
        <f>0</f>
        <v>0</v>
      </c>
      <c r="BE523" s="72">
        <f t="shared" si="52"/>
        <v>5</v>
      </c>
      <c r="BF523" s="72">
        <v>0</v>
      </c>
      <c r="BG523" s="72">
        <v>0</v>
      </c>
      <c r="BH523" s="142"/>
      <c r="BI523" s="142"/>
      <c r="BJ523" s="142"/>
      <c r="BK523" s="139"/>
    </row>
    <row r="524" spans="1:63" ht="40.5" customHeight="1">
      <c r="A524" s="205" t="s">
        <v>5288</v>
      </c>
      <c r="B524" s="232" t="s">
        <v>5825</v>
      </c>
      <c r="C524" s="205" t="s">
        <v>2084</v>
      </c>
      <c r="D524" s="236" t="s">
        <v>7779</v>
      </c>
      <c r="E524" s="238" t="str">
        <f>INDEX([3]项目信息统计表!$E:$E,MATCH(B524,[3]项目信息统计表!$B:$B,0))</f>
        <v>基础研究</v>
      </c>
      <c r="F524" s="238" t="s">
        <v>1565</v>
      </c>
      <c r="G524" s="72" t="str">
        <f>INDEX(辅助数据!$F$3:$F$98,MATCH(项目信息统计表!F524,辅助数据!$E$3:$E$98,0))</f>
        <v>M74</v>
      </c>
      <c r="H524" s="238" t="s">
        <v>212</v>
      </c>
      <c r="I524" s="72">
        <f>INDEX(辅助数据!$B$3:$B$64,MATCH(项目信息统计表!H524,辅助数据!$A$3:$A$64,0))</f>
        <v>170</v>
      </c>
      <c r="J524" s="141" t="str">
        <f t="shared" si="49"/>
        <v>2022-01</v>
      </c>
      <c r="K524" s="237">
        <v>45627</v>
      </c>
      <c r="L524" s="72" t="str">
        <f t="shared" si="53"/>
        <v>2022</v>
      </c>
      <c r="M524" s="238" t="s">
        <v>54</v>
      </c>
      <c r="N524" s="201" t="s">
        <v>6259</v>
      </c>
      <c r="O524" s="201" t="s">
        <v>7768</v>
      </c>
      <c r="P524" s="231" t="s">
        <v>6526</v>
      </c>
      <c r="Q524" s="215" t="s">
        <v>6527</v>
      </c>
      <c r="R524" s="206" t="s">
        <v>6297</v>
      </c>
      <c r="S524" s="72" t="s">
        <v>65</v>
      </c>
      <c r="T524" s="141" t="s">
        <v>2164</v>
      </c>
      <c r="U524" s="72" t="s">
        <v>70</v>
      </c>
      <c r="V524" s="72" t="s">
        <v>73</v>
      </c>
      <c r="W524" s="72" t="s">
        <v>4497</v>
      </c>
      <c r="X524" s="180" t="s">
        <v>5233</v>
      </c>
      <c r="Y524" s="180" t="s">
        <v>160</v>
      </c>
      <c r="Z524" s="181" t="s">
        <v>209</v>
      </c>
      <c r="AA524" s="180" t="s">
        <v>2691</v>
      </c>
      <c r="AB524" s="190" t="s">
        <v>4214</v>
      </c>
      <c r="AC524" s="180" t="s">
        <v>4497</v>
      </c>
      <c r="AD524" s="180" t="s">
        <v>5233</v>
      </c>
      <c r="AE524" s="191"/>
      <c r="AF524" s="191"/>
      <c r="AG524" s="191"/>
      <c r="AH524" s="191"/>
      <c r="AI524" s="191"/>
      <c r="AJ524" s="191"/>
      <c r="AK524" s="191"/>
      <c r="AL524" s="191"/>
      <c r="AM524" s="191"/>
      <c r="AN524" s="191"/>
      <c r="AO524" s="192"/>
      <c r="AP524" s="192"/>
      <c r="AQ524" s="192"/>
      <c r="AR524" s="192"/>
      <c r="AS524" s="192"/>
      <c r="AT524" s="192"/>
      <c r="AU524" s="192"/>
      <c r="AV524" s="192"/>
      <c r="AW524" s="192"/>
      <c r="AX524" s="72">
        <v>15</v>
      </c>
      <c r="AY524" s="72">
        <v>0</v>
      </c>
      <c r="AZ524" s="80">
        <f t="shared" si="50"/>
        <v>15</v>
      </c>
      <c r="BA524" s="72">
        <v>5</v>
      </c>
      <c r="BB524" s="72">
        <f>0</f>
        <v>0</v>
      </c>
      <c r="BC524" s="72">
        <f t="shared" si="51"/>
        <v>5</v>
      </c>
      <c r="BD524" s="72">
        <f>0</f>
        <v>0</v>
      </c>
      <c r="BE524" s="72">
        <f t="shared" si="52"/>
        <v>5</v>
      </c>
      <c r="BF524" s="72">
        <v>0</v>
      </c>
      <c r="BG524" s="72">
        <v>0</v>
      </c>
      <c r="BH524" s="142"/>
      <c r="BI524" s="142"/>
      <c r="BJ524" s="142"/>
      <c r="BK524" s="139"/>
    </row>
    <row r="525" spans="1:63" ht="40.5" customHeight="1">
      <c r="A525" s="205" t="s">
        <v>5290</v>
      </c>
      <c r="B525" s="232" t="s">
        <v>5827</v>
      </c>
      <c r="C525" s="205" t="s">
        <v>2084</v>
      </c>
      <c r="D525" s="236" t="s">
        <v>7779</v>
      </c>
      <c r="E525" s="238" t="str">
        <f>INDEX([3]项目信息统计表!$E:$E,MATCH(B525,[3]项目信息统计表!$B:$B,0))</f>
        <v>基础研究</v>
      </c>
      <c r="F525" s="238" t="s">
        <v>1564</v>
      </c>
      <c r="G525" s="72" t="str">
        <f>INDEX(辅助数据!$F$3:$F$98,MATCH(项目信息统计表!F525,辅助数据!$E$3:$E$98,0))</f>
        <v>M73</v>
      </c>
      <c r="H525" s="238" t="s">
        <v>212</v>
      </c>
      <c r="I525" s="72">
        <f>INDEX(辅助数据!$B$3:$B$64,MATCH(项目信息统计表!H525,辅助数据!$A$3:$A$64,0))</f>
        <v>170</v>
      </c>
      <c r="J525" s="141" t="str">
        <f t="shared" si="49"/>
        <v>2022-01</v>
      </c>
      <c r="K525" s="237">
        <v>45627</v>
      </c>
      <c r="L525" s="72" t="str">
        <f t="shared" si="53"/>
        <v>2022</v>
      </c>
      <c r="M525" s="238" t="s">
        <v>54</v>
      </c>
      <c r="N525" s="201" t="s">
        <v>6259</v>
      </c>
      <c r="O525" s="201" t="s">
        <v>7768</v>
      </c>
      <c r="P525" s="231" t="s">
        <v>6529</v>
      </c>
      <c r="Q525" s="215" t="s">
        <v>6530</v>
      </c>
      <c r="R525" s="206" t="s">
        <v>6298</v>
      </c>
      <c r="S525" s="72" t="s">
        <v>5231</v>
      </c>
      <c r="T525" s="141" t="s">
        <v>2181</v>
      </c>
      <c r="U525" s="72" t="s">
        <v>70</v>
      </c>
      <c r="V525" s="72" t="s">
        <v>73</v>
      </c>
      <c r="W525" s="72" t="s">
        <v>4497</v>
      </c>
      <c r="X525" s="180" t="s">
        <v>5233</v>
      </c>
      <c r="Y525" s="180" t="s">
        <v>160</v>
      </c>
      <c r="Z525" s="181" t="s">
        <v>209</v>
      </c>
      <c r="AA525" s="180" t="s">
        <v>7484</v>
      </c>
      <c r="AB525" s="190" t="s">
        <v>4226</v>
      </c>
      <c r="AC525" s="180" t="s">
        <v>90</v>
      </c>
      <c r="AD525" s="180" t="s">
        <v>5233</v>
      </c>
      <c r="AE525" s="191"/>
      <c r="AF525" s="191"/>
      <c r="AG525" s="191"/>
      <c r="AH525" s="191"/>
      <c r="AI525" s="191"/>
      <c r="AJ525" s="191"/>
      <c r="AK525" s="191"/>
      <c r="AL525" s="191"/>
      <c r="AM525" s="191"/>
      <c r="AN525" s="191"/>
      <c r="AO525" s="192"/>
      <c r="AP525" s="192"/>
      <c r="AQ525" s="192"/>
      <c r="AR525" s="192"/>
      <c r="AS525" s="192"/>
      <c r="AT525" s="192"/>
      <c r="AU525" s="192"/>
      <c r="AV525" s="192"/>
      <c r="AW525" s="192"/>
      <c r="AX525" s="72">
        <v>15</v>
      </c>
      <c r="AY525" s="72">
        <v>0</v>
      </c>
      <c r="AZ525" s="80">
        <f t="shared" si="50"/>
        <v>15</v>
      </c>
      <c r="BA525" s="72">
        <v>5</v>
      </c>
      <c r="BB525" s="72">
        <f>0</f>
        <v>0</v>
      </c>
      <c r="BC525" s="72">
        <f t="shared" si="51"/>
        <v>5</v>
      </c>
      <c r="BD525" s="72">
        <f>0</f>
        <v>0</v>
      </c>
      <c r="BE525" s="72">
        <f t="shared" si="52"/>
        <v>5</v>
      </c>
      <c r="BF525" s="72">
        <v>0</v>
      </c>
      <c r="BG525" s="72">
        <v>0</v>
      </c>
      <c r="BH525" s="142"/>
      <c r="BI525" s="142"/>
      <c r="BJ525" s="142"/>
      <c r="BK525" s="139"/>
    </row>
    <row r="526" spans="1:63" ht="40.5" customHeight="1">
      <c r="A526" s="205" t="s">
        <v>5322</v>
      </c>
      <c r="B526" s="232" t="s">
        <v>5859</v>
      </c>
      <c r="C526" s="205" t="s">
        <v>2084</v>
      </c>
      <c r="D526" s="236" t="s">
        <v>7779</v>
      </c>
      <c r="E526" s="238" t="str">
        <f>INDEX([3]项目信息统计表!$E:$E,MATCH(B526,[3]项目信息统计表!$B:$B,0))</f>
        <v>基础研究</v>
      </c>
      <c r="F526" s="238" t="s">
        <v>1568</v>
      </c>
      <c r="G526" s="72" t="str">
        <f>INDEX(辅助数据!$F$3:$F$98,MATCH(项目信息统计表!F526,辅助数据!$E$3:$E$98,0))</f>
        <v>N77</v>
      </c>
      <c r="H526" s="238" t="s">
        <v>212</v>
      </c>
      <c r="I526" s="72">
        <f>INDEX(辅助数据!$B$3:$B$64,MATCH(项目信息统计表!H526,辅助数据!$A$3:$A$64,0))</f>
        <v>170</v>
      </c>
      <c r="J526" s="141" t="str">
        <f t="shared" si="49"/>
        <v>2022-01</v>
      </c>
      <c r="K526" s="237">
        <v>45261</v>
      </c>
      <c r="L526" s="72" t="str">
        <f t="shared" si="53"/>
        <v>2022</v>
      </c>
      <c r="M526" s="238" t="s">
        <v>54</v>
      </c>
      <c r="N526" s="201" t="s">
        <v>6260</v>
      </c>
      <c r="O526" s="201" t="s">
        <v>7768</v>
      </c>
      <c r="P526" s="231" t="s">
        <v>6585</v>
      </c>
      <c r="Q526" s="215" t="s">
        <v>6586</v>
      </c>
      <c r="R526" s="206">
        <v>210039</v>
      </c>
      <c r="S526" s="72" t="s">
        <v>65</v>
      </c>
      <c r="T526" s="141" t="s">
        <v>3759</v>
      </c>
      <c r="U526" s="72" t="s">
        <v>70</v>
      </c>
      <c r="V526" s="72" t="s">
        <v>73</v>
      </c>
      <c r="W526" s="72" t="s">
        <v>90</v>
      </c>
      <c r="X526" s="180" t="s">
        <v>5233</v>
      </c>
      <c r="Y526" s="180" t="s">
        <v>160</v>
      </c>
      <c r="Z526" s="181" t="s">
        <v>209</v>
      </c>
      <c r="AA526" s="180" t="s">
        <v>5016</v>
      </c>
      <c r="AB526" s="190" t="s">
        <v>4207</v>
      </c>
      <c r="AC526" s="180" t="s">
        <v>76</v>
      </c>
      <c r="AD526" s="180" t="s">
        <v>5233</v>
      </c>
      <c r="AE526" s="191"/>
      <c r="AF526" s="191"/>
      <c r="AG526" s="191"/>
      <c r="AH526" s="191"/>
      <c r="AI526" s="191"/>
      <c r="AJ526" s="191"/>
      <c r="AK526" s="191"/>
      <c r="AL526" s="191"/>
      <c r="AM526" s="191"/>
      <c r="AN526" s="191"/>
      <c r="AO526" s="192"/>
      <c r="AP526" s="192"/>
      <c r="AQ526" s="192"/>
      <c r="AR526" s="192"/>
      <c r="AS526" s="192"/>
      <c r="AT526" s="192"/>
      <c r="AU526" s="192"/>
      <c r="AV526" s="192"/>
      <c r="AW526" s="192"/>
      <c r="AX526" s="72">
        <v>5</v>
      </c>
      <c r="AY526" s="72">
        <v>0</v>
      </c>
      <c r="AZ526" s="80">
        <f t="shared" si="50"/>
        <v>5</v>
      </c>
      <c r="BA526" s="72">
        <v>3</v>
      </c>
      <c r="BB526" s="72">
        <f>0</f>
        <v>0</v>
      </c>
      <c r="BC526" s="72">
        <f t="shared" si="51"/>
        <v>3</v>
      </c>
      <c r="BD526" s="72">
        <f>0</f>
        <v>0</v>
      </c>
      <c r="BE526" s="72">
        <f t="shared" si="52"/>
        <v>3</v>
      </c>
      <c r="BF526" s="72">
        <v>0</v>
      </c>
      <c r="BG526" s="72">
        <v>0</v>
      </c>
      <c r="BH526" s="142"/>
      <c r="BI526" s="142"/>
      <c r="BJ526" s="142"/>
      <c r="BK526" s="139"/>
    </row>
    <row r="527" spans="1:63" ht="40.5" customHeight="1">
      <c r="A527" s="205" t="s">
        <v>5330</v>
      </c>
      <c r="B527" s="232" t="s">
        <v>5867</v>
      </c>
      <c r="C527" s="205" t="s">
        <v>2084</v>
      </c>
      <c r="D527" s="236" t="s">
        <v>7779</v>
      </c>
      <c r="E527" s="238" t="str">
        <f>INDEX([3]项目信息统计表!$E:$E,MATCH(B527,[3]项目信息统计表!$B:$B,0))</f>
        <v>基础研究</v>
      </c>
      <c r="F527" s="238" t="s">
        <v>1564</v>
      </c>
      <c r="G527" s="72" t="str">
        <f>INDEX(辅助数据!$F$3:$F$98,MATCH(项目信息统计表!F527,辅助数据!$E$3:$E$98,0))</f>
        <v>M73</v>
      </c>
      <c r="H527" s="238" t="s">
        <v>212</v>
      </c>
      <c r="I527" s="72">
        <f>INDEX(辅助数据!$B$3:$B$64,MATCH(项目信息统计表!H527,辅助数据!$A$3:$A$64,0))</f>
        <v>170</v>
      </c>
      <c r="J527" s="141" t="str">
        <f t="shared" si="49"/>
        <v>2022-01</v>
      </c>
      <c r="K527" s="237">
        <v>45261</v>
      </c>
      <c r="L527" s="72" t="str">
        <f t="shared" si="53"/>
        <v>2022</v>
      </c>
      <c r="M527" s="238" t="s">
        <v>54</v>
      </c>
      <c r="N527" s="135" t="s">
        <v>6260</v>
      </c>
      <c r="O527" s="201" t="s">
        <v>7768</v>
      </c>
      <c r="P527" s="231" t="s">
        <v>6599</v>
      </c>
      <c r="Q527" s="215" t="s">
        <v>2043</v>
      </c>
      <c r="R527" s="206" t="s">
        <v>4464</v>
      </c>
      <c r="S527" s="72" t="s">
        <v>65</v>
      </c>
      <c r="T527" s="141" t="s">
        <v>2163</v>
      </c>
      <c r="U527" s="72" t="s">
        <v>70</v>
      </c>
      <c r="V527" s="72" t="s">
        <v>73</v>
      </c>
      <c r="W527" s="72" t="s">
        <v>4497</v>
      </c>
      <c r="X527" s="180" t="s">
        <v>5234</v>
      </c>
      <c r="Y527" s="180" t="s">
        <v>160</v>
      </c>
      <c r="Z527" s="181" t="s">
        <v>209</v>
      </c>
      <c r="AA527" s="180" t="s">
        <v>2037</v>
      </c>
      <c r="AB527" s="190" t="s">
        <v>4223</v>
      </c>
      <c r="AC527" s="180" t="s">
        <v>4497</v>
      </c>
      <c r="AD527" s="180" t="s">
        <v>5233</v>
      </c>
      <c r="AE527" s="191"/>
      <c r="AF527" s="191"/>
      <c r="AG527" s="191"/>
      <c r="AH527" s="191"/>
      <c r="AI527" s="191"/>
      <c r="AJ527" s="191"/>
      <c r="AK527" s="191"/>
      <c r="AL527" s="191"/>
      <c r="AM527" s="191"/>
      <c r="AN527" s="191"/>
      <c r="AO527" s="192"/>
      <c r="AP527" s="192"/>
      <c r="AQ527" s="192"/>
      <c r="AR527" s="192"/>
      <c r="AS527" s="192"/>
      <c r="AT527" s="192"/>
      <c r="AU527" s="192"/>
      <c r="AV527" s="192"/>
      <c r="AW527" s="192"/>
      <c r="AX527" s="72">
        <v>8</v>
      </c>
      <c r="AY527" s="72">
        <v>0</v>
      </c>
      <c r="AZ527" s="80">
        <f t="shared" si="50"/>
        <v>8</v>
      </c>
      <c r="BA527" s="72">
        <v>3</v>
      </c>
      <c r="BB527" s="72">
        <f>0</f>
        <v>0</v>
      </c>
      <c r="BC527" s="72">
        <f t="shared" si="51"/>
        <v>3</v>
      </c>
      <c r="BD527" s="72">
        <f>0</f>
        <v>0</v>
      </c>
      <c r="BE527" s="72">
        <f t="shared" si="52"/>
        <v>3</v>
      </c>
      <c r="BF527" s="72">
        <v>0</v>
      </c>
      <c r="BG527" s="72">
        <v>0</v>
      </c>
      <c r="BH527" s="142"/>
      <c r="BI527" s="142"/>
      <c r="BJ527" s="142"/>
      <c r="BK527" s="139"/>
    </row>
    <row r="528" spans="1:63" ht="40.5" customHeight="1">
      <c r="A528" s="205" t="s">
        <v>5359</v>
      </c>
      <c r="B528" s="232" t="s">
        <v>5896</v>
      </c>
      <c r="C528" s="205" t="s">
        <v>2084</v>
      </c>
      <c r="D528" s="236" t="s">
        <v>7779</v>
      </c>
      <c r="E528" s="238" t="str">
        <f>INDEX([3]项目信息统计表!$E:$E,MATCH(B528,[3]项目信息统计表!$B:$B,0))</f>
        <v>基础研究</v>
      </c>
      <c r="F528" s="238" t="s">
        <v>1568</v>
      </c>
      <c r="G528" s="72" t="str">
        <f>INDEX(辅助数据!$F$3:$F$98,MATCH(项目信息统计表!F528,辅助数据!$E$3:$E$98,0))</f>
        <v>N77</v>
      </c>
      <c r="H528" s="238" t="s">
        <v>210</v>
      </c>
      <c r="I528" s="72">
        <f>INDEX(辅助数据!$B$3:$B$64,MATCH(项目信息统计表!H528,辅助数据!$A$3:$A$64,0))</f>
        <v>420</v>
      </c>
      <c r="J528" s="141" t="str">
        <f t="shared" si="49"/>
        <v>2022-01</v>
      </c>
      <c r="K528" s="237">
        <v>45261</v>
      </c>
      <c r="L528" s="72" t="str">
        <f t="shared" si="53"/>
        <v>2022</v>
      </c>
      <c r="M528" s="238" t="s">
        <v>54</v>
      </c>
      <c r="N528" s="201" t="s">
        <v>6260</v>
      </c>
      <c r="O528" s="201" t="s">
        <v>7768</v>
      </c>
      <c r="P528" s="231" t="s">
        <v>6649</v>
      </c>
      <c r="Q528" s="215" t="s">
        <v>2510</v>
      </c>
      <c r="R528" s="206" t="s">
        <v>6356</v>
      </c>
      <c r="S528" s="72" t="s">
        <v>5231</v>
      </c>
      <c r="T528" s="141" t="s">
        <v>3767</v>
      </c>
      <c r="U528" s="72" t="s">
        <v>70</v>
      </c>
      <c r="V528" s="72" t="s">
        <v>73</v>
      </c>
      <c r="W528" s="72" t="s">
        <v>90</v>
      </c>
      <c r="X528" s="180" t="s">
        <v>5233</v>
      </c>
      <c r="Y528" s="180" t="s">
        <v>5233</v>
      </c>
      <c r="Z528" s="181" t="s">
        <v>5233</v>
      </c>
      <c r="AA528" s="180" t="s">
        <v>4978</v>
      </c>
      <c r="AB528" s="190" t="s">
        <v>4223</v>
      </c>
      <c r="AC528" s="180" t="s">
        <v>90</v>
      </c>
      <c r="AD528" s="180" t="s">
        <v>5233</v>
      </c>
      <c r="AE528" s="191"/>
      <c r="AF528" s="191"/>
      <c r="AG528" s="191"/>
      <c r="AH528" s="191"/>
      <c r="AI528" s="191"/>
      <c r="AJ528" s="191"/>
      <c r="AK528" s="191"/>
      <c r="AL528" s="191"/>
      <c r="AM528" s="191"/>
      <c r="AN528" s="191"/>
      <c r="AO528" s="192"/>
      <c r="AP528" s="192"/>
      <c r="AQ528" s="192"/>
      <c r="AR528" s="192"/>
      <c r="AS528" s="192"/>
      <c r="AT528" s="192"/>
      <c r="AU528" s="192"/>
      <c r="AV528" s="192"/>
      <c r="AW528" s="192"/>
      <c r="AX528" s="72">
        <v>5</v>
      </c>
      <c r="AY528" s="72">
        <v>0</v>
      </c>
      <c r="AZ528" s="80">
        <f t="shared" si="50"/>
        <v>5</v>
      </c>
      <c r="BA528" s="72">
        <v>3</v>
      </c>
      <c r="BB528" s="72">
        <f>0</f>
        <v>0</v>
      </c>
      <c r="BC528" s="72">
        <f t="shared" si="51"/>
        <v>3</v>
      </c>
      <c r="BD528" s="72">
        <f>0</f>
        <v>0</v>
      </c>
      <c r="BE528" s="72">
        <f t="shared" si="52"/>
        <v>3</v>
      </c>
      <c r="BF528" s="72">
        <v>0</v>
      </c>
      <c r="BG528" s="72">
        <v>0</v>
      </c>
      <c r="BH528" s="142"/>
      <c r="BI528" s="142"/>
      <c r="BJ528" s="142"/>
      <c r="BK528" s="139"/>
    </row>
    <row r="529" spans="1:63" ht="40.5" customHeight="1">
      <c r="A529" s="205" t="s">
        <v>5536</v>
      </c>
      <c r="B529" s="232" t="s">
        <v>6073</v>
      </c>
      <c r="C529" s="205" t="s">
        <v>2084</v>
      </c>
      <c r="D529" s="236" t="s">
        <v>7779</v>
      </c>
      <c r="E529" s="238" t="str">
        <f>INDEX([3]项目信息统计表!$E:$E,MATCH(B529,[3]项目信息统计表!$B:$B,0))</f>
        <v>基础研究</v>
      </c>
      <c r="F529" s="238" t="s">
        <v>1565</v>
      </c>
      <c r="G529" s="72" t="str">
        <f>INDEX(辅助数据!$F$3:$F$98,MATCH(项目信息统计表!F529,辅助数据!$E$3:$E$98,0))</f>
        <v>M74</v>
      </c>
      <c r="H529" s="238" t="s">
        <v>212</v>
      </c>
      <c r="I529" s="72">
        <f>INDEX(辅助数据!$B$3:$B$64,MATCH(项目信息统计表!H529,辅助数据!$A$3:$A$64,0))</f>
        <v>170</v>
      </c>
      <c r="J529" s="141" t="str">
        <f t="shared" si="49"/>
        <v>2022-01</v>
      </c>
      <c r="K529" s="237">
        <v>45261</v>
      </c>
      <c r="L529" s="72" t="str">
        <f t="shared" si="53"/>
        <v>2022</v>
      </c>
      <c r="M529" s="238" t="s">
        <v>54</v>
      </c>
      <c r="N529" s="135" t="s">
        <v>6269</v>
      </c>
      <c r="O529" s="201" t="s">
        <v>7768</v>
      </c>
      <c r="P529" s="231" t="s">
        <v>6951</v>
      </c>
      <c r="Q529" s="215" t="s">
        <v>6952</v>
      </c>
      <c r="R529" s="206">
        <v>100048</v>
      </c>
      <c r="S529" s="72" t="s">
        <v>5231</v>
      </c>
      <c r="T529" s="141" t="s">
        <v>2228</v>
      </c>
      <c r="U529" s="72" t="s">
        <v>70</v>
      </c>
      <c r="V529" s="72" t="s">
        <v>5232</v>
      </c>
      <c r="W529" s="72" t="s">
        <v>90</v>
      </c>
      <c r="X529" s="180" t="s">
        <v>5233</v>
      </c>
      <c r="Y529" s="180" t="s">
        <v>160</v>
      </c>
      <c r="Z529" s="181" t="s">
        <v>209</v>
      </c>
      <c r="AA529" s="180" t="s">
        <v>7601</v>
      </c>
      <c r="AB529" s="190" t="s">
        <v>4215</v>
      </c>
      <c r="AC529" s="180" t="s">
        <v>76</v>
      </c>
      <c r="AD529" s="180" t="s">
        <v>5233</v>
      </c>
      <c r="AE529" s="191"/>
      <c r="AF529" s="191"/>
      <c r="AG529" s="191"/>
      <c r="AH529" s="191"/>
      <c r="AI529" s="191"/>
      <c r="AJ529" s="191"/>
      <c r="AK529" s="191"/>
      <c r="AL529" s="191"/>
      <c r="AM529" s="191"/>
      <c r="AN529" s="191"/>
      <c r="AO529" s="192"/>
      <c r="AP529" s="192"/>
      <c r="AQ529" s="192"/>
      <c r="AR529" s="192"/>
      <c r="AS529" s="192"/>
      <c r="AT529" s="192"/>
      <c r="AU529" s="192"/>
      <c r="AV529" s="192"/>
      <c r="AW529" s="192"/>
      <c r="AX529" s="72">
        <v>100</v>
      </c>
      <c r="AY529" s="72">
        <v>0</v>
      </c>
      <c r="AZ529" s="80">
        <f t="shared" si="50"/>
        <v>100</v>
      </c>
      <c r="BA529" s="72">
        <v>50</v>
      </c>
      <c r="BB529" s="72">
        <f>0</f>
        <v>0</v>
      </c>
      <c r="BC529" s="72">
        <f t="shared" si="51"/>
        <v>50</v>
      </c>
      <c r="BD529" s="72">
        <f>0</f>
        <v>0</v>
      </c>
      <c r="BE529" s="72">
        <f t="shared" si="52"/>
        <v>50</v>
      </c>
      <c r="BF529" s="72">
        <v>0</v>
      </c>
      <c r="BG529" s="72">
        <v>0</v>
      </c>
      <c r="BH529" s="142"/>
      <c r="BI529" s="142"/>
      <c r="BJ529" s="142"/>
      <c r="BK529" s="139"/>
    </row>
    <row r="530" spans="1:63" ht="40.5" customHeight="1">
      <c r="A530" s="205" t="s">
        <v>5537</v>
      </c>
      <c r="B530" s="232" t="s">
        <v>6074</v>
      </c>
      <c r="C530" s="205" t="s">
        <v>2084</v>
      </c>
      <c r="D530" s="236" t="s">
        <v>7779</v>
      </c>
      <c r="E530" s="238" t="str">
        <f>INDEX([3]项目信息统计表!$E:$E,MATCH(B530,[3]项目信息统计表!$B:$B,0))</f>
        <v>基础研究</v>
      </c>
      <c r="F530" s="238" t="s">
        <v>1564</v>
      </c>
      <c r="G530" s="72" t="str">
        <f>INDEX(辅助数据!$F$3:$F$98,MATCH(项目信息统计表!F530,辅助数据!$E$3:$E$98,0))</f>
        <v>M73</v>
      </c>
      <c r="H530" s="238" t="s">
        <v>212</v>
      </c>
      <c r="I530" s="72">
        <f>INDEX(辅助数据!$B$3:$B$64,MATCH(项目信息统计表!H530,辅助数据!$A$3:$A$64,0))</f>
        <v>170</v>
      </c>
      <c r="J530" s="141" t="str">
        <f t="shared" si="49"/>
        <v>2022-01</v>
      </c>
      <c r="K530" s="237">
        <v>45261</v>
      </c>
      <c r="L530" s="72" t="str">
        <f t="shared" si="53"/>
        <v>2022</v>
      </c>
      <c r="M530" s="238" t="s">
        <v>54</v>
      </c>
      <c r="N530" s="135" t="s">
        <v>6270</v>
      </c>
      <c r="O530" s="201" t="s">
        <v>7768</v>
      </c>
      <c r="P530" s="231" t="s">
        <v>6953</v>
      </c>
      <c r="Q530" s="215" t="s">
        <v>4845</v>
      </c>
      <c r="R530" s="206" t="s">
        <v>5096</v>
      </c>
      <c r="S530" s="72" t="s">
        <v>5231</v>
      </c>
      <c r="T530" s="141" t="s">
        <v>2222</v>
      </c>
      <c r="U530" s="72" t="s">
        <v>70</v>
      </c>
      <c r="V530" s="72" t="s">
        <v>73</v>
      </c>
      <c r="W530" s="72" t="s">
        <v>90</v>
      </c>
      <c r="X530" s="180" t="s">
        <v>5233</v>
      </c>
      <c r="Y530" s="180" t="s">
        <v>160</v>
      </c>
      <c r="Z530" s="181" t="s">
        <v>209</v>
      </c>
      <c r="AA530" s="180" t="s">
        <v>7602</v>
      </c>
      <c r="AB530" s="190" t="s">
        <v>4205</v>
      </c>
      <c r="AC530" s="180" t="s">
        <v>76</v>
      </c>
      <c r="AD530" s="180" t="s">
        <v>5233</v>
      </c>
      <c r="AE530" s="191"/>
      <c r="AF530" s="191"/>
      <c r="AG530" s="191"/>
      <c r="AH530" s="191"/>
      <c r="AI530" s="191"/>
      <c r="AJ530" s="191"/>
      <c r="AK530" s="191"/>
      <c r="AL530" s="191"/>
      <c r="AM530" s="191"/>
      <c r="AN530" s="191"/>
      <c r="AO530" s="192"/>
      <c r="AP530" s="192"/>
      <c r="AQ530" s="192"/>
      <c r="AR530" s="192"/>
      <c r="AS530" s="192"/>
      <c r="AT530" s="192"/>
      <c r="AU530" s="192"/>
      <c r="AV530" s="192"/>
      <c r="AW530" s="192"/>
      <c r="AX530" s="72">
        <v>40</v>
      </c>
      <c r="AY530" s="72">
        <v>0</v>
      </c>
      <c r="AZ530" s="80">
        <f t="shared" si="50"/>
        <v>40</v>
      </c>
      <c r="BA530" s="72">
        <v>20</v>
      </c>
      <c r="BB530" s="72">
        <f>0</f>
        <v>0</v>
      </c>
      <c r="BC530" s="72">
        <f t="shared" si="51"/>
        <v>20</v>
      </c>
      <c r="BD530" s="72">
        <f>0</f>
        <v>0</v>
      </c>
      <c r="BE530" s="72">
        <f t="shared" si="52"/>
        <v>20</v>
      </c>
      <c r="BF530" s="72">
        <v>0</v>
      </c>
      <c r="BG530" s="72">
        <v>0</v>
      </c>
      <c r="BH530" s="142"/>
      <c r="BI530" s="142"/>
      <c r="BJ530" s="142"/>
      <c r="BK530" s="139"/>
    </row>
    <row r="531" spans="1:63" ht="40.5" customHeight="1">
      <c r="A531" s="205" t="s">
        <v>5549</v>
      </c>
      <c r="B531" s="232" t="s">
        <v>6086</v>
      </c>
      <c r="C531" s="205" t="s">
        <v>2084</v>
      </c>
      <c r="D531" s="236" t="s">
        <v>7779</v>
      </c>
      <c r="E531" s="238" t="str">
        <f>INDEX([3]项目信息统计表!$E:$E,MATCH(B531,[3]项目信息统计表!$B:$B,0))</f>
        <v>基础研究</v>
      </c>
      <c r="F531" s="238" t="s">
        <v>1564</v>
      </c>
      <c r="G531" s="72" t="str">
        <f>INDEX(辅助数据!$F$3:$F$98,MATCH(项目信息统计表!F531,辅助数据!$E$3:$E$98,0))</f>
        <v>M73</v>
      </c>
      <c r="H531" s="238" t="s">
        <v>212</v>
      </c>
      <c r="I531" s="72">
        <f>INDEX(辅助数据!$B$3:$B$64,MATCH(项目信息统计表!H531,辅助数据!$A$3:$A$64,0))</f>
        <v>170</v>
      </c>
      <c r="J531" s="141" t="str">
        <f t="shared" si="49"/>
        <v>2022-01</v>
      </c>
      <c r="K531" s="237">
        <v>45261</v>
      </c>
      <c r="L531" s="72" t="str">
        <f t="shared" si="53"/>
        <v>2022</v>
      </c>
      <c r="M531" s="238" t="s">
        <v>54</v>
      </c>
      <c r="N531" s="201" t="s">
        <v>6270</v>
      </c>
      <c r="O531" s="201" t="s">
        <v>7768</v>
      </c>
      <c r="P531" s="231" t="s">
        <v>6970</v>
      </c>
      <c r="Q531" s="215" t="s">
        <v>4844</v>
      </c>
      <c r="R531" s="206" t="s">
        <v>5095</v>
      </c>
      <c r="S531" s="72" t="s">
        <v>5231</v>
      </c>
      <c r="T531" s="141" t="s">
        <v>2285</v>
      </c>
      <c r="U531" s="72" t="s">
        <v>70</v>
      </c>
      <c r="V531" s="72" t="s">
        <v>73</v>
      </c>
      <c r="W531" s="72" t="s">
        <v>90</v>
      </c>
      <c r="X531" s="180" t="s">
        <v>5233</v>
      </c>
      <c r="Y531" s="180" t="s">
        <v>160</v>
      </c>
      <c r="Z531" s="181" t="s">
        <v>209</v>
      </c>
      <c r="AA531" s="180" t="s">
        <v>7601</v>
      </c>
      <c r="AB531" s="190" t="s">
        <v>4215</v>
      </c>
      <c r="AC531" s="180" t="s">
        <v>76</v>
      </c>
      <c r="AD531" s="180" t="s">
        <v>5233</v>
      </c>
      <c r="AE531" s="191"/>
      <c r="AF531" s="191"/>
      <c r="AG531" s="191"/>
      <c r="AH531" s="191"/>
      <c r="AI531" s="191"/>
      <c r="AJ531" s="191"/>
      <c r="AK531" s="191"/>
      <c r="AL531" s="191"/>
      <c r="AM531" s="191"/>
      <c r="AN531" s="191"/>
      <c r="AO531" s="192"/>
      <c r="AP531" s="192"/>
      <c r="AQ531" s="192"/>
      <c r="AR531" s="192"/>
      <c r="AS531" s="192"/>
      <c r="AT531" s="192"/>
      <c r="AU531" s="192"/>
      <c r="AV531" s="192"/>
      <c r="AW531" s="192"/>
      <c r="AX531" s="72">
        <v>40</v>
      </c>
      <c r="AY531" s="72">
        <v>0</v>
      </c>
      <c r="AZ531" s="80">
        <f t="shared" si="50"/>
        <v>40</v>
      </c>
      <c r="BA531" s="72">
        <v>20</v>
      </c>
      <c r="BB531" s="72">
        <f>0</f>
        <v>0</v>
      </c>
      <c r="BC531" s="72">
        <f t="shared" si="51"/>
        <v>20</v>
      </c>
      <c r="BD531" s="72">
        <f>0</f>
        <v>0</v>
      </c>
      <c r="BE531" s="72">
        <f t="shared" si="52"/>
        <v>20</v>
      </c>
      <c r="BF531" s="72">
        <v>0</v>
      </c>
      <c r="BG531" s="72">
        <v>0</v>
      </c>
      <c r="BH531" s="142"/>
      <c r="BI531" s="142"/>
      <c r="BJ531" s="142"/>
      <c r="BK531" s="139"/>
    </row>
    <row r="532" spans="1:63" ht="40.5" customHeight="1">
      <c r="A532" s="205" t="s">
        <v>5709</v>
      </c>
      <c r="B532" s="232" t="s">
        <v>4733</v>
      </c>
      <c r="C532" s="205" t="s">
        <v>2084</v>
      </c>
      <c r="D532" s="236" t="s">
        <v>7779</v>
      </c>
      <c r="E532" s="238" t="str">
        <f>INDEX([3]项目信息统计表!$E:$E,MATCH(B532,[3]项目信息统计表!$B:$B,0))</f>
        <v>基础研究</v>
      </c>
      <c r="F532" s="238" t="s">
        <v>1564</v>
      </c>
      <c r="G532" s="72" t="str">
        <f>INDEX(辅助数据!$F$3:$F$98,MATCH(项目信息统计表!F532,辅助数据!$E$3:$E$98,0))</f>
        <v>M73</v>
      </c>
      <c r="H532" s="238" t="s">
        <v>212</v>
      </c>
      <c r="I532" s="72">
        <f>INDEX(辅助数据!$B$3:$B$64,MATCH(项目信息统计表!H532,辅助数据!$A$3:$A$64,0))</f>
        <v>170</v>
      </c>
      <c r="J532" s="141" t="str">
        <f t="shared" si="49"/>
        <v>2021-01</v>
      </c>
      <c r="K532" s="237">
        <v>44896</v>
      </c>
      <c r="L532" s="72" t="str">
        <f t="shared" si="53"/>
        <v>2021</v>
      </c>
      <c r="M532" s="193"/>
      <c r="N532" s="201" t="s">
        <v>6275</v>
      </c>
      <c r="O532" s="201" t="s">
        <v>7768</v>
      </c>
      <c r="P532" s="231" t="s">
        <v>7253</v>
      </c>
      <c r="Q532" s="215" t="s">
        <v>4908</v>
      </c>
      <c r="R532" s="206" t="s">
        <v>5164</v>
      </c>
      <c r="S532" s="72" t="s">
        <v>65</v>
      </c>
      <c r="T532" s="141" t="s">
        <v>2170</v>
      </c>
      <c r="U532" s="72" t="s">
        <v>70</v>
      </c>
      <c r="V532" s="72" t="s">
        <v>73</v>
      </c>
      <c r="W532" s="72" t="s">
        <v>90</v>
      </c>
      <c r="X532" s="180" t="s">
        <v>5233</v>
      </c>
      <c r="Y532" s="180" t="s">
        <v>160</v>
      </c>
      <c r="Z532" s="181" t="s">
        <v>209</v>
      </c>
      <c r="AA532" s="180" t="s">
        <v>2825</v>
      </c>
      <c r="AB532" s="190" t="s">
        <v>4222</v>
      </c>
      <c r="AC532" s="180" t="s">
        <v>4497</v>
      </c>
      <c r="AD532" s="180" t="s">
        <v>5233</v>
      </c>
      <c r="AE532" s="191"/>
      <c r="AF532" s="191"/>
      <c r="AG532" s="191"/>
      <c r="AH532" s="191"/>
      <c r="AI532" s="191"/>
      <c r="AJ532" s="191"/>
      <c r="AK532" s="191"/>
      <c r="AL532" s="191"/>
      <c r="AM532" s="191"/>
      <c r="AN532" s="191"/>
      <c r="AO532" s="192"/>
      <c r="AP532" s="192"/>
      <c r="AQ532" s="192"/>
      <c r="AR532" s="192"/>
      <c r="AS532" s="192"/>
      <c r="AT532" s="192"/>
      <c r="AU532" s="192"/>
      <c r="AV532" s="192"/>
      <c r="AW532" s="192"/>
      <c r="AX532" s="72">
        <v>8</v>
      </c>
      <c r="AY532" s="72">
        <v>0</v>
      </c>
      <c r="AZ532" s="80">
        <f t="shared" si="50"/>
        <v>8</v>
      </c>
      <c r="BA532" s="72">
        <v>5</v>
      </c>
      <c r="BB532" s="72">
        <f>0</f>
        <v>0</v>
      </c>
      <c r="BC532" s="72">
        <f t="shared" si="51"/>
        <v>5</v>
      </c>
      <c r="BD532" s="72">
        <f>0</f>
        <v>0</v>
      </c>
      <c r="BE532" s="72">
        <f t="shared" si="52"/>
        <v>5</v>
      </c>
      <c r="BF532" s="72">
        <v>0</v>
      </c>
      <c r="BG532" s="72">
        <v>0</v>
      </c>
      <c r="BH532" s="142"/>
      <c r="BI532" s="142"/>
      <c r="BJ532" s="142"/>
      <c r="BK532" s="139"/>
    </row>
    <row r="533" spans="1:63" ht="40.5" customHeight="1">
      <c r="A533" s="205" t="s">
        <v>4586</v>
      </c>
      <c r="B533" s="232" t="s">
        <v>4734</v>
      </c>
      <c r="C533" s="205" t="s">
        <v>2084</v>
      </c>
      <c r="D533" s="236" t="s">
        <v>7779</v>
      </c>
      <c r="E533" s="238" t="str">
        <f>INDEX([3]项目信息统计表!$E:$E,MATCH(B533,[3]项目信息统计表!$B:$B,0))</f>
        <v>基础研究</v>
      </c>
      <c r="F533" s="238" t="s">
        <v>1501</v>
      </c>
      <c r="G533" s="72" t="str">
        <f>INDEX(辅助数据!$F$3:$F$98,MATCH(项目信息统计表!F533,辅助数据!$E$3:$E$98,0))</f>
        <v>B09</v>
      </c>
      <c r="H533" s="238" t="s">
        <v>212</v>
      </c>
      <c r="I533" s="72">
        <f>INDEX(辅助数据!$B$3:$B$64,MATCH(项目信息统计表!H533,辅助数据!$A$3:$A$64,0))</f>
        <v>170</v>
      </c>
      <c r="J533" s="141" t="str">
        <f t="shared" si="49"/>
        <v>2021-01</v>
      </c>
      <c r="K533" s="237">
        <v>44896</v>
      </c>
      <c r="L533" s="72" t="str">
        <f t="shared" si="53"/>
        <v>2021</v>
      </c>
      <c r="M533" s="193"/>
      <c r="N533" s="201" t="s">
        <v>6275</v>
      </c>
      <c r="O533" s="201" t="s">
        <v>7768</v>
      </c>
      <c r="P533" s="231" t="s">
        <v>7254</v>
      </c>
      <c r="Q533" s="215" t="s">
        <v>4909</v>
      </c>
      <c r="R533" s="206" t="s">
        <v>5165</v>
      </c>
      <c r="S533" s="72" t="s">
        <v>65</v>
      </c>
      <c r="T533" s="141" t="s">
        <v>3760</v>
      </c>
      <c r="U533" s="72" t="s">
        <v>70</v>
      </c>
      <c r="V533" s="72" t="s">
        <v>73</v>
      </c>
      <c r="W533" s="72" t="s">
        <v>90</v>
      </c>
      <c r="X533" s="180" t="s">
        <v>5233</v>
      </c>
      <c r="Y533" s="180" t="s">
        <v>160</v>
      </c>
      <c r="Z533" s="181" t="s">
        <v>209</v>
      </c>
      <c r="AA533" s="180" t="s">
        <v>7701</v>
      </c>
      <c r="AB533" s="190" t="s">
        <v>4222</v>
      </c>
      <c r="AC533" s="180" t="s">
        <v>4496</v>
      </c>
      <c r="AD533" s="180" t="s">
        <v>5233</v>
      </c>
      <c r="AE533" s="191"/>
      <c r="AF533" s="191"/>
      <c r="AG533" s="191"/>
      <c r="AH533" s="191"/>
      <c r="AI533" s="191"/>
      <c r="AJ533" s="191"/>
      <c r="AK533" s="191"/>
      <c r="AL533" s="191"/>
      <c r="AM533" s="191"/>
      <c r="AN533" s="191"/>
      <c r="AO533" s="192"/>
      <c r="AP533" s="192"/>
      <c r="AQ533" s="192"/>
      <c r="AR533" s="192"/>
      <c r="AS533" s="192"/>
      <c r="AT533" s="192"/>
      <c r="AU533" s="192"/>
      <c r="AV533" s="192"/>
      <c r="AW533" s="192"/>
      <c r="AX533" s="72">
        <v>8</v>
      </c>
      <c r="AY533" s="72">
        <v>0</v>
      </c>
      <c r="AZ533" s="80">
        <f t="shared" si="50"/>
        <v>8</v>
      </c>
      <c r="BA533" s="72">
        <v>5</v>
      </c>
      <c r="BB533" s="72">
        <f>0</f>
        <v>0</v>
      </c>
      <c r="BC533" s="72">
        <f t="shared" si="51"/>
        <v>5</v>
      </c>
      <c r="BD533" s="72">
        <f>0</f>
        <v>0</v>
      </c>
      <c r="BE533" s="72">
        <f t="shared" si="52"/>
        <v>5</v>
      </c>
      <c r="BF533" s="72">
        <v>0</v>
      </c>
      <c r="BG533" s="72">
        <v>0</v>
      </c>
      <c r="BH533" s="142"/>
      <c r="BI533" s="142"/>
      <c r="BJ533" s="142"/>
      <c r="BK533" s="139"/>
    </row>
    <row r="534" spans="1:63" ht="40.5" customHeight="1">
      <c r="A534" s="205" t="s">
        <v>5710</v>
      </c>
      <c r="B534" s="232" t="s">
        <v>4735</v>
      </c>
      <c r="C534" s="205" t="s">
        <v>2084</v>
      </c>
      <c r="D534" s="236" t="s">
        <v>7779</v>
      </c>
      <c r="E534" s="238" t="str">
        <f>INDEX([3]项目信息统计表!$E:$E,MATCH(B534,[3]项目信息统计表!$B:$B,0))</f>
        <v>基础研究</v>
      </c>
      <c r="F534" s="238" t="s">
        <v>1573</v>
      </c>
      <c r="G534" s="72" t="str">
        <f>INDEX(辅助数据!$F$3:$F$98,MATCH(项目信息统计表!F534,辅助数据!$E$3:$E$98,0))</f>
        <v>P82</v>
      </c>
      <c r="H534" s="238" t="s">
        <v>212</v>
      </c>
      <c r="I534" s="72">
        <f>INDEX(辅助数据!$B$3:$B$64,MATCH(项目信息统计表!H534,辅助数据!$A$3:$A$64,0))</f>
        <v>170</v>
      </c>
      <c r="J534" s="141" t="str">
        <f t="shared" si="49"/>
        <v>2021-01</v>
      </c>
      <c r="K534" s="237">
        <v>44896</v>
      </c>
      <c r="L534" s="72" t="str">
        <f t="shared" si="53"/>
        <v>2021</v>
      </c>
      <c r="M534" s="193"/>
      <c r="N534" s="135" t="s">
        <v>6275</v>
      </c>
      <c r="O534" s="201" t="s">
        <v>7768</v>
      </c>
      <c r="P534" s="231" t="s">
        <v>7255</v>
      </c>
      <c r="Q534" s="215" t="s">
        <v>4910</v>
      </c>
      <c r="R534" s="206" t="s">
        <v>5166</v>
      </c>
      <c r="S534" s="72" t="s">
        <v>65</v>
      </c>
      <c r="T534" s="141" t="s">
        <v>3788</v>
      </c>
      <c r="U534" s="72" t="s">
        <v>70</v>
      </c>
      <c r="V534" s="72" t="s">
        <v>73</v>
      </c>
      <c r="W534" s="72" t="s">
        <v>90</v>
      </c>
      <c r="X534" s="180" t="s">
        <v>5233</v>
      </c>
      <c r="Y534" s="180" t="s">
        <v>160</v>
      </c>
      <c r="Z534" s="181" t="s">
        <v>209</v>
      </c>
      <c r="AA534" s="180" t="s">
        <v>5018</v>
      </c>
      <c r="AB534" s="190" t="s">
        <v>4218</v>
      </c>
      <c r="AC534" s="180" t="s">
        <v>76</v>
      </c>
      <c r="AD534" s="180" t="s">
        <v>7455</v>
      </c>
      <c r="AE534" s="191"/>
      <c r="AF534" s="191"/>
      <c r="AG534" s="191"/>
      <c r="AH534" s="191"/>
      <c r="AI534" s="191"/>
      <c r="AJ534" s="191"/>
      <c r="AK534" s="191"/>
      <c r="AL534" s="191"/>
      <c r="AM534" s="191"/>
      <c r="AN534" s="191"/>
      <c r="AO534" s="192"/>
      <c r="AP534" s="192"/>
      <c r="AQ534" s="192"/>
      <c r="AR534" s="192"/>
      <c r="AS534" s="192"/>
      <c r="AT534" s="192"/>
      <c r="AU534" s="192"/>
      <c r="AV534" s="192"/>
      <c r="AW534" s="192"/>
      <c r="AX534" s="72">
        <v>8</v>
      </c>
      <c r="AY534" s="72">
        <v>0</v>
      </c>
      <c r="AZ534" s="80">
        <f t="shared" si="50"/>
        <v>8</v>
      </c>
      <c r="BA534" s="72">
        <v>5</v>
      </c>
      <c r="BB534" s="72">
        <f>0</f>
        <v>0</v>
      </c>
      <c r="BC534" s="72">
        <f t="shared" si="51"/>
        <v>5</v>
      </c>
      <c r="BD534" s="72">
        <f>0</f>
        <v>0</v>
      </c>
      <c r="BE534" s="72">
        <f t="shared" si="52"/>
        <v>5</v>
      </c>
      <c r="BF534" s="72">
        <v>0</v>
      </c>
      <c r="BG534" s="72">
        <v>0</v>
      </c>
      <c r="BH534" s="142"/>
      <c r="BI534" s="142"/>
      <c r="BJ534" s="142"/>
      <c r="BK534" s="139"/>
    </row>
    <row r="535" spans="1:63" ht="40.5" customHeight="1">
      <c r="A535" s="205" t="s">
        <v>5728</v>
      </c>
      <c r="B535" s="232" t="s">
        <v>4761</v>
      </c>
      <c r="C535" s="205" t="s">
        <v>2084</v>
      </c>
      <c r="D535" s="236" t="s">
        <v>7779</v>
      </c>
      <c r="E535" s="238" t="str">
        <f>INDEX([3]项目信息统计表!$E:$E,MATCH(B535,[3]项目信息统计表!$B:$B,0))</f>
        <v>基础研究</v>
      </c>
      <c r="F535" s="238" t="s">
        <v>1500</v>
      </c>
      <c r="G535" s="72" t="str">
        <f>INDEX(辅助数据!$F$3:$F$98,MATCH(项目信息统计表!F535,辅助数据!$E$3:$E$98,0))</f>
        <v>B08</v>
      </c>
      <c r="H535" s="238" t="s">
        <v>212</v>
      </c>
      <c r="I535" s="72">
        <f>INDEX(辅助数据!$B$3:$B$64,MATCH(项目信息统计表!H535,辅助数据!$A$3:$A$64,0))</f>
        <v>170</v>
      </c>
      <c r="J535" s="141" t="str">
        <f t="shared" si="49"/>
        <v>2021-01</v>
      </c>
      <c r="K535" s="237">
        <v>45261</v>
      </c>
      <c r="L535" s="72" t="str">
        <f t="shared" si="53"/>
        <v>2021</v>
      </c>
      <c r="M535" s="238" t="s">
        <v>54</v>
      </c>
      <c r="N535" s="135" t="s">
        <v>6259</v>
      </c>
      <c r="O535" s="201" t="s">
        <v>7768</v>
      </c>
      <c r="P535" s="231" t="s">
        <v>7281</v>
      </c>
      <c r="Q535" s="215" t="s">
        <v>2042</v>
      </c>
      <c r="R535" s="206" t="s">
        <v>5182</v>
      </c>
      <c r="S535" s="72" t="s">
        <v>5231</v>
      </c>
      <c r="T535" s="141" t="s">
        <v>3747</v>
      </c>
      <c r="U535" s="72" t="s">
        <v>70</v>
      </c>
      <c r="V535" s="72" t="s">
        <v>73</v>
      </c>
      <c r="W535" s="72" t="s">
        <v>90</v>
      </c>
      <c r="X535" s="180" t="s">
        <v>5233</v>
      </c>
      <c r="Y535" s="180" t="s">
        <v>160</v>
      </c>
      <c r="Z535" s="181" t="s">
        <v>209</v>
      </c>
      <c r="AA535" s="180" t="s">
        <v>7710</v>
      </c>
      <c r="AB535" s="190" t="s">
        <v>4220</v>
      </c>
      <c r="AC535" s="180" t="s">
        <v>90</v>
      </c>
      <c r="AD535" s="180" t="s">
        <v>5233</v>
      </c>
      <c r="AE535" s="191"/>
      <c r="AF535" s="191"/>
      <c r="AG535" s="191"/>
      <c r="AH535" s="191"/>
      <c r="AI535" s="191"/>
      <c r="AJ535" s="191"/>
      <c r="AK535" s="191"/>
      <c r="AL535" s="191"/>
      <c r="AM535" s="191"/>
      <c r="AN535" s="191"/>
      <c r="AO535" s="192"/>
      <c r="AP535" s="192"/>
      <c r="AQ535" s="192"/>
      <c r="AR535" s="192"/>
      <c r="AS535" s="192"/>
      <c r="AT535" s="192"/>
      <c r="AU535" s="192"/>
      <c r="AV535" s="192"/>
      <c r="AW535" s="192"/>
      <c r="AX535" s="72">
        <v>15</v>
      </c>
      <c r="AY535" s="72">
        <v>0</v>
      </c>
      <c r="AZ535" s="80">
        <f t="shared" si="50"/>
        <v>15</v>
      </c>
      <c r="BA535" s="72">
        <v>5</v>
      </c>
      <c r="BB535" s="72">
        <f>0</f>
        <v>0</v>
      </c>
      <c r="BC535" s="72">
        <f t="shared" si="51"/>
        <v>5</v>
      </c>
      <c r="BD535" s="72">
        <f>0</f>
        <v>0</v>
      </c>
      <c r="BE535" s="72">
        <f t="shared" si="52"/>
        <v>5</v>
      </c>
      <c r="BF535" s="72">
        <v>0</v>
      </c>
      <c r="BG535" s="72">
        <v>0</v>
      </c>
      <c r="BH535" s="142"/>
      <c r="BI535" s="142"/>
      <c r="BJ535" s="142"/>
      <c r="BK535" s="139"/>
    </row>
    <row r="536" spans="1:63" ht="40.5" customHeight="1">
      <c r="A536" s="205" t="s">
        <v>5729</v>
      </c>
      <c r="B536" s="232" t="s">
        <v>4762</v>
      </c>
      <c r="C536" s="205" t="s">
        <v>2084</v>
      </c>
      <c r="D536" s="236" t="s">
        <v>7779</v>
      </c>
      <c r="E536" s="238" t="str">
        <f>INDEX([3]项目信息统计表!$E:$E,MATCH(B536,[3]项目信息统计表!$B:$B,0))</f>
        <v>基础研究</v>
      </c>
      <c r="F536" s="238" t="s">
        <v>1564</v>
      </c>
      <c r="G536" s="72" t="str">
        <f>INDEX(辅助数据!$F$3:$F$98,MATCH(项目信息统计表!F536,辅助数据!$E$3:$E$98,0))</f>
        <v>M73</v>
      </c>
      <c r="H536" s="238" t="s">
        <v>212</v>
      </c>
      <c r="I536" s="72">
        <f>INDEX(辅助数据!$B$3:$B$64,MATCH(项目信息统计表!H536,辅助数据!$A$3:$A$64,0))</f>
        <v>170</v>
      </c>
      <c r="J536" s="141" t="str">
        <f t="shared" si="49"/>
        <v>2021-01</v>
      </c>
      <c r="K536" s="237">
        <v>45261</v>
      </c>
      <c r="L536" s="72" t="str">
        <f t="shared" si="53"/>
        <v>2021</v>
      </c>
      <c r="M536" s="238" t="s">
        <v>54</v>
      </c>
      <c r="N536" s="135" t="s">
        <v>6259</v>
      </c>
      <c r="O536" s="201" t="s">
        <v>7768</v>
      </c>
      <c r="P536" s="231" t="s">
        <v>7282</v>
      </c>
      <c r="Q536" s="215" t="s">
        <v>2825</v>
      </c>
      <c r="R536" s="206" t="s">
        <v>4443</v>
      </c>
      <c r="S536" s="72" t="s">
        <v>65</v>
      </c>
      <c r="T536" s="141" t="s">
        <v>2268</v>
      </c>
      <c r="U536" s="72" t="s">
        <v>70</v>
      </c>
      <c r="V536" s="72" t="s">
        <v>73</v>
      </c>
      <c r="W536" s="72" t="s">
        <v>90</v>
      </c>
      <c r="X536" s="180" t="s">
        <v>5233</v>
      </c>
      <c r="Y536" s="180" t="s">
        <v>116</v>
      </c>
      <c r="Z536" s="181" t="s">
        <v>2102</v>
      </c>
      <c r="AA536" s="180" t="s">
        <v>4908</v>
      </c>
      <c r="AB536" s="190" t="s">
        <v>4221</v>
      </c>
      <c r="AC536" s="180" t="s">
        <v>90</v>
      </c>
      <c r="AD536" s="180" t="s">
        <v>5233</v>
      </c>
      <c r="AE536" s="191"/>
      <c r="AF536" s="191"/>
      <c r="AG536" s="191"/>
      <c r="AH536" s="191"/>
      <c r="AI536" s="191"/>
      <c r="AJ536" s="191"/>
      <c r="AK536" s="191"/>
      <c r="AL536" s="191"/>
      <c r="AM536" s="191"/>
      <c r="AN536" s="191"/>
      <c r="AO536" s="192"/>
      <c r="AP536" s="192"/>
      <c r="AQ536" s="192"/>
      <c r="AR536" s="192"/>
      <c r="AS536" s="192"/>
      <c r="AT536" s="192"/>
      <c r="AU536" s="192"/>
      <c r="AV536" s="192"/>
      <c r="AW536" s="192"/>
      <c r="AX536" s="72">
        <v>15</v>
      </c>
      <c r="AY536" s="72">
        <v>0</v>
      </c>
      <c r="AZ536" s="80">
        <f t="shared" si="50"/>
        <v>15</v>
      </c>
      <c r="BA536" s="72">
        <v>5</v>
      </c>
      <c r="BB536" s="72">
        <f>0</f>
        <v>0</v>
      </c>
      <c r="BC536" s="72">
        <f t="shared" si="51"/>
        <v>5</v>
      </c>
      <c r="BD536" s="72">
        <f>0</f>
        <v>0</v>
      </c>
      <c r="BE536" s="72">
        <f t="shared" si="52"/>
        <v>5</v>
      </c>
      <c r="BF536" s="72">
        <v>0</v>
      </c>
      <c r="BG536" s="72">
        <v>0</v>
      </c>
      <c r="BH536" s="142"/>
      <c r="BI536" s="142"/>
      <c r="BJ536" s="142"/>
      <c r="BK536" s="139"/>
    </row>
    <row r="537" spans="1:63" ht="40.5" customHeight="1">
      <c r="A537" s="205" t="s">
        <v>5730</v>
      </c>
      <c r="B537" s="232" t="s">
        <v>4763</v>
      </c>
      <c r="C537" s="205" t="s">
        <v>2084</v>
      </c>
      <c r="D537" s="236" t="s">
        <v>7779</v>
      </c>
      <c r="E537" s="238" t="str">
        <f>INDEX([3]项目信息统计表!$E:$E,MATCH(B537,[3]项目信息统计表!$B:$B,0))</f>
        <v>基础研究</v>
      </c>
      <c r="F537" s="238" t="s">
        <v>1564</v>
      </c>
      <c r="G537" s="72" t="str">
        <f>INDEX(辅助数据!$F$3:$F$98,MATCH(项目信息统计表!F537,辅助数据!$E$3:$E$98,0))</f>
        <v>M73</v>
      </c>
      <c r="H537" s="238" t="s">
        <v>212</v>
      </c>
      <c r="I537" s="72">
        <f>INDEX(辅助数据!$B$3:$B$64,MATCH(项目信息统计表!H537,辅助数据!$A$3:$A$64,0))</f>
        <v>170</v>
      </c>
      <c r="J537" s="141" t="str">
        <f t="shared" si="49"/>
        <v>2021-01</v>
      </c>
      <c r="K537" s="237">
        <v>45261</v>
      </c>
      <c r="L537" s="72" t="str">
        <f t="shared" si="53"/>
        <v>2021</v>
      </c>
      <c r="M537" s="238" t="s">
        <v>54</v>
      </c>
      <c r="N537" s="197" t="s">
        <v>6259</v>
      </c>
      <c r="O537" s="201" t="s">
        <v>7768</v>
      </c>
      <c r="P537" s="231" t="s">
        <v>7283</v>
      </c>
      <c r="Q537" s="215" t="s">
        <v>4922</v>
      </c>
      <c r="R537" s="206" t="s">
        <v>4475</v>
      </c>
      <c r="S537" s="72" t="s">
        <v>65</v>
      </c>
      <c r="T537" s="141" t="s">
        <v>2136</v>
      </c>
      <c r="U537" s="72" t="s">
        <v>70</v>
      </c>
      <c r="V537" s="72" t="s">
        <v>5232</v>
      </c>
      <c r="W537" s="72" t="s">
        <v>90</v>
      </c>
      <c r="X537" s="180" t="s">
        <v>5233</v>
      </c>
      <c r="Y537" s="180" t="s">
        <v>5233</v>
      </c>
      <c r="Z537" s="181" t="s">
        <v>5233</v>
      </c>
      <c r="AA537" s="180" t="s">
        <v>2825</v>
      </c>
      <c r="AB537" s="190" t="s">
        <v>4222</v>
      </c>
      <c r="AC537" s="180" t="s">
        <v>90</v>
      </c>
      <c r="AD537" s="180" t="s">
        <v>5233</v>
      </c>
      <c r="AE537" s="191"/>
      <c r="AF537" s="191"/>
      <c r="AG537" s="191"/>
      <c r="AH537" s="191"/>
      <c r="AI537" s="191"/>
      <c r="AJ537" s="191"/>
      <c r="AK537" s="191"/>
      <c r="AL537" s="191"/>
      <c r="AM537" s="191"/>
      <c r="AN537" s="191"/>
      <c r="AO537" s="192"/>
      <c r="AP537" s="192"/>
      <c r="AQ537" s="192"/>
      <c r="AR537" s="192"/>
      <c r="AS537" s="192"/>
      <c r="AT537" s="192"/>
      <c r="AU537" s="192"/>
      <c r="AV537" s="192"/>
      <c r="AW537" s="192"/>
      <c r="AX537" s="72">
        <v>15</v>
      </c>
      <c r="AY537" s="72">
        <v>0</v>
      </c>
      <c r="AZ537" s="80">
        <f t="shared" si="50"/>
        <v>15</v>
      </c>
      <c r="BA537" s="72">
        <v>5</v>
      </c>
      <c r="BB537" s="72">
        <f>0</f>
        <v>0</v>
      </c>
      <c r="BC537" s="72">
        <f t="shared" si="51"/>
        <v>5</v>
      </c>
      <c r="BD537" s="72">
        <f>0</f>
        <v>0</v>
      </c>
      <c r="BE537" s="72">
        <f t="shared" si="52"/>
        <v>5</v>
      </c>
      <c r="BF537" s="72">
        <v>0</v>
      </c>
      <c r="BG537" s="72">
        <v>0</v>
      </c>
      <c r="BH537" s="142"/>
      <c r="BI537" s="142"/>
      <c r="BJ537" s="142"/>
      <c r="BK537" s="139"/>
    </row>
    <row r="538" spans="1:63" ht="40.5" customHeight="1">
      <c r="A538" s="205" t="s">
        <v>5731</v>
      </c>
      <c r="B538" s="232" t="s">
        <v>4764</v>
      </c>
      <c r="C538" s="205" t="s">
        <v>2084</v>
      </c>
      <c r="D538" s="236" t="s">
        <v>7779</v>
      </c>
      <c r="E538" s="238" t="str">
        <f>INDEX([3]项目信息统计表!$E:$E,MATCH(B538,[3]项目信息统计表!$B:$B,0))</f>
        <v>基础研究</v>
      </c>
      <c r="F538" s="238" t="s">
        <v>1564</v>
      </c>
      <c r="G538" s="72" t="str">
        <f>INDEX(辅助数据!$F$3:$F$98,MATCH(项目信息统计表!F538,辅助数据!$E$3:$E$98,0))</f>
        <v>M73</v>
      </c>
      <c r="H538" s="238" t="s">
        <v>212</v>
      </c>
      <c r="I538" s="72">
        <f>INDEX(辅助数据!$B$3:$B$64,MATCH(项目信息统计表!H538,辅助数据!$A$3:$A$64,0))</f>
        <v>170</v>
      </c>
      <c r="J538" s="141" t="str">
        <f t="shared" si="49"/>
        <v>2021-01</v>
      </c>
      <c r="K538" s="237">
        <v>45261</v>
      </c>
      <c r="L538" s="72" t="str">
        <f t="shared" si="53"/>
        <v>2021</v>
      </c>
      <c r="M538" s="238" t="s">
        <v>54</v>
      </c>
      <c r="N538" s="200" t="s">
        <v>6259</v>
      </c>
      <c r="O538" s="201" t="s">
        <v>7768</v>
      </c>
      <c r="P538" s="231" t="s">
        <v>7284</v>
      </c>
      <c r="Q538" s="215" t="s">
        <v>2036</v>
      </c>
      <c r="R538" s="206" t="s">
        <v>4442</v>
      </c>
      <c r="S538" s="72" t="s">
        <v>65</v>
      </c>
      <c r="T538" s="141" t="s">
        <v>2208</v>
      </c>
      <c r="U538" s="72" t="s">
        <v>70</v>
      </c>
      <c r="V538" s="72" t="s">
        <v>73</v>
      </c>
      <c r="W538" s="72" t="s">
        <v>4497</v>
      </c>
      <c r="X538" s="180" t="s">
        <v>5233</v>
      </c>
      <c r="Y538" s="180" t="s">
        <v>160</v>
      </c>
      <c r="Z538" s="181" t="s">
        <v>209</v>
      </c>
      <c r="AA538" s="180" t="s">
        <v>7711</v>
      </c>
      <c r="AB538" s="190" t="s">
        <v>4219</v>
      </c>
      <c r="AC538" s="180" t="s">
        <v>90</v>
      </c>
      <c r="AD538" s="180" t="s">
        <v>5233</v>
      </c>
      <c r="AE538" s="191"/>
      <c r="AF538" s="191"/>
      <c r="AG538" s="191"/>
      <c r="AH538" s="191"/>
      <c r="AI538" s="191"/>
      <c r="AJ538" s="191"/>
      <c r="AK538" s="191"/>
      <c r="AL538" s="191"/>
      <c r="AM538" s="191"/>
      <c r="AN538" s="191"/>
      <c r="AO538" s="192"/>
      <c r="AP538" s="192"/>
      <c r="AQ538" s="192"/>
      <c r="AR538" s="192"/>
      <c r="AS538" s="192"/>
      <c r="AT538" s="192"/>
      <c r="AU538" s="192"/>
      <c r="AV538" s="192"/>
      <c r="AW538" s="192"/>
      <c r="AX538" s="72">
        <v>15</v>
      </c>
      <c r="AY538" s="72">
        <v>0</v>
      </c>
      <c r="AZ538" s="80">
        <f t="shared" si="50"/>
        <v>15</v>
      </c>
      <c r="BA538" s="72">
        <v>5</v>
      </c>
      <c r="BB538" s="72">
        <f>0</f>
        <v>0</v>
      </c>
      <c r="BC538" s="72">
        <f t="shared" si="51"/>
        <v>5</v>
      </c>
      <c r="BD538" s="72">
        <f>0</f>
        <v>0</v>
      </c>
      <c r="BE538" s="72">
        <f t="shared" si="52"/>
        <v>5</v>
      </c>
      <c r="BF538" s="72">
        <v>0</v>
      </c>
      <c r="BG538" s="72">
        <v>0</v>
      </c>
      <c r="BH538" s="142"/>
      <c r="BI538" s="142"/>
      <c r="BJ538" s="142"/>
      <c r="BK538" s="139"/>
    </row>
    <row r="539" spans="1:63" ht="40.5" customHeight="1">
      <c r="A539" s="205" t="s">
        <v>4595</v>
      </c>
      <c r="B539" s="232" t="s">
        <v>4765</v>
      </c>
      <c r="C539" s="205" t="s">
        <v>2084</v>
      </c>
      <c r="D539" s="236" t="s">
        <v>7779</v>
      </c>
      <c r="E539" s="238" t="str">
        <f>INDEX([3]项目信息统计表!$E:$E,MATCH(B539,[3]项目信息统计表!$B:$B,0))</f>
        <v>基础研究</v>
      </c>
      <c r="F539" s="238" t="s">
        <v>1499</v>
      </c>
      <c r="G539" s="72" t="str">
        <f>INDEX(辅助数据!$F$3:$F$98,MATCH(项目信息统计表!F539,辅助数据!$E$3:$E$98,0))</f>
        <v>B07</v>
      </c>
      <c r="H539" s="238" t="s">
        <v>775</v>
      </c>
      <c r="I539" s="72">
        <f>INDEX(辅助数据!$B$3:$B$64,MATCH(项目信息统计表!H539,辅助数据!$A$3:$A$64,0))</f>
        <v>440</v>
      </c>
      <c r="J539" s="141" t="str">
        <f t="shared" si="49"/>
        <v>2021-01</v>
      </c>
      <c r="K539" s="237">
        <v>45261</v>
      </c>
      <c r="L539" s="72" t="str">
        <f t="shared" si="53"/>
        <v>2021</v>
      </c>
      <c r="M539" s="238" t="s">
        <v>54</v>
      </c>
      <c r="N539" s="201" t="s">
        <v>6259</v>
      </c>
      <c r="O539" s="201" t="s">
        <v>7768</v>
      </c>
      <c r="P539" s="231" t="s">
        <v>7285</v>
      </c>
      <c r="Q539" s="215" t="s">
        <v>4923</v>
      </c>
      <c r="R539" s="206" t="s">
        <v>4477</v>
      </c>
      <c r="S539" s="72" t="s">
        <v>65</v>
      </c>
      <c r="T539" s="141" t="s">
        <v>2162</v>
      </c>
      <c r="U539" s="72" t="s">
        <v>70</v>
      </c>
      <c r="V539" s="72" t="s">
        <v>73</v>
      </c>
      <c r="W539" s="72" t="s">
        <v>90</v>
      </c>
      <c r="X539" s="180" t="s">
        <v>5234</v>
      </c>
      <c r="Y539" s="180" t="s">
        <v>160</v>
      </c>
      <c r="Z539" s="181" t="s">
        <v>209</v>
      </c>
      <c r="AA539" s="180" t="s">
        <v>7712</v>
      </c>
      <c r="AB539" s="190" t="s">
        <v>4225</v>
      </c>
      <c r="AC539" s="180" t="s">
        <v>90</v>
      </c>
      <c r="AD539" s="180" t="s">
        <v>5233</v>
      </c>
      <c r="AE539" s="191"/>
      <c r="AF539" s="191"/>
      <c r="AG539" s="191"/>
      <c r="AH539" s="191"/>
      <c r="AI539" s="191"/>
      <c r="AJ539" s="191"/>
      <c r="AK539" s="191"/>
      <c r="AL539" s="191"/>
      <c r="AM539" s="191"/>
      <c r="AN539" s="191"/>
      <c r="AO539" s="192"/>
      <c r="AP539" s="192"/>
      <c r="AQ539" s="192"/>
      <c r="AR539" s="192"/>
      <c r="AS539" s="192"/>
      <c r="AT539" s="192"/>
      <c r="AU539" s="192"/>
      <c r="AV539" s="192"/>
      <c r="AW539" s="192"/>
      <c r="AX539" s="72">
        <v>15</v>
      </c>
      <c r="AY539" s="72">
        <v>0</v>
      </c>
      <c r="AZ539" s="80">
        <f t="shared" si="50"/>
        <v>15</v>
      </c>
      <c r="BA539" s="72">
        <v>5</v>
      </c>
      <c r="BB539" s="72">
        <f>0</f>
        <v>0</v>
      </c>
      <c r="BC539" s="72">
        <f t="shared" si="51"/>
        <v>5</v>
      </c>
      <c r="BD539" s="72">
        <f>0</f>
        <v>0</v>
      </c>
      <c r="BE539" s="72">
        <f t="shared" si="52"/>
        <v>5</v>
      </c>
      <c r="BF539" s="72">
        <v>0</v>
      </c>
      <c r="BG539" s="72">
        <v>0</v>
      </c>
      <c r="BH539" s="142"/>
      <c r="BI539" s="142"/>
      <c r="BJ539" s="142"/>
      <c r="BK539" s="139"/>
    </row>
    <row r="540" spans="1:63" s="243" customFormat="1" ht="40.5" customHeight="1">
      <c r="A540" s="205" t="s">
        <v>5732</v>
      </c>
      <c r="B540" s="232" t="s">
        <v>4766</v>
      </c>
      <c r="C540" s="205" t="s">
        <v>2084</v>
      </c>
      <c r="D540" s="236" t="s">
        <v>7779</v>
      </c>
      <c r="E540" s="238" t="str">
        <f>INDEX([3]项目信息统计表!$E:$E,MATCH(B540,[3]项目信息统计表!$B:$B,0))</f>
        <v>基础研究</v>
      </c>
      <c r="F540" s="238" t="s">
        <v>1564</v>
      </c>
      <c r="G540" s="72" t="str">
        <f>INDEX(辅助数据!$F$3:$F$98,MATCH(项目信息统计表!F540,辅助数据!$E$3:$E$98,0))</f>
        <v>M73</v>
      </c>
      <c r="H540" s="238" t="s">
        <v>212</v>
      </c>
      <c r="I540" s="72">
        <f>INDEX(辅助数据!$B$3:$B$64,MATCH(项目信息统计表!H540,辅助数据!$A$3:$A$64,0))</f>
        <v>170</v>
      </c>
      <c r="J540" s="141" t="str">
        <f t="shared" si="49"/>
        <v>2021-01</v>
      </c>
      <c r="K540" s="237">
        <v>45261</v>
      </c>
      <c r="L540" s="72" t="str">
        <f t="shared" si="53"/>
        <v>2021</v>
      </c>
      <c r="M540" s="238" t="s">
        <v>54</v>
      </c>
      <c r="N540" s="201" t="s">
        <v>6259</v>
      </c>
      <c r="O540" s="201" t="s">
        <v>7768</v>
      </c>
      <c r="P540" s="231" t="s">
        <v>7286</v>
      </c>
      <c r="Q540" s="215" t="s">
        <v>2040</v>
      </c>
      <c r="R540" s="206" t="s">
        <v>5183</v>
      </c>
      <c r="S540" s="72" t="s">
        <v>65</v>
      </c>
      <c r="T540" s="141" t="s">
        <v>3751</v>
      </c>
      <c r="U540" s="72" t="s">
        <v>70</v>
      </c>
      <c r="V540" s="72" t="s">
        <v>73</v>
      </c>
      <c r="W540" s="72" t="s">
        <v>4497</v>
      </c>
      <c r="X540" s="180" t="s">
        <v>5233</v>
      </c>
      <c r="Y540" s="180" t="s">
        <v>160</v>
      </c>
      <c r="Z540" s="181" t="s">
        <v>209</v>
      </c>
      <c r="AA540" s="180" t="s">
        <v>2036</v>
      </c>
      <c r="AB540" s="190" t="s">
        <v>4220</v>
      </c>
      <c r="AC540" s="180" t="s">
        <v>4497</v>
      </c>
      <c r="AD540" s="180" t="s">
        <v>5233</v>
      </c>
      <c r="AE540" s="191"/>
      <c r="AF540" s="191"/>
      <c r="AG540" s="191"/>
      <c r="AH540" s="191"/>
      <c r="AI540" s="191"/>
      <c r="AJ540" s="191"/>
      <c r="AK540" s="191"/>
      <c r="AL540" s="191"/>
      <c r="AM540" s="191"/>
      <c r="AN540" s="191"/>
      <c r="AO540" s="192"/>
      <c r="AP540" s="192"/>
      <c r="AQ540" s="192"/>
      <c r="AR540" s="192"/>
      <c r="AS540" s="192"/>
      <c r="AT540" s="192"/>
      <c r="AU540" s="192"/>
      <c r="AV540" s="192"/>
      <c r="AW540" s="192"/>
      <c r="AX540" s="72">
        <v>15</v>
      </c>
      <c r="AY540" s="72">
        <v>0</v>
      </c>
      <c r="AZ540" s="80">
        <f t="shared" si="50"/>
        <v>15</v>
      </c>
      <c r="BA540" s="72">
        <v>5</v>
      </c>
      <c r="BB540" s="72">
        <f>0</f>
        <v>0</v>
      </c>
      <c r="BC540" s="72">
        <f t="shared" si="51"/>
        <v>5</v>
      </c>
      <c r="BD540" s="72">
        <f>0</f>
        <v>0</v>
      </c>
      <c r="BE540" s="72">
        <f t="shared" si="52"/>
        <v>5</v>
      </c>
      <c r="BF540" s="72">
        <v>0</v>
      </c>
      <c r="BG540" s="72">
        <v>0</v>
      </c>
      <c r="BH540" s="241"/>
      <c r="BI540" s="241"/>
      <c r="BJ540" s="241"/>
      <c r="BK540" s="242"/>
    </row>
    <row r="541" spans="1:63" ht="40.5" customHeight="1">
      <c r="A541" s="205" t="s">
        <v>5733</v>
      </c>
      <c r="B541" s="232" t="s">
        <v>4767</v>
      </c>
      <c r="C541" s="205" t="s">
        <v>2084</v>
      </c>
      <c r="D541" s="236" t="s">
        <v>7779</v>
      </c>
      <c r="E541" s="238" t="str">
        <f>INDEX([3]项目信息统计表!$E:$E,MATCH(B541,[3]项目信息统计表!$B:$B,0))</f>
        <v>基础研究</v>
      </c>
      <c r="F541" s="238" t="s">
        <v>1564</v>
      </c>
      <c r="G541" s="72" t="str">
        <f>INDEX(辅助数据!$F$3:$F$98,MATCH(项目信息统计表!F541,辅助数据!$E$3:$E$98,0))</f>
        <v>M73</v>
      </c>
      <c r="H541" s="238" t="s">
        <v>212</v>
      </c>
      <c r="I541" s="72">
        <f>INDEX(辅助数据!$B$3:$B$64,MATCH(项目信息统计表!H541,辅助数据!$A$3:$A$64,0))</f>
        <v>170</v>
      </c>
      <c r="J541" s="141" t="str">
        <f t="shared" si="49"/>
        <v>2021-01</v>
      </c>
      <c r="K541" s="237">
        <v>45261</v>
      </c>
      <c r="L541" s="72" t="str">
        <f t="shared" si="53"/>
        <v>2021</v>
      </c>
      <c r="M541" s="238" t="s">
        <v>54</v>
      </c>
      <c r="N541" s="201" t="s">
        <v>6259</v>
      </c>
      <c r="O541" s="201" t="s">
        <v>7768</v>
      </c>
      <c r="P541" s="231" t="s">
        <v>7287</v>
      </c>
      <c r="Q541" s="215" t="s">
        <v>2037</v>
      </c>
      <c r="R541" s="206" t="s">
        <v>4444</v>
      </c>
      <c r="S541" s="72" t="s">
        <v>65</v>
      </c>
      <c r="T541" s="141" t="s">
        <v>2214</v>
      </c>
      <c r="U541" s="72" t="s">
        <v>70</v>
      </c>
      <c r="V541" s="72" t="s">
        <v>73</v>
      </c>
      <c r="W541" s="72" t="s">
        <v>4497</v>
      </c>
      <c r="X541" s="180" t="s">
        <v>5233</v>
      </c>
      <c r="Y541" s="180" t="s">
        <v>160</v>
      </c>
      <c r="Z541" s="181" t="s">
        <v>209</v>
      </c>
      <c r="AA541" s="180" t="s">
        <v>2043</v>
      </c>
      <c r="AB541" s="190" t="s">
        <v>4222</v>
      </c>
      <c r="AC541" s="180" t="s">
        <v>4497</v>
      </c>
      <c r="AD541" s="180" t="s">
        <v>5234</v>
      </c>
      <c r="AE541" s="191"/>
      <c r="AF541" s="191"/>
      <c r="AG541" s="191"/>
      <c r="AH541" s="191"/>
      <c r="AI541" s="191"/>
      <c r="AJ541" s="191"/>
      <c r="AK541" s="191"/>
      <c r="AL541" s="191"/>
      <c r="AM541" s="191"/>
      <c r="AN541" s="191"/>
      <c r="AO541" s="192"/>
      <c r="AP541" s="192"/>
      <c r="AQ541" s="192"/>
      <c r="AR541" s="192"/>
      <c r="AS541" s="192"/>
      <c r="AT541" s="192"/>
      <c r="AU541" s="192"/>
      <c r="AV541" s="192"/>
      <c r="AW541" s="192"/>
      <c r="AX541" s="72">
        <v>15</v>
      </c>
      <c r="AY541" s="72">
        <v>0</v>
      </c>
      <c r="AZ541" s="80">
        <f t="shared" si="50"/>
        <v>15</v>
      </c>
      <c r="BA541" s="72">
        <v>5</v>
      </c>
      <c r="BB541" s="72">
        <f>0</f>
        <v>0</v>
      </c>
      <c r="BC541" s="72">
        <f t="shared" si="51"/>
        <v>5</v>
      </c>
      <c r="BD541" s="72">
        <f>0</f>
        <v>0</v>
      </c>
      <c r="BE541" s="72">
        <f t="shared" si="52"/>
        <v>5</v>
      </c>
      <c r="BF541" s="72">
        <v>0</v>
      </c>
      <c r="BG541" s="72">
        <v>0</v>
      </c>
      <c r="BH541" s="142"/>
      <c r="BI541" s="142"/>
      <c r="BJ541" s="142"/>
      <c r="BK541" s="139"/>
    </row>
    <row r="542" spans="1:63" ht="40.5" customHeight="1">
      <c r="A542" s="205" t="s">
        <v>5734</v>
      </c>
      <c r="B542" s="232" t="s">
        <v>4768</v>
      </c>
      <c r="C542" s="205" t="s">
        <v>2084</v>
      </c>
      <c r="D542" s="236" t="s">
        <v>7779</v>
      </c>
      <c r="E542" s="238" t="str">
        <f>INDEX([3]项目信息统计表!$E:$E,MATCH(B542,[3]项目信息统计表!$B:$B,0))</f>
        <v>基础研究</v>
      </c>
      <c r="F542" s="238" t="s">
        <v>1564</v>
      </c>
      <c r="G542" s="72" t="str">
        <f>INDEX(辅助数据!$F$3:$F$98,MATCH(项目信息统计表!F542,辅助数据!$E$3:$E$98,0))</f>
        <v>M73</v>
      </c>
      <c r="H542" s="238" t="s">
        <v>212</v>
      </c>
      <c r="I542" s="72">
        <f>INDEX(辅助数据!$B$3:$B$64,MATCH(项目信息统计表!H542,辅助数据!$A$3:$A$64,0))</f>
        <v>170</v>
      </c>
      <c r="J542" s="141" t="str">
        <f t="shared" si="49"/>
        <v>2021-01</v>
      </c>
      <c r="K542" s="237">
        <v>45261</v>
      </c>
      <c r="L542" s="72" t="str">
        <f t="shared" si="53"/>
        <v>2021</v>
      </c>
      <c r="M542" s="238" t="s">
        <v>54</v>
      </c>
      <c r="N542" s="201" t="s">
        <v>6259</v>
      </c>
      <c r="O542" s="201" t="s">
        <v>7768</v>
      </c>
      <c r="P542" s="231" t="s">
        <v>7288</v>
      </c>
      <c r="Q542" s="215" t="s">
        <v>2827</v>
      </c>
      <c r="R542" s="206" t="s">
        <v>5184</v>
      </c>
      <c r="S542" s="72" t="s">
        <v>65</v>
      </c>
      <c r="T542" s="141" t="s">
        <v>2114</v>
      </c>
      <c r="U542" s="72" t="s">
        <v>70</v>
      </c>
      <c r="V542" s="72" t="s">
        <v>73</v>
      </c>
      <c r="W542" s="72" t="s">
        <v>4497</v>
      </c>
      <c r="X542" s="180" t="s">
        <v>5234</v>
      </c>
      <c r="Y542" s="180" t="s">
        <v>160</v>
      </c>
      <c r="Z542" s="181" t="s">
        <v>209</v>
      </c>
      <c r="AA542" s="180" t="s">
        <v>2691</v>
      </c>
      <c r="AB542" s="190" t="s">
        <v>4214</v>
      </c>
      <c r="AC542" s="180" t="s">
        <v>4497</v>
      </c>
      <c r="AD542" s="180" t="s">
        <v>5234</v>
      </c>
      <c r="AE542" s="191"/>
      <c r="AF542" s="191"/>
      <c r="AG542" s="191"/>
      <c r="AH542" s="191"/>
      <c r="AI542" s="191"/>
      <c r="AJ542" s="191"/>
      <c r="AK542" s="191"/>
      <c r="AL542" s="191"/>
      <c r="AM542" s="191"/>
      <c r="AN542" s="191"/>
      <c r="AO542" s="192"/>
      <c r="AP542" s="192"/>
      <c r="AQ542" s="192"/>
      <c r="AR542" s="192"/>
      <c r="AS542" s="192"/>
      <c r="AT542" s="192"/>
      <c r="AU542" s="192"/>
      <c r="AV542" s="192"/>
      <c r="AW542" s="192"/>
      <c r="AX542" s="72">
        <v>15</v>
      </c>
      <c r="AY542" s="72">
        <v>0</v>
      </c>
      <c r="AZ542" s="80">
        <f t="shared" si="50"/>
        <v>15</v>
      </c>
      <c r="BA542" s="72">
        <v>5</v>
      </c>
      <c r="BB542" s="72">
        <f>0</f>
        <v>0</v>
      </c>
      <c r="BC542" s="72">
        <f t="shared" si="51"/>
        <v>5</v>
      </c>
      <c r="BD542" s="72">
        <f>0</f>
        <v>0</v>
      </c>
      <c r="BE542" s="72">
        <f t="shared" si="52"/>
        <v>5</v>
      </c>
      <c r="BF542" s="72">
        <v>0</v>
      </c>
      <c r="BG542" s="72">
        <v>0</v>
      </c>
      <c r="BH542" s="142"/>
      <c r="BI542" s="142"/>
      <c r="BJ542" s="142"/>
      <c r="BK542" s="139"/>
    </row>
    <row r="543" spans="1:63" ht="40.5" customHeight="1">
      <c r="A543" s="205" t="s">
        <v>5735</v>
      </c>
      <c r="B543" s="232" t="s">
        <v>4769</v>
      </c>
      <c r="C543" s="205" t="s">
        <v>2084</v>
      </c>
      <c r="D543" s="236" t="s">
        <v>7779</v>
      </c>
      <c r="E543" s="238" t="str">
        <f>INDEX([3]项目信息统计表!$E:$E,MATCH(B543,[3]项目信息统计表!$B:$B,0))</f>
        <v>基础研究</v>
      </c>
      <c r="F543" s="238" t="s">
        <v>1564</v>
      </c>
      <c r="G543" s="72" t="str">
        <f>INDEX(辅助数据!$F$3:$F$98,MATCH(项目信息统计表!F543,辅助数据!$E$3:$E$98,0))</f>
        <v>M73</v>
      </c>
      <c r="H543" s="238" t="s">
        <v>212</v>
      </c>
      <c r="I543" s="72">
        <f>INDEX(辅助数据!$B$3:$B$64,MATCH(项目信息统计表!H543,辅助数据!$A$3:$A$64,0))</f>
        <v>170</v>
      </c>
      <c r="J543" s="141" t="str">
        <f t="shared" si="49"/>
        <v>2021-01</v>
      </c>
      <c r="K543" s="237">
        <v>45261</v>
      </c>
      <c r="L543" s="72" t="str">
        <f t="shared" si="53"/>
        <v>2021</v>
      </c>
      <c r="M543" s="238" t="s">
        <v>54</v>
      </c>
      <c r="N543" s="201" t="s">
        <v>6259</v>
      </c>
      <c r="O543" s="201" t="s">
        <v>7768</v>
      </c>
      <c r="P543" s="231" t="s">
        <v>7289</v>
      </c>
      <c r="Q543" s="215" t="s">
        <v>4924</v>
      </c>
      <c r="R543" s="206" t="s">
        <v>4476</v>
      </c>
      <c r="S543" s="72" t="s">
        <v>65</v>
      </c>
      <c r="T543" s="141" t="s">
        <v>3759</v>
      </c>
      <c r="U543" s="72" t="s">
        <v>70</v>
      </c>
      <c r="V543" s="72" t="s">
        <v>73</v>
      </c>
      <c r="W543" s="72" t="s">
        <v>90</v>
      </c>
      <c r="X543" s="180" t="s">
        <v>5233</v>
      </c>
      <c r="Y543" s="180" t="s">
        <v>160</v>
      </c>
      <c r="Z543" s="181" t="s">
        <v>209</v>
      </c>
      <c r="AA543" s="180" t="s">
        <v>2685</v>
      </c>
      <c r="AB543" s="190" t="s">
        <v>4212</v>
      </c>
      <c r="AC543" s="180" t="s">
        <v>76</v>
      </c>
      <c r="AD543" s="180" t="s">
        <v>5234</v>
      </c>
      <c r="AE543" s="191"/>
      <c r="AF543" s="191"/>
      <c r="AG543" s="191"/>
      <c r="AH543" s="191"/>
      <c r="AI543" s="191"/>
      <c r="AJ543" s="191"/>
      <c r="AK543" s="191"/>
      <c r="AL543" s="191"/>
      <c r="AM543" s="191"/>
      <c r="AN543" s="191"/>
      <c r="AO543" s="192"/>
      <c r="AP543" s="192"/>
      <c r="AQ543" s="192"/>
      <c r="AR543" s="192"/>
      <c r="AS543" s="192"/>
      <c r="AT543" s="192"/>
      <c r="AU543" s="192"/>
      <c r="AV543" s="192"/>
      <c r="AW543" s="192"/>
      <c r="AX543" s="72">
        <v>15</v>
      </c>
      <c r="AY543" s="72">
        <v>0</v>
      </c>
      <c r="AZ543" s="80">
        <f t="shared" si="50"/>
        <v>15</v>
      </c>
      <c r="BA543" s="72">
        <v>5</v>
      </c>
      <c r="BB543" s="72">
        <f>0</f>
        <v>0</v>
      </c>
      <c r="BC543" s="72">
        <f t="shared" si="51"/>
        <v>5</v>
      </c>
      <c r="BD543" s="72">
        <f>0</f>
        <v>0</v>
      </c>
      <c r="BE543" s="72">
        <f t="shared" si="52"/>
        <v>5</v>
      </c>
      <c r="BF543" s="72">
        <v>0</v>
      </c>
      <c r="BG543" s="72">
        <v>0</v>
      </c>
      <c r="BH543" s="142"/>
      <c r="BI543" s="142"/>
      <c r="BJ543" s="142"/>
      <c r="BK543" s="139"/>
    </row>
    <row r="544" spans="1:63" ht="40.5" customHeight="1">
      <c r="A544" s="205" t="s">
        <v>4247</v>
      </c>
      <c r="B544" s="232" t="s">
        <v>4297</v>
      </c>
      <c r="C544" s="205" t="s">
        <v>2084</v>
      </c>
      <c r="D544" s="236" t="s">
        <v>7779</v>
      </c>
      <c r="E544" s="238" t="str">
        <f>INDEX([3]项目信息统计表!$E:$E,MATCH(B544,[3]项目信息统计表!$B:$B,0))</f>
        <v>基础研究</v>
      </c>
      <c r="F544" s="238" t="s">
        <v>1564</v>
      </c>
      <c r="G544" s="72" t="str">
        <f>INDEX(辅助数据!$F$3:$F$98,MATCH(项目信息统计表!F544,辅助数据!$E$3:$E$98,0))</f>
        <v>M73</v>
      </c>
      <c r="H544" s="238" t="s">
        <v>212</v>
      </c>
      <c r="I544" s="72">
        <f>INDEX(辅助数据!$B$3:$B$64,MATCH(项目信息统计表!H544,辅助数据!$A$3:$A$64,0))</f>
        <v>170</v>
      </c>
      <c r="J544" s="141" t="str">
        <f t="shared" si="49"/>
        <v>2020-01</v>
      </c>
      <c r="K544" s="237">
        <v>44896</v>
      </c>
      <c r="L544" s="72" t="str">
        <f t="shared" si="53"/>
        <v>2020</v>
      </c>
      <c r="M544" s="193"/>
      <c r="N544" s="201" t="s">
        <v>6259</v>
      </c>
      <c r="O544" s="201" t="s">
        <v>7768</v>
      </c>
      <c r="P544" s="231" t="s">
        <v>7338</v>
      </c>
      <c r="Q544" s="215" t="s">
        <v>4996</v>
      </c>
      <c r="R544" s="206" t="s">
        <v>4361</v>
      </c>
      <c r="S544" s="72" t="s">
        <v>5231</v>
      </c>
      <c r="T544" s="141" t="s">
        <v>3762</v>
      </c>
      <c r="U544" s="72" t="s">
        <v>70</v>
      </c>
      <c r="V544" s="72" t="s">
        <v>73</v>
      </c>
      <c r="W544" s="72" t="s">
        <v>90</v>
      </c>
      <c r="X544" s="180" t="s">
        <v>5233</v>
      </c>
      <c r="Y544" s="180" t="s">
        <v>160</v>
      </c>
      <c r="Z544" s="181" t="s">
        <v>209</v>
      </c>
      <c r="AA544" s="180" t="s">
        <v>7484</v>
      </c>
      <c r="AB544" s="190" t="s">
        <v>4226</v>
      </c>
      <c r="AC544" s="180" t="s">
        <v>90</v>
      </c>
      <c r="AD544" s="180" t="s">
        <v>5233</v>
      </c>
      <c r="AE544" s="191"/>
      <c r="AF544" s="191"/>
      <c r="AG544" s="191"/>
      <c r="AH544" s="191"/>
      <c r="AI544" s="191"/>
      <c r="AJ544" s="191"/>
      <c r="AK544" s="191"/>
      <c r="AL544" s="191"/>
      <c r="AM544" s="191"/>
      <c r="AN544" s="191"/>
      <c r="AO544" s="192"/>
      <c r="AP544" s="192"/>
      <c r="AQ544" s="192"/>
      <c r="AR544" s="192"/>
      <c r="AS544" s="192"/>
      <c r="AT544" s="192"/>
      <c r="AU544" s="192"/>
      <c r="AV544" s="192"/>
      <c r="AW544" s="192"/>
      <c r="AX544" s="72">
        <v>15</v>
      </c>
      <c r="AY544" s="72">
        <v>0</v>
      </c>
      <c r="AZ544" s="80">
        <f t="shared" si="50"/>
        <v>15</v>
      </c>
      <c r="BA544" s="72">
        <v>5.8</v>
      </c>
      <c r="BB544" s="72">
        <f>0</f>
        <v>0</v>
      </c>
      <c r="BC544" s="72">
        <f t="shared" si="51"/>
        <v>5.8</v>
      </c>
      <c r="BD544" s="72">
        <f>0</f>
        <v>0</v>
      </c>
      <c r="BE544" s="72">
        <f t="shared" si="52"/>
        <v>5.8</v>
      </c>
      <c r="BF544" s="72">
        <v>0</v>
      </c>
      <c r="BG544" s="72">
        <v>0</v>
      </c>
      <c r="BH544" s="142"/>
      <c r="BI544" s="142"/>
      <c r="BJ544" s="142"/>
      <c r="BK544" s="139"/>
    </row>
    <row r="545" spans="1:63" ht="40.5" customHeight="1">
      <c r="A545" s="205" t="s">
        <v>4248</v>
      </c>
      <c r="B545" s="232" t="s">
        <v>4298</v>
      </c>
      <c r="C545" s="205" t="s">
        <v>2084</v>
      </c>
      <c r="D545" s="236" t="s">
        <v>7779</v>
      </c>
      <c r="E545" s="238" t="str">
        <f>INDEX([3]项目信息统计表!$E:$E,MATCH(B545,[3]项目信息统计表!$B:$B,0))</f>
        <v>基础研究</v>
      </c>
      <c r="F545" s="238" t="s">
        <v>1564</v>
      </c>
      <c r="G545" s="72" t="str">
        <f>INDEX(辅助数据!$F$3:$F$98,MATCH(项目信息统计表!F545,辅助数据!$E$3:$E$98,0))</f>
        <v>M73</v>
      </c>
      <c r="H545" s="238" t="s">
        <v>212</v>
      </c>
      <c r="I545" s="72">
        <f>INDEX(辅助数据!$B$3:$B$64,MATCH(项目信息统计表!H545,辅助数据!$A$3:$A$64,0))</f>
        <v>170</v>
      </c>
      <c r="J545" s="141" t="str">
        <f t="shared" si="49"/>
        <v>2020-01</v>
      </c>
      <c r="K545" s="237">
        <v>44896</v>
      </c>
      <c r="L545" s="72" t="str">
        <f t="shared" si="53"/>
        <v>2020</v>
      </c>
      <c r="M545" s="193"/>
      <c r="N545" s="201" t="s">
        <v>6259</v>
      </c>
      <c r="O545" s="201" t="s">
        <v>7768</v>
      </c>
      <c r="P545" s="231" t="s">
        <v>7339</v>
      </c>
      <c r="Q545" s="215" t="s">
        <v>4997</v>
      </c>
      <c r="R545" s="206" t="s">
        <v>4362</v>
      </c>
      <c r="S545" s="72" t="s">
        <v>65</v>
      </c>
      <c r="T545" s="141" t="s">
        <v>3727</v>
      </c>
      <c r="U545" s="72" t="s">
        <v>70</v>
      </c>
      <c r="V545" s="72" t="s">
        <v>73</v>
      </c>
      <c r="W545" s="72" t="s">
        <v>76</v>
      </c>
      <c r="X545" s="180" t="s">
        <v>5234</v>
      </c>
      <c r="Y545" s="180" t="s">
        <v>160</v>
      </c>
      <c r="Z545" s="181" t="s">
        <v>209</v>
      </c>
      <c r="AA545" s="180" t="s">
        <v>7478</v>
      </c>
      <c r="AB545" s="190" t="s">
        <v>4199</v>
      </c>
      <c r="AC545" s="180" t="s">
        <v>76</v>
      </c>
      <c r="AD545" s="180" t="s">
        <v>5233</v>
      </c>
      <c r="AE545" s="191"/>
      <c r="AF545" s="191"/>
      <c r="AG545" s="191"/>
      <c r="AH545" s="191"/>
      <c r="AI545" s="191"/>
      <c r="AJ545" s="191"/>
      <c r="AK545" s="191"/>
      <c r="AL545" s="191"/>
      <c r="AM545" s="191"/>
      <c r="AN545" s="191"/>
      <c r="AO545" s="192"/>
      <c r="AP545" s="192"/>
      <c r="AQ545" s="192"/>
      <c r="AR545" s="192"/>
      <c r="AS545" s="192"/>
      <c r="AT545" s="192"/>
      <c r="AU545" s="192"/>
      <c r="AV545" s="192"/>
      <c r="AW545" s="192"/>
      <c r="AX545" s="72">
        <v>15</v>
      </c>
      <c r="AY545" s="72">
        <v>0</v>
      </c>
      <c r="AZ545" s="80">
        <f t="shared" si="50"/>
        <v>15</v>
      </c>
      <c r="BA545" s="72">
        <v>5.8</v>
      </c>
      <c r="BB545" s="72">
        <f>0</f>
        <v>0</v>
      </c>
      <c r="BC545" s="72">
        <f t="shared" si="51"/>
        <v>5.8</v>
      </c>
      <c r="BD545" s="72">
        <f>0</f>
        <v>0</v>
      </c>
      <c r="BE545" s="72">
        <f t="shared" si="52"/>
        <v>5.8</v>
      </c>
      <c r="BF545" s="72">
        <v>0</v>
      </c>
      <c r="BG545" s="72">
        <v>0</v>
      </c>
      <c r="BH545" s="142"/>
      <c r="BI545" s="142"/>
      <c r="BJ545" s="142"/>
      <c r="BK545" s="139"/>
    </row>
    <row r="546" spans="1:63" ht="40.5" customHeight="1">
      <c r="A546" s="205" t="s">
        <v>4249</v>
      </c>
      <c r="B546" s="232" t="s">
        <v>4299</v>
      </c>
      <c r="C546" s="205" t="s">
        <v>2084</v>
      </c>
      <c r="D546" s="236" t="s">
        <v>7779</v>
      </c>
      <c r="E546" s="238" t="str">
        <f>INDEX([3]项目信息统计表!$E:$E,MATCH(B546,[3]项目信息统计表!$B:$B,0))</f>
        <v>基础研究</v>
      </c>
      <c r="F546" s="238" t="s">
        <v>1564</v>
      </c>
      <c r="G546" s="72" t="str">
        <f>INDEX(辅助数据!$F$3:$F$98,MATCH(项目信息统计表!F546,辅助数据!$E$3:$E$98,0))</f>
        <v>M73</v>
      </c>
      <c r="H546" s="238" t="s">
        <v>212</v>
      </c>
      <c r="I546" s="72">
        <f>INDEX(辅助数据!$B$3:$B$64,MATCH(项目信息统计表!H546,辅助数据!$A$3:$A$64,0))</f>
        <v>170</v>
      </c>
      <c r="J546" s="141" t="str">
        <f t="shared" si="49"/>
        <v>2020-01</v>
      </c>
      <c r="K546" s="237">
        <v>44896</v>
      </c>
      <c r="L546" s="72" t="str">
        <f t="shared" si="53"/>
        <v>2020</v>
      </c>
      <c r="M546" s="193"/>
      <c r="N546" s="201" t="s">
        <v>6259</v>
      </c>
      <c r="O546" s="201" t="s">
        <v>7768</v>
      </c>
      <c r="P546" s="231" t="s">
        <v>7340</v>
      </c>
      <c r="Q546" s="215" t="s">
        <v>4998</v>
      </c>
      <c r="R546" s="206" t="s">
        <v>4363</v>
      </c>
      <c r="S546" s="72" t="s">
        <v>5231</v>
      </c>
      <c r="T546" s="141" t="s">
        <v>2158</v>
      </c>
      <c r="U546" s="72" t="s">
        <v>70</v>
      </c>
      <c r="V546" s="72" t="s">
        <v>73</v>
      </c>
      <c r="W546" s="72" t="s">
        <v>90</v>
      </c>
      <c r="X546" s="180" t="s">
        <v>5233</v>
      </c>
      <c r="Y546" s="180" t="s">
        <v>160</v>
      </c>
      <c r="Z546" s="181" t="s">
        <v>209</v>
      </c>
      <c r="AA546" s="180" t="s">
        <v>4044</v>
      </c>
      <c r="AB546" s="190" t="s">
        <v>4203</v>
      </c>
      <c r="AC546" s="180" t="s">
        <v>76</v>
      </c>
      <c r="AD546" s="180" t="s">
        <v>5233</v>
      </c>
      <c r="AE546" s="191"/>
      <c r="AF546" s="191"/>
      <c r="AG546" s="191"/>
      <c r="AH546" s="191"/>
      <c r="AI546" s="191"/>
      <c r="AJ546" s="191"/>
      <c r="AK546" s="191"/>
      <c r="AL546" s="191"/>
      <c r="AM546" s="191"/>
      <c r="AN546" s="191"/>
      <c r="AO546" s="192"/>
      <c r="AP546" s="192"/>
      <c r="AQ546" s="192"/>
      <c r="AR546" s="192"/>
      <c r="AS546" s="192"/>
      <c r="AT546" s="192"/>
      <c r="AU546" s="192"/>
      <c r="AV546" s="192"/>
      <c r="AW546" s="192"/>
      <c r="AX546" s="72">
        <v>15</v>
      </c>
      <c r="AY546" s="72">
        <v>0</v>
      </c>
      <c r="AZ546" s="80">
        <f t="shared" si="50"/>
        <v>15</v>
      </c>
      <c r="BA546" s="72">
        <v>5.8</v>
      </c>
      <c r="BB546" s="72">
        <f>0</f>
        <v>0</v>
      </c>
      <c r="BC546" s="72">
        <f t="shared" si="51"/>
        <v>5.8</v>
      </c>
      <c r="BD546" s="72">
        <f>0</f>
        <v>0</v>
      </c>
      <c r="BE546" s="72">
        <f t="shared" si="52"/>
        <v>5.8</v>
      </c>
      <c r="BF546" s="72">
        <v>0</v>
      </c>
      <c r="BG546" s="72">
        <v>0</v>
      </c>
      <c r="BH546" s="142"/>
      <c r="BI546" s="142"/>
      <c r="BJ546" s="142"/>
      <c r="BK546" s="139"/>
    </row>
    <row r="547" spans="1:63" ht="40.5" customHeight="1">
      <c r="A547" s="205" t="s">
        <v>4250</v>
      </c>
      <c r="B547" s="232" t="s">
        <v>4300</v>
      </c>
      <c r="C547" s="205" t="s">
        <v>2084</v>
      </c>
      <c r="D547" s="236" t="s">
        <v>7779</v>
      </c>
      <c r="E547" s="238" t="str">
        <f>INDEX([3]项目信息统计表!$E:$E,MATCH(B547,[3]项目信息统计表!$B:$B,0))</f>
        <v>基础研究</v>
      </c>
      <c r="F547" s="238" t="s">
        <v>1573</v>
      </c>
      <c r="G547" s="72" t="str">
        <f>INDEX(辅助数据!$F$3:$F$98,MATCH(项目信息统计表!F547,辅助数据!$E$3:$E$98,0))</f>
        <v>P82</v>
      </c>
      <c r="H547" s="238" t="s">
        <v>212</v>
      </c>
      <c r="I547" s="72">
        <f>INDEX(辅助数据!$B$3:$B$64,MATCH(项目信息统计表!H547,辅助数据!$A$3:$A$64,0))</f>
        <v>170</v>
      </c>
      <c r="J547" s="141" t="str">
        <f t="shared" si="49"/>
        <v>2020-01</v>
      </c>
      <c r="K547" s="237">
        <v>44896</v>
      </c>
      <c r="L547" s="72" t="str">
        <f t="shared" si="53"/>
        <v>2020</v>
      </c>
      <c r="M547" s="193"/>
      <c r="N547" s="201" t="s">
        <v>6259</v>
      </c>
      <c r="O547" s="201" t="s">
        <v>7768</v>
      </c>
      <c r="P547" s="231" t="s">
        <v>7341</v>
      </c>
      <c r="Q547" s="215" t="s">
        <v>4999</v>
      </c>
      <c r="R547" s="206" t="s">
        <v>4364</v>
      </c>
      <c r="S547" s="72" t="s">
        <v>65</v>
      </c>
      <c r="T547" s="141" t="s">
        <v>3773</v>
      </c>
      <c r="U547" s="72" t="s">
        <v>70</v>
      </c>
      <c r="V547" s="72" t="s">
        <v>73</v>
      </c>
      <c r="W547" s="72" t="s">
        <v>4497</v>
      </c>
      <c r="X547" s="180" t="s">
        <v>5233</v>
      </c>
      <c r="Y547" s="180" t="s">
        <v>160</v>
      </c>
      <c r="Z547" s="181" t="s">
        <v>209</v>
      </c>
      <c r="AA547" s="180" t="s">
        <v>7478</v>
      </c>
      <c r="AB547" s="190" t="s">
        <v>4199</v>
      </c>
      <c r="AC547" s="180" t="s">
        <v>76</v>
      </c>
      <c r="AD547" s="180" t="s">
        <v>5233</v>
      </c>
      <c r="AE547" s="191"/>
      <c r="AF547" s="191"/>
      <c r="AG547" s="191"/>
      <c r="AH547" s="191"/>
      <c r="AI547" s="191"/>
      <c r="AJ547" s="191"/>
      <c r="AK547" s="191"/>
      <c r="AL547" s="191"/>
      <c r="AM547" s="191"/>
      <c r="AN547" s="191"/>
      <c r="AO547" s="192"/>
      <c r="AP547" s="192"/>
      <c r="AQ547" s="192"/>
      <c r="AR547" s="192"/>
      <c r="AS547" s="192"/>
      <c r="AT547" s="192"/>
      <c r="AU547" s="192"/>
      <c r="AV547" s="192"/>
      <c r="AW547" s="192"/>
      <c r="AX547" s="72">
        <v>15</v>
      </c>
      <c r="AY547" s="72">
        <v>0</v>
      </c>
      <c r="AZ547" s="80">
        <f t="shared" si="50"/>
        <v>15</v>
      </c>
      <c r="BA547" s="72">
        <v>5.8</v>
      </c>
      <c r="BB547" s="72">
        <f>0</f>
        <v>0</v>
      </c>
      <c r="BC547" s="72">
        <f t="shared" si="51"/>
        <v>5.8</v>
      </c>
      <c r="BD547" s="72">
        <f>0</f>
        <v>0</v>
      </c>
      <c r="BE547" s="72">
        <f t="shared" si="52"/>
        <v>5.8</v>
      </c>
      <c r="BF547" s="72">
        <v>0</v>
      </c>
      <c r="BG547" s="72">
        <v>0</v>
      </c>
      <c r="BH547" s="142"/>
      <c r="BI547" s="142"/>
      <c r="BJ547" s="142"/>
      <c r="BK547" s="139"/>
    </row>
    <row r="548" spans="1:63" ht="40.5" customHeight="1">
      <c r="A548" s="205" t="s">
        <v>4598</v>
      </c>
      <c r="B548" s="232" t="s">
        <v>4773</v>
      </c>
      <c r="C548" s="205" t="s">
        <v>2084</v>
      </c>
      <c r="D548" s="236" t="s">
        <v>7779</v>
      </c>
      <c r="E548" s="238" t="str">
        <f>INDEX([3]项目信息统计表!$E:$E,MATCH(B548,[3]项目信息统计表!$B:$B,0))</f>
        <v>基础研究</v>
      </c>
      <c r="F548" s="238" t="s">
        <v>1564</v>
      </c>
      <c r="G548" s="72" t="str">
        <f>INDEX(辅助数据!$F$3:$F$98,MATCH(项目信息统计表!F548,辅助数据!$E$3:$E$98,0))</f>
        <v>M73</v>
      </c>
      <c r="H548" s="238" t="s">
        <v>212</v>
      </c>
      <c r="I548" s="72">
        <f>INDEX(辅助数据!$B$3:$B$64,MATCH(项目信息统计表!H548,辅助数据!$A$3:$A$64,0))</f>
        <v>170</v>
      </c>
      <c r="J548" s="141" t="str">
        <f t="shared" si="49"/>
        <v>2021-01</v>
      </c>
      <c r="K548" s="237">
        <v>45627</v>
      </c>
      <c r="L548" s="72" t="str">
        <f t="shared" si="53"/>
        <v>2021</v>
      </c>
      <c r="M548" s="238" t="s">
        <v>54</v>
      </c>
      <c r="N548" s="135" t="s">
        <v>4825</v>
      </c>
      <c r="O548" s="201" t="s">
        <v>7768</v>
      </c>
      <c r="P548" s="231" t="s">
        <v>7361</v>
      </c>
      <c r="Q548" s="215" t="s">
        <v>4929</v>
      </c>
      <c r="R548" s="206">
        <v>210005</v>
      </c>
      <c r="S548" s="72" t="s">
        <v>65</v>
      </c>
      <c r="T548" s="141" t="s">
        <v>3667</v>
      </c>
      <c r="U548" s="72" t="s">
        <v>70</v>
      </c>
      <c r="V548" s="72" t="s">
        <v>73</v>
      </c>
      <c r="W548" s="72" t="s">
        <v>76</v>
      </c>
      <c r="X548" s="180" t="s">
        <v>5233</v>
      </c>
      <c r="Y548" s="180" t="s">
        <v>160</v>
      </c>
      <c r="Z548" s="181" t="s">
        <v>209</v>
      </c>
      <c r="AA548" s="180" t="s">
        <v>2693</v>
      </c>
      <c r="AB548" s="190">
        <v>1971</v>
      </c>
      <c r="AC548" s="180" t="s">
        <v>4497</v>
      </c>
      <c r="AD548" s="180" t="s">
        <v>5233</v>
      </c>
      <c r="AE548" s="191"/>
      <c r="AF548" s="191"/>
      <c r="AG548" s="191"/>
      <c r="AH548" s="191"/>
      <c r="AI548" s="191"/>
      <c r="AJ548" s="191"/>
      <c r="AK548" s="191"/>
      <c r="AL548" s="191"/>
      <c r="AM548" s="191"/>
      <c r="AN548" s="191"/>
      <c r="AO548" s="192"/>
      <c r="AP548" s="192"/>
      <c r="AQ548" s="192"/>
      <c r="AR548" s="192"/>
      <c r="AS548" s="192"/>
      <c r="AT548" s="192"/>
      <c r="AU548" s="192"/>
      <c r="AV548" s="192"/>
      <c r="AW548" s="192"/>
      <c r="AX548" s="72">
        <v>35</v>
      </c>
      <c r="AY548" s="72">
        <v>0</v>
      </c>
      <c r="AZ548" s="80">
        <f t="shared" si="50"/>
        <v>35</v>
      </c>
      <c r="BA548" s="72">
        <v>20</v>
      </c>
      <c r="BB548" s="72">
        <f>0</f>
        <v>0</v>
      </c>
      <c r="BC548" s="72">
        <f t="shared" si="51"/>
        <v>20</v>
      </c>
      <c r="BD548" s="72">
        <f>0</f>
        <v>0</v>
      </c>
      <c r="BE548" s="72">
        <f t="shared" si="52"/>
        <v>20</v>
      </c>
      <c r="BF548" s="72">
        <v>0</v>
      </c>
      <c r="BG548" s="72">
        <v>0</v>
      </c>
      <c r="BH548" s="142"/>
      <c r="BI548" s="142"/>
      <c r="BJ548" s="142"/>
      <c r="BK548" s="139"/>
    </row>
    <row r="549" spans="1:63" ht="40.5" customHeight="1">
      <c r="A549" s="205" t="s">
        <v>4151</v>
      </c>
      <c r="B549" s="232" t="s">
        <v>4183</v>
      </c>
      <c r="C549" s="205" t="s">
        <v>2084</v>
      </c>
      <c r="D549" s="236" t="s">
        <v>7779</v>
      </c>
      <c r="E549" s="238" t="str">
        <f>INDEX([3]项目信息统计表!$E:$E,MATCH(B549,[3]项目信息统计表!$B:$B,0))</f>
        <v>基础研究</v>
      </c>
      <c r="F549" s="238" t="s">
        <v>1499</v>
      </c>
      <c r="G549" s="72" t="str">
        <f>INDEX(辅助数据!$F$3:$F$98,MATCH(项目信息统计表!F549,辅助数据!$E$3:$E$98,0))</f>
        <v>B07</v>
      </c>
      <c r="H549" s="238" t="s">
        <v>212</v>
      </c>
      <c r="I549" s="72">
        <f>INDEX(辅助数据!$B$3:$B$64,MATCH(项目信息统计表!H549,辅助数据!$A$3:$A$64,0))</f>
        <v>170</v>
      </c>
      <c r="J549" s="141" t="str">
        <f t="shared" si="49"/>
        <v>2019-01</v>
      </c>
      <c r="K549" s="237">
        <v>45261</v>
      </c>
      <c r="L549" s="72" t="str">
        <f>"201"&amp;MID(B549,9,1)</f>
        <v>2019</v>
      </c>
      <c r="M549" s="238" t="s">
        <v>54</v>
      </c>
      <c r="N549" s="135" t="s">
        <v>4825</v>
      </c>
      <c r="O549" s="201" t="s">
        <v>7768</v>
      </c>
      <c r="P549" s="231" t="s">
        <v>7379</v>
      </c>
      <c r="Q549" s="215" t="s">
        <v>5015</v>
      </c>
      <c r="R549" s="206" t="s">
        <v>4488</v>
      </c>
      <c r="S549" s="72" t="s">
        <v>65</v>
      </c>
      <c r="T549" s="141" t="s">
        <v>2215</v>
      </c>
      <c r="U549" s="72" t="s">
        <v>70</v>
      </c>
      <c r="V549" s="72" t="s">
        <v>73</v>
      </c>
      <c r="W549" s="72" t="s">
        <v>76</v>
      </c>
      <c r="X549" s="180" t="s">
        <v>5233</v>
      </c>
      <c r="Y549" s="180" t="s">
        <v>160</v>
      </c>
      <c r="Z549" s="181" t="s">
        <v>209</v>
      </c>
      <c r="AA549" s="180" t="s">
        <v>5015</v>
      </c>
      <c r="AB549" s="190" t="s">
        <v>4211</v>
      </c>
      <c r="AC549" s="180" t="s">
        <v>76</v>
      </c>
      <c r="AD549" s="180" t="s">
        <v>5233</v>
      </c>
      <c r="AE549" s="191"/>
      <c r="AF549" s="191"/>
      <c r="AG549" s="191"/>
      <c r="AH549" s="191"/>
      <c r="AI549" s="191"/>
      <c r="AJ549" s="191"/>
      <c r="AK549" s="191"/>
      <c r="AL549" s="191"/>
      <c r="AM549" s="191"/>
      <c r="AN549" s="191"/>
      <c r="AO549" s="192"/>
      <c r="AP549" s="192"/>
      <c r="AQ549" s="192"/>
      <c r="AR549" s="192"/>
      <c r="AS549" s="192"/>
      <c r="AT549" s="192"/>
      <c r="AU549" s="192"/>
      <c r="AV549" s="192"/>
      <c r="AW549" s="192"/>
      <c r="AX549" s="72">
        <v>100</v>
      </c>
      <c r="AY549" s="72">
        <v>0</v>
      </c>
      <c r="AZ549" s="80">
        <f t="shared" si="50"/>
        <v>100</v>
      </c>
      <c r="BA549" s="72">
        <v>10</v>
      </c>
      <c r="BB549" s="72">
        <f>0</f>
        <v>0</v>
      </c>
      <c r="BC549" s="72">
        <f t="shared" si="51"/>
        <v>10</v>
      </c>
      <c r="BD549" s="72">
        <f>0</f>
        <v>0</v>
      </c>
      <c r="BE549" s="72">
        <f t="shared" si="52"/>
        <v>10</v>
      </c>
      <c r="BF549" s="72">
        <v>0</v>
      </c>
      <c r="BG549" s="72">
        <v>0</v>
      </c>
      <c r="BH549" s="142"/>
      <c r="BI549" s="142"/>
      <c r="BJ549" s="142"/>
      <c r="BK549" s="139"/>
    </row>
    <row r="550" spans="1:63" ht="40.5" customHeight="1">
      <c r="A550" s="205" t="s">
        <v>4152</v>
      </c>
      <c r="B550" s="232" t="s">
        <v>4184</v>
      </c>
      <c r="C550" s="205" t="s">
        <v>2084</v>
      </c>
      <c r="D550" s="236" t="s">
        <v>7779</v>
      </c>
      <c r="E550" s="238" t="str">
        <f>INDEX([3]项目信息统计表!$E:$E,MATCH(B550,[3]项目信息统计表!$B:$B,0))</f>
        <v>基础研究</v>
      </c>
      <c r="F550" s="238" t="s">
        <v>1564</v>
      </c>
      <c r="G550" s="72" t="str">
        <f>INDEX(辅助数据!$F$3:$F$98,MATCH(项目信息统计表!F550,辅助数据!$E$3:$E$98,0))</f>
        <v>M73</v>
      </c>
      <c r="H550" s="238" t="s">
        <v>212</v>
      </c>
      <c r="I550" s="72">
        <f>INDEX(辅助数据!$B$3:$B$64,MATCH(项目信息统计表!H550,辅助数据!$A$3:$A$64,0))</f>
        <v>170</v>
      </c>
      <c r="J550" s="141" t="str">
        <f t="shared" si="49"/>
        <v>2019-01</v>
      </c>
      <c r="K550" s="237">
        <v>45261</v>
      </c>
      <c r="L550" s="72" t="str">
        <f>"201"&amp;MID(B550,9,1)</f>
        <v>2019</v>
      </c>
      <c r="M550" s="238" t="s">
        <v>54</v>
      </c>
      <c r="N550" s="135" t="s">
        <v>4825</v>
      </c>
      <c r="O550" s="201" t="s">
        <v>7768</v>
      </c>
      <c r="P550" s="231" t="s">
        <v>7380</v>
      </c>
      <c r="Q550" s="215" t="s">
        <v>5016</v>
      </c>
      <c r="R550" s="206" t="s">
        <v>4489</v>
      </c>
      <c r="S550" s="72" t="s">
        <v>65</v>
      </c>
      <c r="T550" s="141" t="s">
        <v>3665</v>
      </c>
      <c r="U550" s="72" t="s">
        <v>70</v>
      </c>
      <c r="V550" s="72" t="s">
        <v>73</v>
      </c>
      <c r="W550" s="72" t="s">
        <v>76</v>
      </c>
      <c r="X550" s="180" t="s">
        <v>5233</v>
      </c>
      <c r="Y550" s="180" t="s">
        <v>160</v>
      </c>
      <c r="Z550" s="181" t="s">
        <v>209</v>
      </c>
      <c r="AA550" s="180" t="s">
        <v>2693</v>
      </c>
      <c r="AB550" s="190" t="s">
        <v>4207</v>
      </c>
      <c r="AC550" s="180" t="s">
        <v>76</v>
      </c>
      <c r="AD550" s="180" t="s">
        <v>5233</v>
      </c>
      <c r="AE550" s="191"/>
      <c r="AF550" s="191"/>
      <c r="AG550" s="191"/>
      <c r="AH550" s="191"/>
      <c r="AI550" s="191"/>
      <c r="AJ550" s="191"/>
      <c r="AK550" s="191"/>
      <c r="AL550" s="191"/>
      <c r="AM550" s="191"/>
      <c r="AN550" s="191"/>
      <c r="AO550" s="192"/>
      <c r="AP550" s="192"/>
      <c r="AQ550" s="192"/>
      <c r="AR550" s="192"/>
      <c r="AS550" s="192"/>
      <c r="AT550" s="192"/>
      <c r="AU550" s="192"/>
      <c r="AV550" s="192"/>
      <c r="AW550" s="192"/>
      <c r="AX550" s="72">
        <v>100</v>
      </c>
      <c r="AY550" s="72">
        <v>0</v>
      </c>
      <c r="AZ550" s="80">
        <f t="shared" si="50"/>
        <v>100</v>
      </c>
      <c r="BA550" s="72">
        <v>10</v>
      </c>
      <c r="BB550" s="72">
        <f>0</f>
        <v>0</v>
      </c>
      <c r="BC550" s="72">
        <f t="shared" si="51"/>
        <v>10</v>
      </c>
      <c r="BD550" s="72">
        <f>0</f>
        <v>0</v>
      </c>
      <c r="BE550" s="72">
        <f t="shared" si="52"/>
        <v>10</v>
      </c>
      <c r="BF550" s="72">
        <v>0</v>
      </c>
      <c r="BG550" s="72">
        <v>0</v>
      </c>
      <c r="BH550" s="142"/>
      <c r="BI550" s="142"/>
      <c r="BJ550" s="142"/>
      <c r="BK550" s="139"/>
    </row>
    <row r="551" spans="1:63" ht="40.5" customHeight="1">
      <c r="A551" s="205" t="s">
        <v>4608</v>
      </c>
      <c r="B551" s="232" t="s">
        <v>4788</v>
      </c>
      <c r="C551" s="205" t="s">
        <v>2084</v>
      </c>
      <c r="D551" s="236" t="s">
        <v>7779</v>
      </c>
      <c r="E551" s="238" t="str">
        <f>INDEX([3]项目信息统计表!$E:$E,MATCH(B551,[3]项目信息统计表!$B:$B,0))</f>
        <v>基础研究</v>
      </c>
      <c r="F551" s="238" t="s">
        <v>1564</v>
      </c>
      <c r="G551" s="72" t="str">
        <f>INDEX(辅助数据!$F$3:$F$98,MATCH(项目信息统计表!F551,辅助数据!$E$3:$E$98,0))</f>
        <v>M73</v>
      </c>
      <c r="H551" s="238" t="s">
        <v>212</v>
      </c>
      <c r="I551" s="72">
        <f>INDEX(辅助数据!$B$3:$B$64,MATCH(项目信息统计表!H551,辅助数据!$A$3:$A$64,0))</f>
        <v>170</v>
      </c>
      <c r="J551" s="141" t="str">
        <f t="shared" si="49"/>
        <v>2021-01</v>
      </c>
      <c r="K551" s="237">
        <v>45627</v>
      </c>
      <c r="L551" s="72" t="str">
        <f t="shared" ref="L551:L584" si="54">"202"&amp;MID(B551,9,1)</f>
        <v>2021</v>
      </c>
      <c r="M551" s="238" t="s">
        <v>54</v>
      </c>
      <c r="N551" s="135" t="s">
        <v>4825</v>
      </c>
      <c r="O551" s="201" t="s">
        <v>7768</v>
      </c>
      <c r="P551" s="231" t="s">
        <v>7385</v>
      </c>
      <c r="Q551" s="215" t="s">
        <v>4938</v>
      </c>
      <c r="R551" s="206" t="s">
        <v>5195</v>
      </c>
      <c r="S551" s="72" t="s">
        <v>65</v>
      </c>
      <c r="T551" s="141" t="s">
        <v>2248</v>
      </c>
      <c r="U551" s="72" t="s">
        <v>70</v>
      </c>
      <c r="V551" s="72" t="s">
        <v>73</v>
      </c>
      <c r="W551" s="72" t="s">
        <v>76</v>
      </c>
      <c r="X551" s="180" t="s">
        <v>5233</v>
      </c>
      <c r="Y551" s="180" t="s">
        <v>160</v>
      </c>
      <c r="Z551" s="181" t="s">
        <v>209</v>
      </c>
      <c r="AA551" s="180" t="s">
        <v>6472</v>
      </c>
      <c r="AB551" s="190" t="s">
        <v>4222</v>
      </c>
      <c r="AC551" s="180" t="s">
        <v>4497</v>
      </c>
      <c r="AD551" s="180" t="s">
        <v>5233</v>
      </c>
      <c r="AE551" s="191"/>
      <c r="AF551" s="191"/>
      <c r="AG551" s="191"/>
      <c r="AH551" s="191"/>
      <c r="AI551" s="191"/>
      <c r="AJ551" s="191"/>
      <c r="AK551" s="191"/>
      <c r="AL551" s="191"/>
      <c r="AM551" s="191"/>
      <c r="AN551" s="191"/>
      <c r="AO551" s="192"/>
      <c r="AP551" s="192"/>
      <c r="AQ551" s="192"/>
      <c r="AR551" s="192"/>
      <c r="AS551" s="192"/>
      <c r="AT551" s="192"/>
      <c r="AU551" s="192"/>
      <c r="AV551" s="192"/>
      <c r="AW551" s="192"/>
      <c r="AX551" s="72">
        <v>15</v>
      </c>
      <c r="AY551" s="72">
        <v>0</v>
      </c>
      <c r="AZ551" s="80">
        <f t="shared" si="50"/>
        <v>15</v>
      </c>
      <c r="BA551" s="72">
        <v>10</v>
      </c>
      <c r="BB551" s="72">
        <f>0</f>
        <v>0</v>
      </c>
      <c r="BC551" s="72">
        <f t="shared" si="51"/>
        <v>10</v>
      </c>
      <c r="BD551" s="72">
        <f>0</f>
        <v>0</v>
      </c>
      <c r="BE551" s="72">
        <f t="shared" si="52"/>
        <v>10</v>
      </c>
      <c r="BF551" s="72">
        <v>0</v>
      </c>
      <c r="BG551" s="72">
        <v>0</v>
      </c>
      <c r="BH551" s="142"/>
      <c r="BI551" s="142"/>
      <c r="BJ551" s="142"/>
      <c r="BK551" s="139"/>
    </row>
    <row r="552" spans="1:63" ht="40.5" customHeight="1">
      <c r="A552" s="205" t="s">
        <v>5638</v>
      </c>
      <c r="B552" s="232" t="s">
        <v>6175</v>
      </c>
      <c r="C552" s="205" t="s">
        <v>2083</v>
      </c>
      <c r="D552" s="236" t="s">
        <v>7780</v>
      </c>
      <c r="E552" s="238" t="str">
        <f>INDEX([3]项目信息统计表!$E:$E,MATCH(B552,[3]项目信息统计表!$B:$B,0))</f>
        <v>基础研究</v>
      </c>
      <c r="F552" s="238" t="s">
        <v>1564</v>
      </c>
      <c r="G552" s="72" t="str">
        <f>INDEX(辅助数据!$F$3:$F$98,MATCH(项目信息统计表!F552,辅助数据!$E$3:$E$98,0))</f>
        <v>M73</v>
      </c>
      <c r="H552" s="238" t="s">
        <v>132</v>
      </c>
      <c r="I552" s="72">
        <f>INDEX(辅助数据!$B$3:$B$64,MATCH(项目信息统计表!H552,辅助数据!$A$3:$A$64,0))</f>
        <v>710</v>
      </c>
      <c r="J552" s="141" t="str">
        <f t="shared" si="49"/>
        <v>2022-01</v>
      </c>
      <c r="K552" s="237">
        <v>45261</v>
      </c>
      <c r="L552" s="72" t="str">
        <f t="shared" si="54"/>
        <v>2022</v>
      </c>
      <c r="M552" s="238" t="s">
        <v>54</v>
      </c>
      <c r="N552" s="201" t="s">
        <v>6273</v>
      </c>
      <c r="O552" s="201" t="s">
        <v>7768</v>
      </c>
      <c r="P552" s="231" t="s">
        <v>7098</v>
      </c>
      <c r="Q552" s="215" t="s">
        <v>1892</v>
      </c>
      <c r="R552" s="206" t="s">
        <v>4468</v>
      </c>
      <c r="S552" s="72" t="s">
        <v>65</v>
      </c>
      <c r="T552" s="141" t="s">
        <v>2148</v>
      </c>
      <c r="U552" s="72" t="s">
        <v>70</v>
      </c>
      <c r="V552" s="72" t="s">
        <v>73</v>
      </c>
      <c r="W552" s="72" t="s">
        <v>90</v>
      </c>
      <c r="X552" s="180" t="s">
        <v>5233</v>
      </c>
      <c r="Y552" s="180" t="s">
        <v>5233</v>
      </c>
      <c r="Z552" s="181" t="s">
        <v>5233</v>
      </c>
      <c r="AA552" s="180" t="s">
        <v>2398</v>
      </c>
      <c r="AB552" s="190">
        <v>1978</v>
      </c>
      <c r="AC552" s="180" t="s">
        <v>4497</v>
      </c>
      <c r="AD552" s="180" t="s">
        <v>7455</v>
      </c>
      <c r="AE552" s="191"/>
      <c r="AF552" s="191"/>
      <c r="AG552" s="191"/>
      <c r="AH552" s="191"/>
      <c r="AI552" s="191"/>
      <c r="AJ552" s="191"/>
      <c r="AK552" s="191"/>
      <c r="AL552" s="191"/>
      <c r="AM552" s="191"/>
      <c r="AN552" s="191"/>
      <c r="AO552" s="192"/>
      <c r="AP552" s="192"/>
      <c r="AQ552" s="192"/>
      <c r="AR552" s="192"/>
      <c r="AS552" s="192"/>
      <c r="AT552" s="192"/>
      <c r="AU552" s="192"/>
      <c r="AV552" s="192"/>
      <c r="AW552" s="192"/>
      <c r="AX552" s="72">
        <v>1</v>
      </c>
      <c r="AY552" s="72">
        <v>0</v>
      </c>
      <c r="AZ552" s="80">
        <f t="shared" si="50"/>
        <v>1</v>
      </c>
      <c r="BA552" s="72">
        <v>1</v>
      </c>
      <c r="BB552" s="72">
        <f>0</f>
        <v>0</v>
      </c>
      <c r="BC552" s="72">
        <f t="shared" si="51"/>
        <v>1</v>
      </c>
      <c r="BD552" s="72">
        <f>0</f>
        <v>0</v>
      </c>
      <c r="BE552" s="72">
        <f t="shared" si="52"/>
        <v>1</v>
      </c>
      <c r="BF552" s="72">
        <v>0</v>
      </c>
      <c r="BG552" s="72">
        <v>0</v>
      </c>
      <c r="BH552" s="142"/>
      <c r="BI552" s="142"/>
      <c r="BJ552" s="142"/>
      <c r="BK552" s="139"/>
    </row>
    <row r="553" spans="1:63" ht="40.5" customHeight="1">
      <c r="A553" s="205" t="s">
        <v>5631</v>
      </c>
      <c r="B553" s="232" t="s">
        <v>6168</v>
      </c>
      <c r="C553" s="205" t="s">
        <v>217</v>
      </c>
      <c r="D553" s="236" t="s">
        <v>7780</v>
      </c>
      <c r="E553" s="238" t="str">
        <f>INDEX([3]项目信息统计表!$E:$E,MATCH(B553,[3]项目信息统计表!$B:$B,0))</f>
        <v>基础研究</v>
      </c>
      <c r="F553" s="238" t="s">
        <v>1573</v>
      </c>
      <c r="G553" s="72" t="str">
        <f>INDEX(辅助数据!$F$3:$F$98,MATCH(项目信息统计表!F553,辅助数据!$E$3:$E$98,0))</f>
        <v>P82</v>
      </c>
      <c r="H553" s="238" t="s">
        <v>132</v>
      </c>
      <c r="I553" s="72">
        <f>INDEX(辅助数据!$B$3:$B$64,MATCH(项目信息统计表!H553,辅助数据!$A$3:$A$64,0))</f>
        <v>710</v>
      </c>
      <c r="J553" s="141" t="str">
        <f t="shared" si="49"/>
        <v>2022-01</v>
      </c>
      <c r="K553" s="237">
        <v>44896</v>
      </c>
      <c r="L553" s="72" t="str">
        <f t="shared" si="54"/>
        <v>2022</v>
      </c>
      <c r="M553" s="193"/>
      <c r="N553" s="201" t="s">
        <v>6273</v>
      </c>
      <c r="O553" s="201" t="s">
        <v>7768</v>
      </c>
      <c r="P553" s="231" t="s">
        <v>7088</v>
      </c>
      <c r="Q553" s="215" t="s">
        <v>7089</v>
      </c>
      <c r="R553" s="206" t="s">
        <v>6449</v>
      </c>
      <c r="S553" s="72" t="s">
        <v>65</v>
      </c>
      <c r="T553" s="141" t="s">
        <v>3789</v>
      </c>
      <c r="U553" s="72" t="s">
        <v>70</v>
      </c>
      <c r="V553" s="72" t="s">
        <v>5232</v>
      </c>
      <c r="W553" s="72" t="s">
        <v>90</v>
      </c>
      <c r="X553" s="180" t="s">
        <v>5233</v>
      </c>
      <c r="Y553" s="180" t="s">
        <v>5233</v>
      </c>
      <c r="Z553" s="181" t="s">
        <v>5233</v>
      </c>
      <c r="AA553" s="180" t="s">
        <v>2190</v>
      </c>
      <c r="AB553" s="190" t="s">
        <v>89</v>
      </c>
      <c r="AC553" s="180" t="s">
        <v>76</v>
      </c>
      <c r="AD553" s="180" t="s">
        <v>5233</v>
      </c>
      <c r="AE553" s="191"/>
      <c r="AF553" s="191"/>
      <c r="AG553" s="191"/>
      <c r="AH553" s="191"/>
      <c r="AI553" s="191"/>
      <c r="AJ553" s="191"/>
      <c r="AK553" s="191"/>
      <c r="AL553" s="191"/>
      <c r="AM553" s="191"/>
      <c r="AN553" s="191"/>
      <c r="AO553" s="192"/>
      <c r="AP553" s="192"/>
      <c r="AQ553" s="192"/>
      <c r="AR553" s="192"/>
      <c r="AS553" s="192"/>
      <c r="AT553" s="192"/>
      <c r="AU553" s="192"/>
      <c r="AV553" s="192"/>
      <c r="AW553" s="192"/>
      <c r="AX553" s="72">
        <v>1</v>
      </c>
      <c r="AY553" s="72">
        <v>0</v>
      </c>
      <c r="AZ553" s="80">
        <f t="shared" si="50"/>
        <v>1</v>
      </c>
      <c r="BA553" s="72">
        <v>1</v>
      </c>
      <c r="BB553" s="72">
        <f>0</f>
        <v>0</v>
      </c>
      <c r="BC553" s="72">
        <f t="shared" si="51"/>
        <v>1</v>
      </c>
      <c r="BD553" s="72">
        <f>0</f>
        <v>0</v>
      </c>
      <c r="BE553" s="72">
        <f t="shared" si="52"/>
        <v>1</v>
      </c>
      <c r="BF553" s="72">
        <v>0</v>
      </c>
      <c r="BG553" s="72">
        <v>0</v>
      </c>
      <c r="BH553" s="142"/>
      <c r="BI553" s="142"/>
      <c r="BJ553" s="142"/>
      <c r="BK553" s="139"/>
    </row>
    <row r="554" spans="1:63" ht="40.5" customHeight="1">
      <c r="A554" s="205" t="s">
        <v>5745</v>
      </c>
      <c r="B554" s="232" t="s">
        <v>6231</v>
      </c>
      <c r="C554" s="205" t="s">
        <v>6255</v>
      </c>
      <c r="D554" s="236" t="s">
        <v>7780</v>
      </c>
      <c r="E554" s="238" t="str">
        <f>INDEX([3]项目信息统计表!$E:$E,MATCH(B554,[3]项目信息统计表!$B:$B,0))</f>
        <v>应用研究</v>
      </c>
      <c r="F554" s="238" t="s">
        <v>1545</v>
      </c>
      <c r="G554" s="72" t="str">
        <f>INDEX(辅助数据!$F$3:$F$98,MATCH(项目信息统计表!F554,辅助数据!$E$3:$E$98,0))</f>
        <v>G54</v>
      </c>
      <c r="H554" s="238" t="s">
        <v>122</v>
      </c>
      <c r="I554" s="72">
        <f>INDEX(辅助数据!$B$3:$B$64,MATCH(项目信息统计表!H554,辅助数据!$A$3:$A$64,0))</f>
        <v>580</v>
      </c>
      <c r="J554" s="141" t="str">
        <f t="shared" si="49"/>
        <v>2020-01</v>
      </c>
      <c r="K554" s="237">
        <v>44896</v>
      </c>
      <c r="L554" s="72" t="str">
        <f t="shared" si="54"/>
        <v>2020</v>
      </c>
      <c r="M554" s="193"/>
      <c r="N554" s="201" t="s">
        <v>6273</v>
      </c>
      <c r="O554" s="201" t="s">
        <v>7768</v>
      </c>
      <c r="P554" s="231" t="s">
        <v>7353</v>
      </c>
      <c r="Q554" s="215" t="s">
        <v>4513</v>
      </c>
      <c r="R554" s="218">
        <v>180167</v>
      </c>
      <c r="S554" s="72" t="s">
        <v>5231</v>
      </c>
      <c r="T554" s="141" t="s">
        <v>3765</v>
      </c>
      <c r="U554" s="72" t="s">
        <v>70</v>
      </c>
      <c r="V554" s="72" t="s">
        <v>73</v>
      </c>
      <c r="W554" s="72" t="s">
        <v>90</v>
      </c>
      <c r="X554" s="180" t="s">
        <v>5233</v>
      </c>
      <c r="Y554" s="180" t="s">
        <v>5233</v>
      </c>
      <c r="Z554" s="181" t="s">
        <v>5233</v>
      </c>
      <c r="AA554" s="180"/>
      <c r="AB554" s="190"/>
      <c r="AC554" s="180"/>
      <c r="AD554" s="180"/>
      <c r="AE554" s="191"/>
      <c r="AF554" s="191"/>
      <c r="AG554" s="191"/>
      <c r="AH554" s="191"/>
      <c r="AI554" s="191"/>
      <c r="AJ554" s="191"/>
      <c r="AK554" s="191"/>
      <c r="AL554" s="191"/>
      <c r="AM554" s="191"/>
      <c r="AN554" s="191"/>
      <c r="AO554" s="192"/>
      <c r="AP554" s="192"/>
      <c r="AQ554" s="192"/>
      <c r="AR554" s="192"/>
      <c r="AS554" s="192"/>
      <c r="AT554" s="192"/>
      <c r="AU554" s="192"/>
      <c r="AV554" s="192"/>
      <c r="AW554" s="192"/>
      <c r="AX554" s="72">
        <v>10</v>
      </c>
      <c r="AY554" s="72">
        <v>0</v>
      </c>
      <c r="AZ554" s="80">
        <f t="shared" si="50"/>
        <v>10</v>
      </c>
      <c r="BA554" s="72">
        <v>4</v>
      </c>
      <c r="BB554" s="72">
        <f>0</f>
        <v>0</v>
      </c>
      <c r="BC554" s="72">
        <f t="shared" si="51"/>
        <v>4</v>
      </c>
      <c r="BD554" s="72">
        <f>0</f>
        <v>0</v>
      </c>
      <c r="BE554" s="72">
        <f t="shared" si="52"/>
        <v>4</v>
      </c>
      <c r="BF554" s="72">
        <v>0</v>
      </c>
      <c r="BG554" s="72">
        <v>0</v>
      </c>
      <c r="BH554" s="142"/>
      <c r="BI554" s="142"/>
      <c r="BJ554" s="142"/>
      <c r="BK554" s="139"/>
    </row>
    <row r="555" spans="1:63" ht="40.5" customHeight="1">
      <c r="A555" s="205" t="s">
        <v>5605</v>
      </c>
      <c r="B555" s="232" t="s">
        <v>6142</v>
      </c>
      <c r="C555" s="205" t="s">
        <v>2090</v>
      </c>
      <c r="D555" s="236" t="s">
        <v>7780</v>
      </c>
      <c r="E555" s="238" t="str">
        <f>INDEX([3]项目信息统计表!$E:$E,MATCH(B555,[3]项目信息统计表!$B:$B,0))</f>
        <v>基础研究</v>
      </c>
      <c r="F555" s="238" t="s">
        <v>1541</v>
      </c>
      <c r="G555" s="72" t="str">
        <f>INDEX(辅助数据!$F$3:$F$98,MATCH(项目信息统计表!F555,辅助数据!$E$3:$E$98,0))</f>
        <v>E50</v>
      </c>
      <c r="H555" s="238" t="s">
        <v>115</v>
      </c>
      <c r="I555" s="72">
        <f>INDEX(辅助数据!$B$3:$B$64,MATCH(项目信息统计表!H555,辅助数据!$A$3:$A$64,0))</f>
        <v>630</v>
      </c>
      <c r="J555" s="141" t="str">
        <f t="shared" si="49"/>
        <v>2022-01</v>
      </c>
      <c r="K555" s="237">
        <v>45261</v>
      </c>
      <c r="L555" s="72" t="str">
        <f t="shared" si="54"/>
        <v>2022</v>
      </c>
      <c r="M555" s="238" t="s">
        <v>54</v>
      </c>
      <c r="N555" s="201" t="s">
        <v>6273</v>
      </c>
      <c r="O555" s="201" t="s">
        <v>7768</v>
      </c>
      <c r="P555" s="231" t="s">
        <v>7055</v>
      </c>
      <c r="Q555" s="215" t="s">
        <v>2548</v>
      </c>
      <c r="R555" s="206" t="s">
        <v>5215</v>
      </c>
      <c r="S555" s="72" t="s">
        <v>5231</v>
      </c>
      <c r="T555" s="141" t="s">
        <v>2148</v>
      </c>
      <c r="U555" s="72" t="s">
        <v>70</v>
      </c>
      <c r="V555" s="72" t="s">
        <v>73</v>
      </c>
      <c r="W555" s="72" t="s">
        <v>4497</v>
      </c>
      <c r="X555" s="180" t="s">
        <v>5233</v>
      </c>
      <c r="Y555" s="180" t="s">
        <v>5233</v>
      </c>
      <c r="Z555" s="181" t="s">
        <v>5233</v>
      </c>
      <c r="AA555" s="180" t="s">
        <v>2250</v>
      </c>
      <c r="AB555" s="190">
        <v>1981</v>
      </c>
      <c r="AC555" s="180" t="s">
        <v>76</v>
      </c>
      <c r="AD555" s="180" t="s">
        <v>5233</v>
      </c>
      <c r="AE555" s="191"/>
      <c r="AF555" s="191"/>
      <c r="AG555" s="191"/>
      <c r="AH555" s="191"/>
      <c r="AI555" s="191"/>
      <c r="AJ555" s="191"/>
      <c r="AK555" s="191"/>
      <c r="AL555" s="191"/>
      <c r="AM555" s="191"/>
      <c r="AN555" s="191"/>
      <c r="AO555" s="192"/>
      <c r="AP555" s="192"/>
      <c r="AQ555" s="192"/>
      <c r="AR555" s="192"/>
      <c r="AS555" s="192"/>
      <c r="AT555" s="192"/>
      <c r="AU555" s="192"/>
      <c r="AV555" s="192"/>
      <c r="AW555" s="192"/>
      <c r="AX555" s="72">
        <v>10</v>
      </c>
      <c r="AY555" s="72">
        <v>0</v>
      </c>
      <c r="AZ555" s="80">
        <f t="shared" si="50"/>
        <v>10</v>
      </c>
      <c r="BA555" s="72">
        <v>10</v>
      </c>
      <c r="BB555" s="72">
        <f>0</f>
        <v>0</v>
      </c>
      <c r="BC555" s="72">
        <f t="shared" si="51"/>
        <v>10</v>
      </c>
      <c r="BD555" s="72">
        <f>0</f>
        <v>0</v>
      </c>
      <c r="BE555" s="72">
        <f t="shared" si="52"/>
        <v>10</v>
      </c>
      <c r="BF555" s="72">
        <v>0</v>
      </c>
      <c r="BG555" s="72">
        <v>0</v>
      </c>
      <c r="BH555" s="142"/>
      <c r="BI555" s="142"/>
      <c r="BJ555" s="142"/>
      <c r="BK555" s="139"/>
    </row>
    <row r="556" spans="1:63" ht="40.5" customHeight="1">
      <c r="A556" s="205" t="s">
        <v>5576</v>
      </c>
      <c r="B556" s="232" t="s">
        <v>6113</v>
      </c>
      <c r="C556" s="205" t="s">
        <v>2092</v>
      </c>
      <c r="D556" s="236" t="s">
        <v>7780</v>
      </c>
      <c r="E556" s="238" t="str">
        <f>INDEX([3]项目信息统计表!$E:$E,MATCH(B556,[3]项目信息统计表!$B:$B,0))</f>
        <v>应用研究</v>
      </c>
      <c r="F556" s="238" t="s">
        <v>1565</v>
      </c>
      <c r="G556" s="72" t="str">
        <f>INDEX(辅助数据!$F$3:$F$98,MATCH(项目信息统计表!F556,辅助数据!$E$3:$E$98,0))</f>
        <v>M74</v>
      </c>
      <c r="H556" s="238" t="s">
        <v>228</v>
      </c>
      <c r="I556" s="72">
        <f>INDEX(辅助数据!$B$3:$B$64,MATCH(项目信息统计表!H556,辅助数据!$A$3:$A$64,0))</f>
        <v>560</v>
      </c>
      <c r="J556" s="141" t="str">
        <f t="shared" si="49"/>
        <v>2022-01</v>
      </c>
      <c r="K556" s="237">
        <v>44896</v>
      </c>
      <c r="L556" s="72" t="str">
        <f t="shared" si="54"/>
        <v>2022</v>
      </c>
      <c r="M556" s="193"/>
      <c r="N556" s="201" t="s">
        <v>6273</v>
      </c>
      <c r="O556" s="201" t="s">
        <v>7768</v>
      </c>
      <c r="P556" s="231" t="s">
        <v>7009</v>
      </c>
      <c r="Q556" s="215" t="s">
        <v>4919</v>
      </c>
      <c r="R556" s="206" t="s">
        <v>5178</v>
      </c>
      <c r="S556" s="72" t="s">
        <v>5231</v>
      </c>
      <c r="T556" s="141" t="s">
        <v>2139</v>
      </c>
      <c r="U556" s="72" t="s">
        <v>70</v>
      </c>
      <c r="V556" s="72" t="s">
        <v>73</v>
      </c>
      <c r="W556" s="72" t="s">
        <v>4497</v>
      </c>
      <c r="X556" s="180" t="s">
        <v>5233</v>
      </c>
      <c r="Y556" s="180" t="s">
        <v>5233</v>
      </c>
      <c r="Z556" s="181" t="s">
        <v>5233</v>
      </c>
      <c r="AA556" s="180" t="s">
        <v>7619</v>
      </c>
      <c r="AB556" s="190" t="s">
        <v>4200</v>
      </c>
      <c r="AC556" s="180" t="s">
        <v>76</v>
      </c>
      <c r="AD556" s="180" t="s">
        <v>5233</v>
      </c>
      <c r="AE556" s="191"/>
      <c r="AF556" s="191"/>
      <c r="AG556" s="191"/>
      <c r="AH556" s="191"/>
      <c r="AI556" s="191"/>
      <c r="AJ556" s="191"/>
      <c r="AK556" s="191"/>
      <c r="AL556" s="191"/>
      <c r="AM556" s="191"/>
      <c r="AN556" s="191"/>
      <c r="AO556" s="192"/>
      <c r="AP556" s="192"/>
      <c r="AQ556" s="192"/>
      <c r="AR556" s="192"/>
      <c r="AS556" s="192"/>
      <c r="AT556" s="192"/>
      <c r="AU556" s="192"/>
      <c r="AV556" s="192"/>
      <c r="AW556" s="192"/>
      <c r="AX556" s="72">
        <v>2</v>
      </c>
      <c r="AY556" s="72">
        <v>0</v>
      </c>
      <c r="AZ556" s="80">
        <f t="shared" si="50"/>
        <v>2</v>
      </c>
      <c r="BA556" s="72">
        <v>2</v>
      </c>
      <c r="BB556" s="72">
        <f>0</f>
        <v>0</v>
      </c>
      <c r="BC556" s="72">
        <f t="shared" si="51"/>
        <v>2</v>
      </c>
      <c r="BD556" s="72">
        <f>0</f>
        <v>0</v>
      </c>
      <c r="BE556" s="72">
        <f t="shared" si="52"/>
        <v>2</v>
      </c>
      <c r="BF556" s="72">
        <v>0</v>
      </c>
      <c r="BG556" s="72">
        <v>0</v>
      </c>
      <c r="BH556" s="142"/>
      <c r="BI556" s="142"/>
      <c r="BJ556" s="142"/>
      <c r="BK556" s="139"/>
    </row>
    <row r="557" spans="1:63" ht="40.5" customHeight="1">
      <c r="A557" s="205" t="s">
        <v>5623</v>
      </c>
      <c r="B557" s="232" t="s">
        <v>6160</v>
      </c>
      <c r="C557" s="205" t="s">
        <v>2092</v>
      </c>
      <c r="D557" s="236" t="s">
        <v>7780</v>
      </c>
      <c r="E557" s="238" t="str">
        <f>INDEX([3]项目信息统计表!$E:$E,MATCH(B557,[3]项目信息统计表!$B:$B,0))</f>
        <v>基础研究</v>
      </c>
      <c r="F557" s="238" t="s">
        <v>1578</v>
      </c>
      <c r="G557" s="72" t="str">
        <f>INDEX(辅助数据!$F$3:$F$98,MATCH(项目信息统计表!F557,辅助数据!$E$3:$E$98,0))</f>
        <v>R87</v>
      </c>
      <c r="H557" s="238" t="s">
        <v>1226</v>
      </c>
      <c r="I557" s="72">
        <f>INDEX(辅助数据!$B$3:$B$64,MATCH(项目信息统计表!H557,辅助数据!$A$3:$A$64,0))</f>
        <v>770</v>
      </c>
      <c r="J557" s="141" t="str">
        <f t="shared" si="49"/>
        <v>2022-01</v>
      </c>
      <c r="K557" s="237">
        <v>45261</v>
      </c>
      <c r="L557" s="72" t="str">
        <f t="shared" si="54"/>
        <v>2022</v>
      </c>
      <c r="M557" s="238" t="s">
        <v>54</v>
      </c>
      <c r="N557" s="201" t="s">
        <v>6273</v>
      </c>
      <c r="O557" s="201" t="s">
        <v>7768</v>
      </c>
      <c r="P557" s="231" t="s">
        <v>7076</v>
      </c>
      <c r="Q557" s="215" t="s">
        <v>5023</v>
      </c>
      <c r="R557" s="206" t="s">
        <v>5206</v>
      </c>
      <c r="S557" s="72" t="s">
        <v>5231</v>
      </c>
      <c r="T557" s="141" t="s">
        <v>3810</v>
      </c>
      <c r="U557" s="72" t="s">
        <v>70</v>
      </c>
      <c r="V557" s="72" t="s">
        <v>5232</v>
      </c>
      <c r="W557" s="72" t="s">
        <v>90</v>
      </c>
      <c r="X557" s="180" t="s">
        <v>5233</v>
      </c>
      <c r="Y557" s="180" t="s">
        <v>5233</v>
      </c>
      <c r="Z557" s="181" t="s">
        <v>5233</v>
      </c>
      <c r="AA557" s="180" t="s">
        <v>2003</v>
      </c>
      <c r="AB557" s="190" t="s">
        <v>4223</v>
      </c>
      <c r="AC557" s="180" t="s">
        <v>4497</v>
      </c>
      <c r="AD557" s="180" t="s">
        <v>5234</v>
      </c>
      <c r="AE557" s="191"/>
      <c r="AF557" s="191"/>
      <c r="AG557" s="191"/>
      <c r="AH557" s="191"/>
      <c r="AI557" s="191"/>
      <c r="AJ557" s="191"/>
      <c r="AK557" s="191"/>
      <c r="AL557" s="191"/>
      <c r="AM557" s="191"/>
      <c r="AN557" s="191"/>
      <c r="AO557" s="192"/>
      <c r="AP557" s="192"/>
      <c r="AQ557" s="192"/>
      <c r="AR557" s="192"/>
      <c r="AS557" s="192"/>
      <c r="AT557" s="192"/>
      <c r="AU557" s="192"/>
      <c r="AV557" s="192"/>
      <c r="AW557" s="192"/>
      <c r="AX557" s="72">
        <v>1</v>
      </c>
      <c r="AY557" s="72">
        <v>0</v>
      </c>
      <c r="AZ557" s="80">
        <f t="shared" si="50"/>
        <v>1</v>
      </c>
      <c r="BA557" s="72">
        <v>1</v>
      </c>
      <c r="BB557" s="72">
        <f>0</f>
        <v>0</v>
      </c>
      <c r="BC557" s="72">
        <f t="shared" si="51"/>
        <v>1</v>
      </c>
      <c r="BD557" s="72">
        <f>0</f>
        <v>0</v>
      </c>
      <c r="BE557" s="72">
        <f t="shared" si="52"/>
        <v>1</v>
      </c>
      <c r="BF557" s="72">
        <v>0</v>
      </c>
      <c r="BG557" s="72">
        <v>0</v>
      </c>
      <c r="BH557" s="142"/>
      <c r="BI557" s="142"/>
      <c r="BJ557" s="142"/>
      <c r="BK557" s="139"/>
    </row>
    <row r="558" spans="1:63" ht="40.5" customHeight="1">
      <c r="A558" s="205" t="s">
        <v>5625</v>
      </c>
      <c r="B558" s="232" t="s">
        <v>6162</v>
      </c>
      <c r="C558" s="205" t="s">
        <v>2092</v>
      </c>
      <c r="D558" s="236" t="s">
        <v>7780</v>
      </c>
      <c r="E558" s="238" t="str">
        <f>INDEX([3]项目信息统计表!$E:$E,MATCH(B558,[3]项目信息统计表!$B:$B,0))</f>
        <v>基础研究</v>
      </c>
      <c r="F558" s="238" t="s">
        <v>1578</v>
      </c>
      <c r="G558" s="72" t="str">
        <f>INDEX(辅助数据!$F$3:$F$98,MATCH(项目信息统计表!F558,辅助数据!$E$3:$E$98,0))</f>
        <v>R87</v>
      </c>
      <c r="H558" s="238" t="s">
        <v>145</v>
      </c>
      <c r="I558" s="72">
        <f>INDEX(辅助数据!$B$3:$B$64,MATCH(项目信息统计表!H558,辅助数据!$A$3:$A$64,0))</f>
        <v>760</v>
      </c>
      <c r="J558" s="141" t="str">
        <f t="shared" si="49"/>
        <v>2022-01</v>
      </c>
      <c r="K558" s="237">
        <v>44896</v>
      </c>
      <c r="L558" s="72" t="str">
        <f t="shared" si="54"/>
        <v>2022</v>
      </c>
      <c r="M558" s="193"/>
      <c r="N558" s="201" t="s">
        <v>6273</v>
      </c>
      <c r="O558" s="201" t="s">
        <v>7768</v>
      </c>
      <c r="P558" s="231" t="s">
        <v>7078</v>
      </c>
      <c r="Q558" s="215" t="s">
        <v>7079</v>
      </c>
      <c r="R558" s="206" t="s">
        <v>6443</v>
      </c>
      <c r="S558" s="72" t="s">
        <v>5231</v>
      </c>
      <c r="T558" s="141" t="s">
        <v>2137</v>
      </c>
      <c r="U558" s="72" t="s">
        <v>70</v>
      </c>
      <c r="V558" s="72" t="s">
        <v>5232</v>
      </c>
      <c r="W558" s="72" t="s">
        <v>90</v>
      </c>
      <c r="X558" s="180" t="s">
        <v>5233</v>
      </c>
      <c r="Y558" s="180" t="s">
        <v>5233</v>
      </c>
      <c r="Z558" s="181" t="s">
        <v>5233</v>
      </c>
      <c r="AA558" s="180" t="s">
        <v>7646</v>
      </c>
      <c r="AB558" s="190" t="s">
        <v>4207</v>
      </c>
      <c r="AC558" s="180" t="s">
        <v>4497</v>
      </c>
      <c r="AD558" s="180" t="s">
        <v>5234</v>
      </c>
      <c r="AE558" s="191"/>
      <c r="AF558" s="191"/>
      <c r="AG558" s="191"/>
      <c r="AH558" s="191"/>
      <c r="AI558" s="191"/>
      <c r="AJ558" s="191"/>
      <c r="AK558" s="191"/>
      <c r="AL558" s="191"/>
      <c r="AM558" s="191"/>
      <c r="AN558" s="191"/>
      <c r="AO558" s="192"/>
      <c r="AP558" s="192"/>
      <c r="AQ558" s="192"/>
      <c r="AR558" s="192"/>
      <c r="AS558" s="192"/>
      <c r="AT558" s="192"/>
      <c r="AU558" s="192"/>
      <c r="AV558" s="192"/>
      <c r="AW558" s="192"/>
      <c r="AX558" s="72">
        <v>1</v>
      </c>
      <c r="AY558" s="72">
        <v>0</v>
      </c>
      <c r="AZ558" s="80">
        <f t="shared" si="50"/>
        <v>1</v>
      </c>
      <c r="BA558" s="72">
        <v>1</v>
      </c>
      <c r="BB558" s="72">
        <f>0</f>
        <v>0</v>
      </c>
      <c r="BC558" s="72">
        <f t="shared" si="51"/>
        <v>1</v>
      </c>
      <c r="BD558" s="72">
        <f>0</f>
        <v>0</v>
      </c>
      <c r="BE558" s="72">
        <f t="shared" si="52"/>
        <v>1</v>
      </c>
      <c r="BF558" s="72">
        <v>0</v>
      </c>
      <c r="BG558" s="72">
        <v>0</v>
      </c>
      <c r="BH558" s="142"/>
      <c r="BI558" s="142"/>
      <c r="BJ558" s="142"/>
      <c r="BK558" s="139"/>
    </row>
    <row r="559" spans="1:63" ht="40.5" customHeight="1">
      <c r="A559" s="205" t="s">
        <v>5628</v>
      </c>
      <c r="B559" s="232" t="s">
        <v>6165</v>
      </c>
      <c r="C559" s="205" t="s">
        <v>2092</v>
      </c>
      <c r="D559" s="236" t="s">
        <v>7780</v>
      </c>
      <c r="E559" s="238" t="str">
        <f>INDEX([3]项目信息统计表!$E:$E,MATCH(B559,[3]项目信息统计表!$B:$B,0))</f>
        <v>基础研究</v>
      </c>
      <c r="F559" s="238" t="s">
        <v>1541</v>
      </c>
      <c r="G559" s="72" t="str">
        <f>INDEX(辅助数据!$F$3:$F$98,MATCH(项目信息统计表!F559,辅助数据!$E$3:$E$98,0))</f>
        <v>E50</v>
      </c>
      <c r="H559" s="238" t="s">
        <v>228</v>
      </c>
      <c r="I559" s="72">
        <f>INDEX(辅助数据!$B$3:$B$64,MATCH(项目信息统计表!H559,辅助数据!$A$3:$A$64,0))</f>
        <v>560</v>
      </c>
      <c r="J559" s="141" t="str">
        <f t="shared" si="49"/>
        <v>2022-01</v>
      </c>
      <c r="K559" s="237">
        <v>44896</v>
      </c>
      <c r="L559" s="72" t="str">
        <f t="shared" si="54"/>
        <v>2022</v>
      </c>
      <c r="M559" s="193"/>
      <c r="N559" s="201" t="s">
        <v>6273</v>
      </c>
      <c r="O559" s="201" t="s">
        <v>7768</v>
      </c>
      <c r="P559" s="231" t="s">
        <v>7084</v>
      </c>
      <c r="Q559" s="215" t="s">
        <v>4956</v>
      </c>
      <c r="R559" s="206" t="s">
        <v>6446</v>
      </c>
      <c r="S559" s="72" t="s">
        <v>5231</v>
      </c>
      <c r="T559" s="141" t="s">
        <v>3744</v>
      </c>
      <c r="U559" s="72" t="s">
        <v>70</v>
      </c>
      <c r="V559" s="72" t="s">
        <v>73</v>
      </c>
      <c r="W559" s="72" t="s">
        <v>90</v>
      </c>
      <c r="X559" s="180" t="s">
        <v>5233</v>
      </c>
      <c r="Y559" s="180" t="s">
        <v>5233</v>
      </c>
      <c r="Z559" s="181" t="s">
        <v>5233</v>
      </c>
      <c r="AA559" s="180" t="s">
        <v>7649</v>
      </c>
      <c r="AB559" s="190" t="s">
        <v>4206</v>
      </c>
      <c r="AC559" s="180" t="s">
        <v>76</v>
      </c>
      <c r="AD559" s="180" t="s">
        <v>5234</v>
      </c>
      <c r="AE559" s="191"/>
      <c r="AF559" s="191"/>
      <c r="AG559" s="191"/>
      <c r="AH559" s="191"/>
      <c r="AI559" s="191"/>
      <c r="AJ559" s="191"/>
      <c r="AK559" s="191"/>
      <c r="AL559" s="191"/>
      <c r="AM559" s="191"/>
      <c r="AN559" s="191"/>
      <c r="AO559" s="192"/>
      <c r="AP559" s="192"/>
      <c r="AQ559" s="192"/>
      <c r="AR559" s="192"/>
      <c r="AS559" s="192"/>
      <c r="AT559" s="192"/>
      <c r="AU559" s="192"/>
      <c r="AV559" s="192"/>
      <c r="AW559" s="192"/>
      <c r="AX559" s="72">
        <v>1</v>
      </c>
      <c r="AY559" s="72">
        <v>0</v>
      </c>
      <c r="AZ559" s="80">
        <f t="shared" si="50"/>
        <v>1</v>
      </c>
      <c r="BA559" s="72">
        <v>1</v>
      </c>
      <c r="BB559" s="72">
        <f>0</f>
        <v>0</v>
      </c>
      <c r="BC559" s="72">
        <f t="shared" si="51"/>
        <v>1</v>
      </c>
      <c r="BD559" s="72">
        <f>0</f>
        <v>0</v>
      </c>
      <c r="BE559" s="72">
        <f t="shared" si="52"/>
        <v>1</v>
      </c>
      <c r="BF559" s="72">
        <v>0</v>
      </c>
      <c r="BG559" s="72">
        <v>0</v>
      </c>
      <c r="BH559" s="142"/>
      <c r="BI559" s="142"/>
      <c r="BJ559" s="142"/>
      <c r="BK559" s="139"/>
    </row>
    <row r="560" spans="1:63" ht="40.5" customHeight="1">
      <c r="A560" s="205" t="s">
        <v>5630</v>
      </c>
      <c r="B560" s="232" t="s">
        <v>6167</v>
      </c>
      <c r="C560" s="205" t="s">
        <v>2092</v>
      </c>
      <c r="D560" s="236" t="s">
        <v>7780</v>
      </c>
      <c r="E560" s="238" t="str">
        <f>INDEX([3]项目信息统计表!$E:$E,MATCH(B560,[3]项目信息统计表!$B:$B,0))</f>
        <v>应用研究</v>
      </c>
      <c r="F560" s="238" t="s">
        <v>1575</v>
      </c>
      <c r="G560" s="72" t="str">
        <f>INDEX(辅助数据!$F$3:$F$98,MATCH(项目信息统计表!F560,辅助数据!$E$3:$E$98,0))</f>
        <v>Q84</v>
      </c>
      <c r="H560" s="238" t="s">
        <v>151</v>
      </c>
      <c r="I560" s="72">
        <f>INDEX(辅助数据!$B$3:$B$64,MATCH(项目信息统计表!H560,辅助数据!$A$3:$A$64,0))</f>
        <v>840</v>
      </c>
      <c r="J560" s="141" t="str">
        <f t="shared" si="49"/>
        <v>2022-01</v>
      </c>
      <c r="K560" s="237">
        <v>44896</v>
      </c>
      <c r="L560" s="72" t="str">
        <f t="shared" si="54"/>
        <v>2022</v>
      </c>
      <c r="M560" s="193"/>
      <c r="N560" s="201" t="s">
        <v>6273</v>
      </c>
      <c r="O560" s="201" t="s">
        <v>7768</v>
      </c>
      <c r="P560" s="231" t="s">
        <v>7087</v>
      </c>
      <c r="Q560" s="215" t="s">
        <v>4895</v>
      </c>
      <c r="R560" s="206" t="s">
        <v>6448</v>
      </c>
      <c r="S560" s="72" t="s">
        <v>5231</v>
      </c>
      <c r="T560" s="141" t="s">
        <v>2237</v>
      </c>
      <c r="U560" s="72" t="s">
        <v>70</v>
      </c>
      <c r="V560" s="72" t="s">
        <v>5232</v>
      </c>
      <c r="W560" s="72" t="s">
        <v>4496</v>
      </c>
      <c r="X560" s="180" t="s">
        <v>5233</v>
      </c>
      <c r="Y560" s="180" t="s">
        <v>5233</v>
      </c>
      <c r="Z560" s="181" t="s">
        <v>5233</v>
      </c>
      <c r="AA560" s="180" t="s">
        <v>7651</v>
      </c>
      <c r="AB560" s="190" t="s">
        <v>4206</v>
      </c>
      <c r="AC560" s="180" t="s">
        <v>76</v>
      </c>
      <c r="AD560" s="180" t="s">
        <v>5234</v>
      </c>
      <c r="AE560" s="191"/>
      <c r="AF560" s="191"/>
      <c r="AG560" s="191"/>
      <c r="AH560" s="191"/>
      <c r="AI560" s="191"/>
      <c r="AJ560" s="191"/>
      <c r="AK560" s="191"/>
      <c r="AL560" s="191"/>
      <c r="AM560" s="191"/>
      <c r="AN560" s="191"/>
      <c r="AO560" s="192"/>
      <c r="AP560" s="192"/>
      <c r="AQ560" s="192"/>
      <c r="AR560" s="192"/>
      <c r="AS560" s="192"/>
      <c r="AT560" s="192"/>
      <c r="AU560" s="192"/>
      <c r="AV560" s="192"/>
      <c r="AW560" s="192"/>
      <c r="AX560" s="72">
        <v>1</v>
      </c>
      <c r="AY560" s="72">
        <v>0</v>
      </c>
      <c r="AZ560" s="80">
        <f t="shared" si="50"/>
        <v>1</v>
      </c>
      <c r="BA560" s="72">
        <v>1</v>
      </c>
      <c r="BB560" s="72">
        <f>0</f>
        <v>0</v>
      </c>
      <c r="BC560" s="72">
        <f t="shared" si="51"/>
        <v>1</v>
      </c>
      <c r="BD560" s="72">
        <f>0</f>
        <v>0</v>
      </c>
      <c r="BE560" s="72">
        <f t="shared" si="52"/>
        <v>1</v>
      </c>
      <c r="BF560" s="72">
        <v>0</v>
      </c>
      <c r="BG560" s="72">
        <v>0</v>
      </c>
      <c r="BH560" s="142"/>
      <c r="BI560" s="142"/>
      <c r="BJ560" s="142"/>
      <c r="BK560" s="139"/>
    </row>
    <row r="561" spans="1:63" ht="40.5" customHeight="1">
      <c r="A561" s="205" t="s">
        <v>5632</v>
      </c>
      <c r="B561" s="232" t="s">
        <v>6169</v>
      </c>
      <c r="C561" s="205" t="s">
        <v>2092</v>
      </c>
      <c r="D561" s="236" t="s">
        <v>7780</v>
      </c>
      <c r="E561" s="238" t="str">
        <f>INDEX([3]项目信息统计表!$E:$E,MATCH(B561,[3]项目信息统计表!$B:$B,0))</f>
        <v>基础研究</v>
      </c>
      <c r="F561" s="238" t="s">
        <v>1541</v>
      </c>
      <c r="G561" s="72" t="str">
        <f>INDEX(辅助数据!$F$3:$F$98,MATCH(项目信息统计表!F561,辅助数据!$E$3:$E$98,0))</f>
        <v>E50</v>
      </c>
      <c r="H561" s="238" t="s">
        <v>228</v>
      </c>
      <c r="I561" s="72">
        <f>INDEX(辅助数据!$B$3:$B$64,MATCH(项目信息统计表!H561,辅助数据!$A$3:$A$64,0))</f>
        <v>560</v>
      </c>
      <c r="J561" s="141" t="str">
        <f t="shared" si="49"/>
        <v>2022-01</v>
      </c>
      <c r="K561" s="237">
        <v>44896</v>
      </c>
      <c r="L561" s="72" t="str">
        <f t="shared" si="54"/>
        <v>2022</v>
      </c>
      <c r="M561" s="193"/>
      <c r="N561" s="201" t="s">
        <v>6273</v>
      </c>
      <c r="O561" s="201" t="s">
        <v>7768</v>
      </c>
      <c r="P561" s="231" t="s">
        <v>7090</v>
      </c>
      <c r="Q561" s="215" t="s">
        <v>4860</v>
      </c>
      <c r="R561" s="206" t="s">
        <v>5115</v>
      </c>
      <c r="S561" s="72" t="s">
        <v>65</v>
      </c>
      <c r="T561" s="141" t="s">
        <v>3773</v>
      </c>
      <c r="U561" s="72" t="s">
        <v>70</v>
      </c>
      <c r="V561" s="72" t="s">
        <v>73</v>
      </c>
      <c r="W561" s="72" t="s">
        <v>90</v>
      </c>
      <c r="X561" s="180" t="s">
        <v>5233</v>
      </c>
      <c r="Y561" s="180" t="s">
        <v>5233</v>
      </c>
      <c r="Z561" s="181" t="s">
        <v>5233</v>
      </c>
      <c r="AA561" s="180" t="s">
        <v>7652</v>
      </c>
      <c r="AB561" s="190" t="s">
        <v>4208</v>
      </c>
      <c r="AC561" s="180" t="s">
        <v>76</v>
      </c>
      <c r="AD561" s="180" t="s">
        <v>7455</v>
      </c>
      <c r="AE561" s="191"/>
      <c r="AF561" s="191"/>
      <c r="AG561" s="191"/>
      <c r="AH561" s="191"/>
      <c r="AI561" s="191"/>
      <c r="AJ561" s="191"/>
      <c r="AK561" s="191"/>
      <c r="AL561" s="191"/>
      <c r="AM561" s="191"/>
      <c r="AN561" s="191"/>
      <c r="AO561" s="192"/>
      <c r="AP561" s="192"/>
      <c r="AQ561" s="192"/>
      <c r="AR561" s="192"/>
      <c r="AS561" s="192"/>
      <c r="AT561" s="192"/>
      <c r="AU561" s="192"/>
      <c r="AV561" s="192"/>
      <c r="AW561" s="192"/>
      <c r="AX561" s="72">
        <v>1</v>
      </c>
      <c r="AY561" s="72">
        <v>0</v>
      </c>
      <c r="AZ561" s="80">
        <f t="shared" si="50"/>
        <v>1</v>
      </c>
      <c r="BA561" s="72">
        <v>1</v>
      </c>
      <c r="BB561" s="72">
        <f>0</f>
        <v>0</v>
      </c>
      <c r="BC561" s="72">
        <f t="shared" si="51"/>
        <v>1</v>
      </c>
      <c r="BD561" s="72">
        <f>0</f>
        <v>0</v>
      </c>
      <c r="BE561" s="72">
        <f t="shared" si="52"/>
        <v>1</v>
      </c>
      <c r="BF561" s="72">
        <v>0</v>
      </c>
      <c r="BG561" s="72">
        <v>0</v>
      </c>
      <c r="BH561" s="142"/>
      <c r="BI561" s="142"/>
      <c r="BJ561" s="142"/>
      <c r="BK561" s="139"/>
    </row>
    <row r="562" spans="1:63" ht="40.5" customHeight="1">
      <c r="A562" s="205" t="s">
        <v>5635</v>
      </c>
      <c r="B562" s="232" t="s">
        <v>6172</v>
      </c>
      <c r="C562" s="205" t="s">
        <v>2092</v>
      </c>
      <c r="D562" s="236" t="s">
        <v>7780</v>
      </c>
      <c r="E562" s="238" t="str">
        <f>INDEX([3]项目信息统计表!$E:$E,MATCH(B562,[3]项目信息统计表!$B:$B,0))</f>
        <v>基础研究</v>
      </c>
      <c r="F562" s="238" t="s">
        <v>1573</v>
      </c>
      <c r="G562" s="72" t="str">
        <f>INDEX(辅助数据!$F$3:$F$98,MATCH(项目信息统计表!F562,辅助数据!$E$3:$E$98,0))</f>
        <v>P82</v>
      </c>
      <c r="H562" s="238" t="s">
        <v>132</v>
      </c>
      <c r="I562" s="72">
        <f>INDEX(辅助数据!$B$3:$B$64,MATCH(项目信息统计表!H562,辅助数据!$A$3:$A$64,0))</f>
        <v>710</v>
      </c>
      <c r="J562" s="141" t="str">
        <f t="shared" si="49"/>
        <v>2022-01</v>
      </c>
      <c r="K562" s="237">
        <v>44896</v>
      </c>
      <c r="L562" s="72" t="str">
        <f t="shared" si="54"/>
        <v>2022</v>
      </c>
      <c r="M562" s="193"/>
      <c r="N562" s="201" t="s">
        <v>6273</v>
      </c>
      <c r="O562" s="201" t="s">
        <v>7768</v>
      </c>
      <c r="P562" s="231" t="s">
        <v>7093</v>
      </c>
      <c r="Q562" s="215" t="s">
        <v>7094</v>
      </c>
      <c r="R562" s="206" t="s">
        <v>6450</v>
      </c>
      <c r="S562" s="72" t="s">
        <v>5231</v>
      </c>
      <c r="T562" s="141" t="s">
        <v>3763</v>
      </c>
      <c r="U562" s="72" t="s">
        <v>70</v>
      </c>
      <c r="V562" s="72" t="s">
        <v>5232</v>
      </c>
      <c r="W562" s="72" t="s">
        <v>90</v>
      </c>
      <c r="X562" s="180" t="s">
        <v>5234</v>
      </c>
      <c r="Y562" s="180" t="s">
        <v>5233</v>
      </c>
      <c r="Z562" s="181" t="s">
        <v>5233</v>
      </c>
      <c r="AA562" s="180" t="s">
        <v>7062</v>
      </c>
      <c r="AB562" s="190" t="s">
        <v>4224</v>
      </c>
      <c r="AC562" s="180" t="s">
        <v>90</v>
      </c>
      <c r="AD562" s="180" t="s">
        <v>5234</v>
      </c>
      <c r="AE562" s="191"/>
      <c r="AF562" s="191"/>
      <c r="AG562" s="191"/>
      <c r="AH562" s="191"/>
      <c r="AI562" s="191"/>
      <c r="AJ562" s="191"/>
      <c r="AK562" s="191"/>
      <c r="AL562" s="191"/>
      <c r="AM562" s="191"/>
      <c r="AN562" s="191"/>
      <c r="AO562" s="192"/>
      <c r="AP562" s="192"/>
      <c r="AQ562" s="192"/>
      <c r="AR562" s="192"/>
      <c r="AS562" s="192"/>
      <c r="AT562" s="192"/>
      <c r="AU562" s="192"/>
      <c r="AV562" s="192"/>
      <c r="AW562" s="192"/>
      <c r="AX562" s="72">
        <v>1</v>
      </c>
      <c r="AY562" s="72">
        <v>0</v>
      </c>
      <c r="AZ562" s="80">
        <f t="shared" si="50"/>
        <v>1</v>
      </c>
      <c r="BA562" s="72">
        <v>1</v>
      </c>
      <c r="BB562" s="72">
        <f>0</f>
        <v>0</v>
      </c>
      <c r="BC562" s="72">
        <f t="shared" si="51"/>
        <v>1</v>
      </c>
      <c r="BD562" s="72">
        <f>0</f>
        <v>0</v>
      </c>
      <c r="BE562" s="72">
        <f t="shared" si="52"/>
        <v>1</v>
      </c>
      <c r="BF562" s="72">
        <v>0</v>
      </c>
      <c r="BG562" s="72">
        <v>0</v>
      </c>
      <c r="BH562" s="142"/>
      <c r="BI562" s="142"/>
      <c r="BJ562" s="142"/>
      <c r="BK562" s="139"/>
    </row>
    <row r="563" spans="1:63" ht="40.5" customHeight="1">
      <c r="A563" s="205" t="s">
        <v>5557</v>
      </c>
      <c r="B563" s="232" t="s">
        <v>6094</v>
      </c>
      <c r="C563" s="205" t="s">
        <v>2096</v>
      </c>
      <c r="D563" s="236" t="s">
        <v>7780</v>
      </c>
      <c r="E563" s="238" t="str">
        <f>INDEX([3]项目信息统计表!$E:$E,MATCH(B563,[3]项目信息统计表!$B:$B,0))</f>
        <v>基础研究</v>
      </c>
      <c r="F563" s="238" t="s">
        <v>1564</v>
      </c>
      <c r="G563" s="72" t="str">
        <f>INDEX(辅助数据!$F$3:$F$98,MATCH(项目信息统计表!F563,辅助数据!$E$3:$E$98,0))</f>
        <v>M73</v>
      </c>
      <c r="H563" s="238" t="s">
        <v>115</v>
      </c>
      <c r="I563" s="72">
        <f>INDEX(辅助数据!$B$3:$B$64,MATCH(项目信息统计表!H563,辅助数据!$A$3:$A$64,0))</f>
        <v>630</v>
      </c>
      <c r="J563" s="141" t="str">
        <f t="shared" si="49"/>
        <v>2022-01</v>
      </c>
      <c r="K563" s="237">
        <v>45261</v>
      </c>
      <c r="L563" s="72" t="str">
        <f t="shared" si="54"/>
        <v>2022</v>
      </c>
      <c r="M563" s="238" t="s">
        <v>54</v>
      </c>
      <c r="N563" s="201" t="s">
        <v>6273</v>
      </c>
      <c r="O563" s="201" t="s">
        <v>7768</v>
      </c>
      <c r="P563" s="231" t="s">
        <v>6981</v>
      </c>
      <c r="Q563" s="215" t="s">
        <v>1992</v>
      </c>
      <c r="R563" s="218" t="s">
        <v>4501</v>
      </c>
      <c r="S563" s="72" t="s">
        <v>65</v>
      </c>
      <c r="T563" s="141" t="s">
        <v>2216</v>
      </c>
      <c r="U563" s="72" t="s">
        <v>70</v>
      </c>
      <c r="V563" s="72" t="s">
        <v>73</v>
      </c>
      <c r="W563" s="72" t="s">
        <v>4497</v>
      </c>
      <c r="X563" s="180" t="s">
        <v>5234</v>
      </c>
      <c r="Y563" s="180" t="s">
        <v>5233</v>
      </c>
      <c r="Z563" s="181" t="s">
        <v>5233</v>
      </c>
      <c r="AA563" s="180" t="s">
        <v>7609</v>
      </c>
      <c r="AB563" s="190" t="s">
        <v>4233</v>
      </c>
      <c r="AC563" s="180" t="s">
        <v>4496</v>
      </c>
      <c r="AD563" s="180" t="s">
        <v>5233</v>
      </c>
      <c r="AE563" s="191"/>
      <c r="AF563" s="191"/>
      <c r="AG563" s="191"/>
      <c r="AH563" s="191"/>
      <c r="AI563" s="191"/>
      <c r="AJ563" s="191"/>
      <c r="AK563" s="191"/>
      <c r="AL563" s="191"/>
      <c r="AM563" s="191"/>
      <c r="AN563" s="191"/>
      <c r="AO563" s="192"/>
      <c r="AP563" s="192"/>
      <c r="AQ563" s="192"/>
      <c r="AR563" s="192"/>
      <c r="AS563" s="192"/>
      <c r="AT563" s="192"/>
      <c r="AU563" s="192"/>
      <c r="AV563" s="192"/>
      <c r="AW563" s="192"/>
      <c r="AX563" s="72">
        <v>8</v>
      </c>
      <c r="AY563" s="72">
        <v>0</v>
      </c>
      <c r="AZ563" s="80">
        <f t="shared" si="50"/>
        <v>8</v>
      </c>
      <c r="BA563" s="72">
        <v>8</v>
      </c>
      <c r="BB563" s="72">
        <f>0</f>
        <v>0</v>
      </c>
      <c r="BC563" s="72">
        <f t="shared" si="51"/>
        <v>8</v>
      </c>
      <c r="BD563" s="72">
        <f>0</f>
        <v>0</v>
      </c>
      <c r="BE563" s="72">
        <f t="shared" si="52"/>
        <v>8</v>
      </c>
      <c r="BF563" s="72">
        <v>0</v>
      </c>
      <c r="BG563" s="72">
        <v>0</v>
      </c>
      <c r="BH563" s="142"/>
      <c r="BI563" s="142"/>
      <c r="BJ563" s="142"/>
      <c r="BK563" s="139"/>
    </row>
    <row r="564" spans="1:63" ht="40.5" customHeight="1">
      <c r="A564" s="205" t="s">
        <v>5562</v>
      </c>
      <c r="B564" s="232" t="s">
        <v>6099</v>
      </c>
      <c r="C564" s="205" t="s">
        <v>2096</v>
      </c>
      <c r="D564" s="236" t="s">
        <v>7780</v>
      </c>
      <c r="E564" s="238" t="str">
        <f>INDEX([3]项目信息统计表!$E:$E,MATCH(B564,[3]项目信息统计表!$B:$B,0))</f>
        <v>应用研究</v>
      </c>
      <c r="F564" s="238" t="s">
        <v>1556</v>
      </c>
      <c r="G564" s="72" t="str">
        <f>INDEX(辅助数据!$F$3:$F$98,MATCH(项目信息统计表!F564,辅助数据!$E$3:$E$98,0))</f>
        <v>I65</v>
      </c>
      <c r="H564" s="238" t="s">
        <v>1427</v>
      </c>
      <c r="I564" s="72">
        <f>INDEX(辅助数据!$B$3:$B$64,MATCH(项目信息统计表!H564,辅助数据!$A$3:$A$64,0))</f>
        <v>870</v>
      </c>
      <c r="J564" s="141" t="str">
        <f t="shared" si="49"/>
        <v>2022-01</v>
      </c>
      <c r="K564" s="237">
        <v>44896</v>
      </c>
      <c r="L564" s="72" t="str">
        <f t="shared" si="54"/>
        <v>2022</v>
      </c>
      <c r="M564" s="193"/>
      <c r="N564" s="201" t="s">
        <v>6273</v>
      </c>
      <c r="O564" s="201" t="s">
        <v>7768</v>
      </c>
      <c r="P564" s="231" t="s">
        <v>6988</v>
      </c>
      <c r="Q564" s="215" t="s">
        <v>4863</v>
      </c>
      <c r="R564" s="206" t="s">
        <v>5118</v>
      </c>
      <c r="S564" s="72" t="s">
        <v>65</v>
      </c>
      <c r="T564" s="141" t="s">
        <v>3746</v>
      </c>
      <c r="U564" s="72" t="s">
        <v>70</v>
      </c>
      <c r="V564" s="72" t="s">
        <v>73</v>
      </c>
      <c r="W564" s="72" t="s">
        <v>90</v>
      </c>
      <c r="X564" s="180" t="s">
        <v>5233</v>
      </c>
      <c r="Y564" s="180" t="s">
        <v>5233</v>
      </c>
      <c r="Z564" s="181" t="s">
        <v>5233</v>
      </c>
      <c r="AA564" s="180" t="s">
        <v>6578</v>
      </c>
      <c r="AB564" s="190">
        <v>1990</v>
      </c>
      <c r="AC564" s="180" t="s">
        <v>90</v>
      </c>
      <c r="AD564" s="180" t="s">
        <v>5233</v>
      </c>
      <c r="AE564" s="191"/>
      <c r="AF564" s="191"/>
      <c r="AG564" s="191"/>
      <c r="AH564" s="191"/>
      <c r="AI564" s="191"/>
      <c r="AJ564" s="191"/>
      <c r="AK564" s="191"/>
      <c r="AL564" s="191"/>
      <c r="AM564" s="191"/>
      <c r="AN564" s="191"/>
      <c r="AO564" s="192"/>
      <c r="AP564" s="192"/>
      <c r="AQ564" s="192"/>
      <c r="AR564" s="192"/>
      <c r="AS564" s="192"/>
      <c r="AT564" s="192"/>
      <c r="AU564" s="192"/>
      <c r="AV564" s="192"/>
      <c r="AW564" s="192"/>
      <c r="AX564" s="72">
        <v>2</v>
      </c>
      <c r="AY564" s="72">
        <v>0</v>
      </c>
      <c r="AZ564" s="80">
        <f t="shared" si="50"/>
        <v>2</v>
      </c>
      <c r="BA564" s="72">
        <v>2</v>
      </c>
      <c r="BB564" s="72">
        <f>0</f>
        <v>0</v>
      </c>
      <c r="BC564" s="72">
        <f t="shared" si="51"/>
        <v>2</v>
      </c>
      <c r="BD564" s="72">
        <f>0</f>
        <v>0</v>
      </c>
      <c r="BE564" s="72">
        <f t="shared" si="52"/>
        <v>2</v>
      </c>
      <c r="BF564" s="72">
        <v>0</v>
      </c>
      <c r="BG564" s="72">
        <v>0</v>
      </c>
      <c r="BH564" s="142"/>
      <c r="BI564" s="142"/>
      <c r="BJ564" s="142"/>
      <c r="BK564" s="139"/>
    </row>
    <row r="565" spans="1:63" ht="40.5" customHeight="1">
      <c r="A565" s="205" t="s">
        <v>5577</v>
      </c>
      <c r="B565" s="232" t="s">
        <v>6114</v>
      </c>
      <c r="C565" s="205" t="s">
        <v>2096</v>
      </c>
      <c r="D565" s="236" t="s">
        <v>7780</v>
      </c>
      <c r="E565" s="238" t="str">
        <f>INDEX([3]项目信息统计表!$E:$E,MATCH(B565,[3]项目信息统计表!$B:$B,0))</f>
        <v>应用研究</v>
      </c>
      <c r="F565" s="238" t="s">
        <v>1560</v>
      </c>
      <c r="G565" s="72" t="str">
        <f>INDEX(辅助数据!$F$3:$F$98,MATCH(项目信息统计表!F565,辅助数据!$E$3:$E$98,0))</f>
        <v>J69</v>
      </c>
      <c r="H565" s="238" t="s">
        <v>129</v>
      </c>
      <c r="I565" s="72">
        <f>INDEX(辅助数据!$B$3:$B$64,MATCH(项目信息统计表!H565,辅助数据!$A$3:$A$64,0))</f>
        <v>790</v>
      </c>
      <c r="J565" s="141" t="str">
        <f t="shared" si="49"/>
        <v>2022-01</v>
      </c>
      <c r="K565" s="237">
        <v>45261</v>
      </c>
      <c r="L565" s="72" t="str">
        <f t="shared" si="54"/>
        <v>2022</v>
      </c>
      <c r="M565" s="238" t="s">
        <v>54</v>
      </c>
      <c r="N565" s="201" t="s">
        <v>6273</v>
      </c>
      <c r="O565" s="201" t="s">
        <v>7768</v>
      </c>
      <c r="P565" s="231" t="s">
        <v>7010</v>
      </c>
      <c r="Q565" s="215" t="s">
        <v>4514</v>
      </c>
      <c r="R565" s="206" t="s">
        <v>4515</v>
      </c>
      <c r="S565" s="72" t="s">
        <v>65</v>
      </c>
      <c r="T565" s="141" t="s">
        <v>3751</v>
      </c>
      <c r="U565" s="72" t="s">
        <v>70</v>
      </c>
      <c r="V565" s="72" t="s">
        <v>73</v>
      </c>
      <c r="W565" s="72" t="s">
        <v>90</v>
      </c>
      <c r="X565" s="180" t="s">
        <v>5233</v>
      </c>
      <c r="Y565" s="180" t="s">
        <v>5233</v>
      </c>
      <c r="Z565" s="181" t="s">
        <v>5233</v>
      </c>
      <c r="AA565" s="180" t="s">
        <v>7620</v>
      </c>
      <c r="AB565" s="190">
        <v>1967</v>
      </c>
      <c r="AC565" s="180" t="s">
        <v>76</v>
      </c>
      <c r="AD565" s="180" t="s">
        <v>5233</v>
      </c>
      <c r="AE565" s="191"/>
      <c r="AF565" s="191"/>
      <c r="AG565" s="191"/>
      <c r="AH565" s="191"/>
      <c r="AI565" s="191"/>
      <c r="AJ565" s="191"/>
      <c r="AK565" s="191"/>
      <c r="AL565" s="191"/>
      <c r="AM565" s="191"/>
      <c r="AN565" s="191"/>
      <c r="AO565" s="192"/>
      <c r="AP565" s="192"/>
      <c r="AQ565" s="192"/>
      <c r="AR565" s="192"/>
      <c r="AS565" s="192"/>
      <c r="AT565" s="192"/>
      <c r="AU565" s="192"/>
      <c r="AV565" s="192"/>
      <c r="AW565" s="192"/>
      <c r="AX565" s="72">
        <v>7</v>
      </c>
      <c r="AY565" s="72">
        <v>0</v>
      </c>
      <c r="AZ565" s="80">
        <f t="shared" si="50"/>
        <v>7</v>
      </c>
      <c r="BA565" s="72">
        <v>7</v>
      </c>
      <c r="BB565" s="72">
        <f>0</f>
        <v>0</v>
      </c>
      <c r="BC565" s="72">
        <f t="shared" si="51"/>
        <v>7</v>
      </c>
      <c r="BD565" s="72">
        <f>0</f>
        <v>0</v>
      </c>
      <c r="BE565" s="72">
        <f t="shared" si="52"/>
        <v>7</v>
      </c>
      <c r="BF565" s="72">
        <v>0</v>
      </c>
      <c r="BG565" s="72">
        <v>0</v>
      </c>
      <c r="BH565" s="142"/>
      <c r="BI565" s="142"/>
      <c r="BJ565" s="142"/>
      <c r="BK565" s="139"/>
    </row>
    <row r="566" spans="1:63" ht="40.5" customHeight="1">
      <c r="A566" s="205" t="s">
        <v>5578</v>
      </c>
      <c r="B566" s="232" t="s">
        <v>6115</v>
      </c>
      <c r="C566" s="205" t="s">
        <v>2096</v>
      </c>
      <c r="D566" s="236" t="s">
        <v>7780</v>
      </c>
      <c r="E566" s="238" t="str">
        <f>INDEX([3]项目信息统计表!$E:$E,MATCH(B566,[3]项目信息统计表!$B:$B,0))</f>
        <v>应用研究</v>
      </c>
      <c r="F566" s="238" t="s">
        <v>1560</v>
      </c>
      <c r="G566" s="72" t="str">
        <f>INDEX(辅助数据!$F$3:$F$98,MATCH(项目信息统计表!F566,辅助数据!$E$3:$E$98,0))</f>
        <v>J69</v>
      </c>
      <c r="H566" s="238" t="s">
        <v>129</v>
      </c>
      <c r="I566" s="72">
        <f>INDEX(辅助数据!$B$3:$B$64,MATCH(项目信息统计表!H566,辅助数据!$A$3:$A$64,0))</f>
        <v>790</v>
      </c>
      <c r="J566" s="141" t="str">
        <f t="shared" si="49"/>
        <v>2022-01</v>
      </c>
      <c r="K566" s="237">
        <v>45261</v>
      </c>
      <c r="L566" s="72" t="str">
        <f t="shared" si="54"/>
        <v>2022</v>
      </c>
      <c r="M566" s="238" t="s">
        <v>54</v>
      </c>
      <c r="N566" s="201" t="s">
        <v>6273</v>
      </c>
      <c r="O566" s="201" t="s">
        <v>7768</v>
      </c>
      <c r="P566" s="231" t="s">
        <v>7011</v>
      </c>
      <c r="Q566" s="215" t="s">
        <v>5028</v>
      </c>
      <c r="R566" s="206" t="s">
        <v>5210</v>
      </c>
      <c r="S566" s="72" t="s">
        <v>5231</v>
      </c>
      <c r="T566" s="141" t="s">
        <v>3781</v>
      </c>
      <c r="U566" s="72" t="s">
        <v>70</v>
      </c>
      <c r="V566" s="72" t="s">
        <v>73</v>
      </c>
      <c r="W566" s="72" t="s">
        <v>90</v>
      </c>
      <c r="X566" s="180" t="s">
        <v>5233</v>
      </c>
      <c r="Y566" s="180" t="s">
        <v>5233</v>
      </c>
      <c r="Z566" s="181" t="s">
        <v>5233</v>
      </c>
      <c r="AA566" s="180" t="s">
        <v>6535</v>
      </c>
      <c r="AB566" s="190">
        <v>1981</v>
      </c>
      <c r="AC566" s="180" t="s">
        <v>4497</v>
      </c>
      <c r="AD566" s="180" t="s">
        <v>5233</v>
      </c>
      <c r="AE566" s="191"/>
      <c r="AF566" s="191"/>
      <c r="AG566" s="191"/>
      <c r="AH566" s="191"/>
      <c r="AI566" s="191"/>
      <c r="AJ566" s="191"/>
      <c r="AK566" s="191"/>
      <c r="AL566" s="191"/>
      <c r="AM566" s="191"/>
      <c r="AN566" s="191"/>
      <c r="AO566" s="192"/>
      <c r="AP566" s="192"/>
      <c r="AQ566" s="192"/>
      <c r="AR566" s="192"/>
      <c r="AS566" s="192"/>
      <c r="AT566" s="192"/>
      <c r="AU566" s="192"/>
      <c r="AV566" s="192"/>
      <c r="AW566" s="192"/>
      <c r="AX566" s="72">
        <v>7</v>
      </c>
      <c r="AY566" s="72">
        <v>0</v>
      </c>
      <c r="AZ566" s="80">
        <f t="shared" si="50"/>
        <v>7</v>
      </c>
      <c r="BA566" s="72">
        <v>7</v>
      </c>
      <c r="BB566" s="72">
        <f>0</f>
        <v>0</v>
      </c>
      <c r="BC566" s="72">
        <f t="shared" si="51"/>
        <v>7</v>
      </c>
      <c r="BD566" s="72">
        <f>0</f>
        <v>0</v>
      </c>
      <c r="BE566" s="72">
        <f t="shared" si="52"/>
        <v>7</v>
      </c>
      <c r="BF566" s="72">
        <v>0</v>
      </c>
      <c r="BG566" s="72">
        <v>0</v>
      </c>
      <c r="BH566" s="142"/>
      <c r="BI566" s="142"/>
      <c r="BJ566" s="142"/>
      <c r="BK566" s="139"/>
    </row>
    <row r="567" spans="1:63" ht="40.5" customHeight="1">
      <c r="A567" s="205" t="s">
        <v>5579</v>
      </c>
      <c r="B567" s="232" t="s">
        <v>6116</v>
      </c>
      <c r="C567" s="205" t="s">
        <v>2096</v>
      </c>
      <c r="D567" s="236" t="s">
        <v>7780</v>
      </c>
      <c r="E567" s="238" t="str">
        <f>INDEX([3]项目信息统计表!$E:$E,MATCH(B567,[3]项目信息统计表!$B:$B,0))</f>
        <v>应用研究</v>
      </c>
      <c r="F567" s="238" t="s">
        <v>1568</v>
      </c>
      <c r="G567" s="72" t="str">
        <f>INDEX(辅助数据!$F$3:$F$98,MATCH(项目信息统计表!F567,辅助数据!$E$3:$E$98,0))</f>
        <v>N77</v>
      </c>
      <c r="H567" s="238" t="s">
        <v>129</v>
      </c>
      <c r="I567" s="72">
        <f>INDEX(辅助数据!$B$3:$B$64,MATCH(项目信息统计表!H567,辅助数据!$A$3:$A$64,0))</f>
        <v>790</v>
      </c>
      <c r="J567" s="141" t="str">
        <f t="shared" si="49"/>
        <v>2022-01</v>
      </c>
      <c r="K567" s="237">
        <v>45627</v>
      </c>
      <c r="L567" s="72" t="str">
        <f t="shared" si="54"/>
        <v>2022</v>
      </c>
      <c r="M567" s="238" t="s">
        <v>54</v>
      </c>
      <c r="N567" s="201" t="s">
        <v>6273</v>
      </c>
      <c r="O567" s="201" t="s">
        <v>7768</v>
      </c>
      <c r="P567" s="231" t="s">
        <v>7012</v>
      </c>
      <c r="Q567" s="215" t="s">
        <v>4516</v>
      </c>
      <c r="R567" s="206" t="s">
        <v>4517</v>
      </c>
      <c r="S567" s="72" t="s">
        <v>5231</v>
      </c>
      <c r="T567" s="141" t="s">
        <v>2167</v>
      </c>
      <c r="U567" s="72" t="s">
        <v>70</v>
      </c>
      <c r="V567" s="72" t="s">
        <v>73</v>
      </c>
      <c r="W567" s="72" t="s">
        <v>90</v>
      </c>
      <c r="X567" s="180" t="s">
        <v>5233</v>
      </c>
      <c r="Y567" s="180" t="s">
        <v>5233</v>
      </c>
      <c r="Z567" s="181" t="s">
        <v>5233</v>
      </c>
      <c r="AA567" s="180" t="s">
        <v>7620</v>
      </c>
      <c r="AB567" s="190" t="s">
        <v>4203</v>
      </c>
      <c r="AC567" s="180" t="s">
        <v>76</v>
      </c>
      <c r="AD567" s="180" t="s">
        <v>5233</v>
      </c>
      <c r="AE567" s="191"/>
      <c r="AF567" s="191"/>
      <c r="AG567" s="191"/>
      <c r="AH567" s="191"/>
      <c r="AI567" s="191"/>
      <c r="AJ567" s="191"/>
      <c r="AK567" s="191"/>
      <c r="AL567" s="191"/>
      <c r="AM567" s="191"/>
      <c r="AN567" s="191"/>
      <c r="AO567" s="192"/>
      <c r="AP567" s="192"/>
      <c r="AQ567" s="192"/>
      <c r="AR567" s="192"/>
      <c r="AS567" s="192"/>
      <c r="AT567" s="192"/>
      <c r="AU567" s="192"/>
      <c r="AV567" s="192"/>
      <c r="AW567" s="192"/>
      <c r="AX567" s="72">
        <v>7</v>
      </c>
      <c r="AY567" s="72">
        <v>0</v>
      </c>
      <c r="AZ567" s="80">
        <f t="shared" si="50"/>
        <v>7</v>
      </c>
      <c r="BA567" s="72">
        <v>7</v>
      </c>
      <c r="BB567" s="72">
        <f>0</f>
        <v>0</v>
      </c>
      <c r="BC567" s="72">
        <f t="shared" si="51"/>
        <v>7</v>
      </c>
      <c r="BD567" s="72">
        <f>0</f>
        <v>0</v>
      </c>
      <c r="BE567" s="72">
        <f t="shared" si="52"/>
        <v>7</v>
      </c>
      <c r="BF567" s="72">
        <v>0</v>
      </c>
      <c r="BG567" s="72">
        <v>0</v>
      </c>
      <c r="BH567" s="142"/>
      <c r="BI567" s="142"/>
      <c r="BJ567" s="142"/>
      <c r="BK567" s="139"/>
    </row>
    <row r="568" spans="1:63" ht="40.5" customHeight="1">
      <c r="A568" s="205" t="s">
        <v>5582</v>
      </c>
      <c r="B568" s="232" t="s">
        <v>6119</v>
      </c>
      <c r="C568" s="205" t="s">
        <v>2096</v>
      </c>
      <c r="D568" s="236" t="s">
        <v>7780</v>
      </c>
      <c r="E568" s="238" t="str">
        <f>INDEX([3]项目信息统计表!$E:$E,MATCH(B568,[3]项目信息统计表!$B:$B,0))</f>
        <v>基础研究</v>
      </c>
      <c r="F568" s="238" t="s">
        <v>1545</v>
      </c>
      <c r="G568" s="72" t="str">
        <f>INDEX(辅助数据!$F$3:$F$98,MATCH(项目信息统计表!F568,辅助数据!$E$3:$E$98,0))</f>
        <v>G54</v>
      </c>
      <c r="H568" s="238" t="s">
        <v>115</v>
      </c>
      <c r="I568" s="72">
        <f>INDEX(辅助数据!$B$3:$B$64,MATCH(项目信息统计表!H568,辅助数据!$A$3:$A$64,0))</f>
        <v>630</v>
      </c>
      <c r="J568" s="141" t="str">
        <f t="shared" si="49"/>
        <v>2022-01</v>
      </c>
      <c r="K568" s="237">
        <v>45261</v>
      </c>
      <c r="L568" s="72" t="str">
        <f t="shared" si="54"/>
        <v>2022</v>
      </c>
      <c r="M568" s="238" t="s">
        <v>54</v>
      </c>
      <c r="N568" s="135" t="s">
        <v>6273</v>
      </c>
      <c r="O568" s="201" t="s">
        <v>7768</v>
      </c>
      <c r="P568" s="231" t="s">
        <v>7015</v>
      </c>
      <c r="Q568" s="215" t="s">
        <v>2227</v>
      </c>
      <c r="R568" s="206" t="s">
        <v>4512</v>
      </c>
      <c r="S568" s="72" t="s">
        <v>5231</v>
      </c>
      <c r="T568" s="141" t="s">
        <v>2138</v>
      </c>
      <c r="U568" s="72" t="s">
        <v>70</v>
      </c>
      <c r="V568" s="72" t="s">
        <v>73</v>
      </c>
      <c r="W568" s="72" t="s">
        <v>4497</v>
      </c>
      <c r="X568" s="180" t="s">
        <v>5233</v>
      </c>
      <c r="Y568" s="180" t="s">
        <v>116</v>
      </c>
      <c r="Z568" s="181" t="s">
        <v>7459</v>
      </c>
      <c r="AA568" s="180" t="s">
        <v>7622</v>
      </c>
      <c r="AB568" s="190">
        <v>1983</v>
      </c>
      <c r="AC568" s="180" t="s">
        <v>4496</v>
      </c>
      <c r="AD568" s="180" t="s">
        <v>5233</v>
      </c>
      <c r="AE568" s="191"/>
      <c r="AF568" s="191"/>
      <c r="AG568" s="191"/>
      <c r="AH568" s="191"/>
      <c r="AI568" s="191"/>
      <c r="AJ568" s="191"/>
      <c r="AK568" s="191"/>
      <c r="AL568" s="191"/>
      <c r="AM568" s="191"/>
      <c r="AN568" s="191"/>
      <c r="AO568" s="192"/>
      <c r="AP568" s="192"/>
      <c r="AQ568" s="192"/>
      <c r="AR568" s="192"/>
      <c r="AS568" s="192"/>
      <c r="AT568" s="192"/>
      <c r="AU568" s="192"/>
      <c r="AV568" s="192"/>
      <c r="AW568" s="192"/>
      <c r="AX568" s="72">
        <v>7</v>
      </c>
      <c r="AY568" s="72">
        <v>0</v>
      </c>
      <c r="AZ568" s="80">
        <f t="shared" si="50"/>
        <v>7</v>
      </c>
      <c r="BA568" s="72">
        <v>7</v>
      </c>
      <c r="BB568" s="72">
        <f>0</f>
        <v>0</v>
      </c>
      <c r="BC568" s="72">
        <f t="shared" si="51"/>
        <v>7</v>
      </c>
      <c r="BD568" s="72">
        <f>0</f>
        <v>0</v>
      </c>
      <c r="BE568" s="72">
        <f t="shared" si="52"/>
        <v>7</v>
      </c>
      <c r="BF568" s="72">
        <v>0</v>
      </c>
      <c r="BG568" s="72">
        <v>0</v>
      </c>
      <c r="BH568" s="142"/>
      <c r="BI568" s="142"/>
      <c r="BJ568" s="142"/>
      <c r="BK568" s="139"/>
    </row>
    <row r="569" spans="1:63" ht="40.5" customHeight="1">
      <c r="A569" s="205" t="s">
        <v>5585</v>
      </c>
      <c r="B569" s="232" t="s">
        <v>6122</v>
      </c>
      <c r="C569" s="205" t="s">
        <v>2096</v>
      </c>
      <c r="D569" s="236" t="s">
        <v>7780</v>
      </c>
      <c r="E569" s="238" t="str">
        <f>INDEX([3]项目信息统计表!$E:$E,MATCH(B569,[3]项目信息统计表!$B:$B,0))</f>
        <v>基础研究</v>
      </c>
      <c r="F569" s="238" t="s">
        <v>1493</v>
      </c>
      <c r="G569" s="72" t="str">
        <f>INDEX(辅助数据!$F$3:$F$98,MATCH(项目信息统计表!F569,辅助数据!$E$3:$E$98,0))</f>
        <v>A01</v>
      </c>
      <c r="H569" s="238" t="s">
        <v>115</v>
      </c>
      <c r="I569" s="72">
        <f>INDEX(辅助数据!$B$3:$B$64,MATCH(项目信息统计表!H569,辅助数据!$A$3:$A$64,0))</f>
        <v>630</v>
      </c>
      <c r="J569" s="141" t="str">
        <f t="shared" si="49"/>
        <v>2022-01</v>
      </c>
      <c r="K569" s="237">
        <v>45261</v>
      </c>
      <c r="L569" s="72" t="str">
        <f t="shared" si="54"/>
        <v>2022</v>
      </c>
      <c r="M569" s="238" t="s">
        <v>54</v>
      </c>
      <c r="N569" s="135" t="s">
        <v>6273</v>
      </c>
      <c r="O569" s="201" t="s">
        <v>7768</v>
      </c>
      <c r="P569" s="231" t="s">
        <v>7020</v>
      </c>
      <c r="Q569" s="215" t="s">
        <v>7021</v>
      </c>
      <c r="R569" s="206">
        <v>200141</v>
      </c>
      <c r="S569" s="72" t="s">
        <v>5231</v>
      </c>
      <c r="T569" s="141" t="s">
        <v>3758</v>
      </c>
      <c r="U569" s="72" t="s">
        <v>70</v>
      </c>
      <c r="V569" s="72" t="s">
        <v>73</v>
      </c>
      <c r="W569" s="72" t="s">
        <v>90</v>
      </c>
      <c r="X569" s="180" t="s">
        <v>5233</v>
      </c>
      <c r="Y569" s="180" t="s">
        <v>5233</v>
      </c>
      <c r="Z569" s="181" t="s">
        <v>5233</v>
      </c>
      <c r="AA569" s="180" t="s">
        <v>1992</v>
      </c>
      <c r="AB569" s="190" t="s">
        <v>4221</v>
      </c>
      <c r="AC569" s="180" t="s">
        <v>76</v>
      </c>
      <c r="AD569" s="180" t="s">
        <v>5234</v>
      </c>
      <c r="AE569" s="191"/>
      <c r="AF569" s="191"/>
      <c r="AG569" s="191"/>
      <c r="AH569" s="191"/>
      <c r="AI569" s="191"/>
      <c r="AJ569" s="191"/>
      <c r="AK569" s="191"/>
      <c r="AL569" s="191"/>
      <c r="AM569" s="191"/>
      <c r="AN569" s="191"/>
      <c r="AO569" s="192"/>
      <c r="AP569" s="192"/>
      <c r="AQ569" s="192"/>
      <c r="AR569" s="192"/>
      <c r="AS569" s="192"/>
      <c r="AT569" s="192"/>
      <c r="AU569" s="192"/>
      <c r="AV569" s="192"/>
      <c r="AW569" s="192"/>
      <c r="AX569" s="72">
        <v>3</v>
      </c>
      <c r="AY569" s="72">
        <v>0</v>
      </c>
      <c r="AZ569" s="80">
        <f t="shared" si="50"/>
        <v>3</v>
      </c>
      <c r="BA569" s="72">
        <v>3</v>
      </c>
      <c r="BB569" s="72">
        <f>0</f>
        <v>0</v>
      </c>
      <c r="BC569" s="72">
        <f t="shared" si="51"/>
        <v>3</v>
      </c>
      <c r="BD569" s="72">
        <f>0</f>
        <v>0</v>
      </c>
      <c r="BE569" s="72">
        <f t="shared" si="52"/>
        <v>3</v>
      </c>
      <c r="BF569" s="72">
        <v>0</v>
      </c>
      <c r="BG569" s="72">
        <v>0</v>
      </c>
      <c r="BH569" s="142"/>
      <c r="BI569" s="142"/>
      <c r="BJ569" s="142"/>
      <c r="BK569" s="139"/>
    </row>
    <row r="570" spans="1:63" ht="40.5" customHeight="1">
      <c r="A570" s="205" t="s">
        <v>5586</v>
      </c>
      <c r="B570" s="232" t="s">
        <v>6123</v>
      </c>
      <c r="C570" s="205" t="s">
        <v>2096</v>
      </c>
      <c r="D570" s="236" t="s">
        <v>7780</v>
      </c>
      <c r="E570" s="238" t="str">
        <f>INDEX([3]项目信息统计表!$E:$E,MATCH(B570,[3]项目信息统计表!$B:$B,0))</f>
        <v>应用研究</v>
      </c>
      <c r="F570" s="238" t="s">
        <v>1584</v>
      </c>
      <c r="G570" s="72" t="str">
        <f>INDEX(辅助数据!$F$3:$F$98,MATCH(项目信息统计表!F570,辅助数据!$E$3:$E$98,0))</f>
        <v>S93</v>
      </c>
      <c r="H570" s="238" t="s">
        <v>129</v>
      </c>
      <c r="I570" s="72">
        <f>INDEX(辅助数据!$B$3:$B$64,MATCH(项目信息统计表!H570,辅助数据!$A$3:$A$64,0))</f>
        <v>790</v>
      </c>
      <c r="J570" s="141" t="str">
        <f t="shared" si="49"/>
        <v>2022-01</v>
      </c>
      <c r="K570" s="237">
        <v>45261</v>
      </c>
      <c r="L570" s="72" t="str">
        <f t="shared" si="54"/>
        <v>2022</v>
      </c>
      <c r="M570" s="238" t="s">
        <v>54</v>
      </c>
      <c r="N570" s="135" t="s">
        <v>6273</v>
      </c>
      <c r="O570" s="201" t="s">
        <v>7768</v>
      </c>
      <c r="P570" s="231" t="s">
        <v>7022</v>
      </c>
      <c r="Q570" s="215" t="s">
        <v>7023</v>
      </c>
      <c r="R570" s="206">
        <v>210028</v>
      </c>
      <c r="S570" s="72" t="s">
        <v>5231</v>
      </c>
      <c r="T570" s="141" t="s">
        <v>3801</v>
      </c>
      <c r="U570" s="72" t="s">
        <v>70</v>
      </c>
      <c r="V570" s="72" t="s">
        <v>73</v>
      </c>
      <c r="W570" s="72" t="s">
        <v>90</v>
      </c>
      <c r="X570" s="180" t="s">
        <v>5233</v>
      </c>
      <c r="Y570" s="180" t="s">
        <v>5233</v>
      </c>
      <c r="Z570" s="181" t="s">
        <v>5233</v>
      </c>
      <c r="AA570" s="180" t="s">
        <v>7625</v>
      </c>
      <c r="AB570" s="190">
        <v>1979</v>
      </c>
      <c r="AC570" s="180" t="s">
        <v>4497</v>
      </c>
      <c r="AD570" s="180" t="s">
        <v>5234</v>
      </c>
      <c r="AE570" s="191"/>
      <c r="AF570" s="191"/>
      <c r="AG570" s="191"/>
      <c r="AH570" s="191"/>
      <c r="AI570" s="191"/>
      <c r="AJ570" s="191"/>
      <c r="AK570" s="191"/>
      <c r="AL570" s="191"/>
      <c r="AM570" s="191"/>
      <c r="AN570" s="191"/>
      <c r="AO570" s="192"/>
      <c r="AP570" s="192"/>
      <c r="AQ570" s="192"/>
      <c r="AR570" s="192"/>
      <c r="AS570" s="192"/>
      <c r="AT570" s="192"/>
      <c r="AU570" s="192"/>
      <c r="AV570" s="192"/>
      <c r="AW570" s="192"/>
      <c r="AX570" s="72">
        <v>3</v>
      </c>
      <c r="AY570" s="72">
        <v>0</v>
      </c>
      <c r="AZ570" s="80">
        <f t="shared" si="50"/>
        <v>3</v>
      </c>
      <c r="BA570" s="72">
        <v>3</v>
      </c>
      <c r="BB570" s="72">
        <f>0</f>
        <v>0</v>
      </c>
      <c r="BC570" s="72">
        <f t="shared" si="51"/>
        <v>3</v>
      </c>
      <c r="BD570" s="72">
        <f>0</f>
        <v>0</v>
      </c>
      <c r="BE570" s="72">
        <f t="shared" si="52"/>
        <v>3</v>
      </c>
      <c r="BF570" s="72">
        <v>0</v>
      </c>
      <c r="BG570" s="72">
        <v>0</v>
      </c>
      <c r="BH570" s="142"/>
      <c r="BI570" s="142"/>
      <c r="BJ570" s="142"/>
      <c r="BK570" s="139"/>
    </row>
    <row r="571" spans="1:63" ht="40.5" customHeight="1">
      <c r="A571" s="205" t="s">
        <v>5587</v>
      </c>
      <c r="B571" s="232" t="s">
        <v>6124</v>
      </c>
      <c r="C571" s="205" t="s">
        <v>2096</v>
      </c>
      <c r="D571" s="236" t="s">
        <v>7780</v>
      </c>
      <c r="E571" s="238" t="str">
        <f>INDEX([3]项目信息统计表!$E:$E,MATCH(B571,[3]项目信息统计表!$B:$B,0))</f>
        <v>应用研究</v>
      </c>
      <c r="F571" s="238" t="s">
        <v>1564</v>
      </c>
      <c r="G571" s="72" t="str">
        <f>INDEX(辅助数据!$F$3:$F$98,MATCH(项目信息统计表!F571,辅助数据!$E$3:$E$98,0))</f>
        <v>M73</v>
      </c>
      <c r="H571" s="238" t="s">
        <v>129</v>
      </c>
      <c r="I571" s="72">
        <f>INDEX(辅助数据!$B$3:$B$64,MATCH(项目信息统计表!H571,辅助数据!$A$3:$A$64,0))</f>
        <v>790</v>
      </c>
      <c r="J571" s="141" t="str">
        <f t="shared" si="49"/>
        <v>2022-01</v>
      </c>
      <c r="K571" s="237">
        <v>45261</v>
      </c>
      <c r="L571" s="72" t="str">
        <f t="shared" si="54"/>
        <v>2022</v>
      </c>
      <c r="M571" s="238" t="s">
        <v>54</v>
      </c>
      <c r="N571" s="135" t="s">
        <v>6273</v>
      </c>
      <c r="O571" s="201" t="s">
        <v>7768</v>
      </c>
      <c r="P571" s="231" t="s">
        <v>7024</v>
      </c>
      <c r="Q571" s="215" t="s">
        <v>7025</v>
      </c>
      <c r="R571" s="206">
        <v>210029</v>
      </c>
      <c r="S571" s="72" t="s">
        <v>65</v>
      </c>
      <c r="T571" s="141" t="s">
        <v>3798</v>
      </c>
      <c r="U571" s="72" t="s">
        <v>70</v>
      </c>
      <c r="V571" s="72" t="s">
        <v>73</v>
      </c>
      <c r="W571" s="72" t="s">
        <v>90</v>
      </c>
      <c r="X571" s="180" t="s">
        <v>5233</v>
      </c>
      <c r="Y571" s="180" t="s">
        <v>5233</v>
      </c>
      <c r="Z571" s="181" t="s">
        <v>5233</v>
      </c>
      <c r="AA571" s="180" t="s">
        <v>5029</v>
      </c>
      <c r="AB571" s="190">
        <v>1988</v>
      </c>
      <c r="AC571" s="180" t="s">
        <v>90</v>
      </c>
      <c r="AD571" s="180" t="s">
        <v>5233</v>
      </c>
      <c r="AE571" s="191"/>
      <c r="AF571" s="191"/>
      <c r="AG571" s="191"/>
      <c r="AH571" s="191"/>
      <c r="AI571" s="191"/>
      <c r="AJ571" s="191"/>
      <c r="AK571" s="191"/>
      <c r="AL571" s="191"/>
      <c r="AM571" s="191"/>
      <c r="AN571" s="191"/>
      <c r="AO571" s="192"/>
      <c r="AP571" s="192"/>
      <c r="AQ571" s="192"/>
      <c r="AR571" s="192"/>
      <c r="AS571" s="192"/>
      <c r="AT571" s="192"/>
      <c r="AU571" s="192"/>
      <c r="AV571" s="192"/>
      <c r="AW571" s="192"/>
      <c r="AX571" s="72">
        <v>3</v>
      </c>
      <c r="AY571" s="72">
        <v>0</v>
      </c>
      <c r="AZ571" s="80">
        <f t="shared" si="50"/>
        <v>3</v>
      </c>
      <c r="BA571" s="72">
        <v>3</v>
      </c>
      <c r="BB571" s="72">
        <f>0</f>
        <v>0</v>
      </c>
      <c r="BC571" s="72">
        <f t="shared" si="51"/>
        <v>3</v>
      </c>
      <c r="BD571" s="72">
        <f>0</f>
        <v>0</v>
      </c>
      <c r="BE571" s="72">
        <f t="shared" si="52"/>
        <v>3</v>
      </c>
      <c r="BF571" s="72">
        <v>0</v>
      </c>
      <c r="BG571" s="72">
        <v>0</v>
      </c>
      <c r="BH571" s="142"/>
      <c r="BI571" s="142"/>
      <c r="BJ571" s="142"/>
      <c r="BK571" s="139"/>
    </row>
    <row r="572" spans="1:63" ht="40.5" customHeight="1">
      <c r="A572" s="205" t="s">
        <v>5588</v>
      </c>
      <c r="B572" s="232" t="s">
        <v>6125</v>
      </c>
      <c r="C572" s="205" t="s">
        <v>2096</v>
      </c>
      <c r="D572" s="236" t="s">
        <v>7780</v>
      </c>
      <c r="E572" s="238" t="str">
        <f>INDEX([3]项目信息统计表!$E:$E,MATCH(B572,[3]项目信息统计表!$B:$B,0))</f>
        <v>应用研究</v>
      </c>
      <c r="F572" s="238" t="s">
        <v>1560</v>
      </c>
      <c r="G572" s="72" t="str">
        <f>INDEX(辅助数据!$F$3:$F$98,MATCH(项目信息统计表!F572,辅助数据!$E$3:$E$98,0))</f>
        <v>J69</v>
      </c>
      <c r="H572" s="238" t="s">
        <v>129</v>
      </c>
      <c r="I572" s="72">
        <f>INDEX(辅助数据!$B$3:$B$64,MATCH(项目信息统计表!H572,辅助数据!$A$3:$A$64,0))</f>
        <v>790</v>
      </c>
      <c r="J572" s="141" t="str">
        <f t="shared" si="49"/>
        <v>2022-01</v>
      </c>
      <c r="K572" s="237">
        <v>45261</v>
      </c>
      <c r="L572" s="72" t="str">
        <f t="shared" si="54"/>
        <v>2022</v>
      </c>
      <c r="M572" s="238" t="s">
        <v>54</v>
      </c>
      <c r="N572" s="135" t="s">
        <v>6273</v>
      </c>
      <c r="O572" s="201" t="s">
        <v>7768</v>
      </c>
      <c r="P572" s="231" t="s">
        <v>7026</v>
      </c>
      <c r="Q572" s="215" t="s">
        <v>7027</v>
      </c>
      <c r="R572" s="206">
        <v>210066</v>
      </c>
      <c r="S572" s="72" t="s">
        <v>65</v>
      </c>
      <c r="T572" s="141" t="s">
        <v>3755</v>
      </c>
      <c r="U572" s="72" t="s">
        <v>70</v>
      </c>
      <c r="V572" s="72" t="s">
        <v>73</v>
      </c>
      <c r="W572" s="72" t="s">
        <v>90</v>
      </c>
      <c r="X572" s="180" t="s">
        <v>5233</v>
      </c>
      <c r="Y572" s="180" t="s">
        <v>5233</v>
      </c>
      <c r="Z572" s="181" t="s">
        <v>5233</v>
      </c>
      <c r="AA572" s="180" t="s">
        <v>7626</v>
      </c>
      <c r="AB572" s="190">
        <v>1981</v>
      </c>
      <c r="AC572" s="180" t="s">
        <v>4497</v>
      </c>
      <c r="AD572" s="180" t="s">
        <v>5234</v>
      </c>
      <c r="AE572" s="191"/>
      <c r="AF572" s="191"/>
      <c r="AG572" s="191"/>
      <c r="AH572" s="191"/>
      <c r="AI572" s="191"/>
      <c r="AJ572" s="191"/>
      <c r="AK572" s="191"/>
      <c r="AL572" s="191"/>
      <c r="AM572" s="191"/>
      <c r="AN572" s="191"/>
      <c r="AO572" s="192"/>
      <c r="AP572" s="192"/>
      <c r="AQ572" s="192"/>
      <c r="AR572" s="192"/>
      <c r="AS572" s="192"/>
      <c r="AT572" s="192"/>
      <c r="AU572" s="192"/>
      <c r="AV572" s="192"/>
      <c r="AW572" s="192"/>
      <c r="AX572" s="72">
        <v>3</v>
      </c>
      <c r="AY572" s="72">
        <v>0</v>
      </c>
      <c r="AZ572" s="80">
        <f t="shared" si="50"/>
        <v>3</v>
      </c>
      <c r="BA572" s="72">
        <v>3</v>
      </c>
      <c r="BB572" s="72">
        <f>0</f>
        <v>0</v>
      </c>
      <c r="BC572" s="72">
        <f t="shared" si="51"/>
        <v>3</v>
      </c>
      <c r="BD572" s="72">
        <f>0</f>
        <v>0</v>
      </c>
      <c r="BE572" s="72">
        <f t="shared" si="52"/>
        <v>3</v>
      </c>
      <c r="BF572" s="72">
        <v>0</v>
      </c>
      <c r="BG572" s="72">
        <v>0</v>
      </c>
      <c r="BH572" s="142"/>
      <c r="BI572" s="142"/>
      <c r="BJ572" s="142"/>
      <c r="BK572" s="139"/>
    </row>
    <row r="573" spans="1:63" ht="40.5" customHeight="1">
      <c r="A573" s="205" t="s">
        <v>5593</v>
      </c>
      <c r="B573" s="232" t="s">
        <v>6130</v>
      </c>
      <c r="C573" s="205" t="s">
        <v>2096</v>
      </c>
      <c r="D573" s="236" t="s">
        <v>7780</v>
      </c>
      <c r="E573" s="238" t="str">
        <f>INDEX([3]项目信息统计表!$E:$E,MATCH(B573,[3]项目信息统计表!$B:$B,0))</f>
        <v>应用研究</v>
      </c>
      <c r="F573" s="238" t="s">
        <v>1564</v>
      </c>
      <c r="G573" s="72" t="str">
        <f>INDEX(辅助数据!$F$3:$F$98,MATCH(项目信息统计表!F573,辅助数据!$E$3:$E$98,0))</f>
        <v>M73</v>
      </c>
      <c r="H573" s="238" t="s">
        <v>115</v>
      </c>
      <c r="I573" s="72">
        <f>INDEX(辅助数据!$B$3:$B$64,MATCH(项目信息统计表!H573,辅助数据!$A$3:$A$64,0))</f>
        <v>630</v>
      </c>
      <c r="J573" s="141" t="str">
        <f t="shared" si="49"/>
        <v>2022-01</v>
      </c>
      <c r="K573" s="237">
        <v>45261</v>
      </c>
      <c r="L573" s="72" t="str">
        <f t="shared" si="54"/>
        <v>2022</v>
      </c>
      <c r="M573" s="238" t="s">
        <v>54</v>
      </c>
      <c r="N573" s="197" t="s">
        <v>6273</v>
      </c>
      <c r="O573" s="201" t="s">
        <v>7768</v>
      </c>
      <c r="P573" s="231" t="s">
        <v>7036</v>
      </c>
      <c r="Q573" s="215" t="s">
        <v>7037</v>
      </c>
      <c r="R573" s="206">
        <v>210105</v>
      </c>
      <c r="S573" s="72" t="s">
        <v>65</v>
      </c>
      <c r="T573" s="141" t="s">
        <v>3761</v>
      </c>
      <c r="U573" s="72" t="s">
        <v>70</v>
      </c>
      <c r="V573" s="72" t="s">
        <v>73</v>
      </c>
      <c r="W573" s="72" t="s">
        <v>90</v>
      </c>
      <c r="X573" s="180" t="s">
        <v>5233</v>
      </c>
      <c r="Y573" s="180" t="s">
        <v>5233</v>
      </c>
      <c r="Z573" s="181" t="s">
        <v>5233</v>
      </c>
      <c r="AA573" s="180" t="s">
        <v>7630</v>
      </c>
      <c r="AB573" s="190">
        <v>1988</v>
      </c>
      <c r="AC573" s="180" t="s">
        <v>90</v>
      </c>
      <c r="AD573" s="180" t="s">
        <v>5233</v>
      </c>
      <c r="AE573" s="191"/>
      <c r="AF573" s="191"/>
      <c r="AG573" s="191"/>
      <c r="AH573" s="191"/>
      <c r="AI573" s="191"/>
      <c r="AJ573" s="191"/>
      <c r="AK573" s="191"/>
      <c r="AL573" s="191"/>
      <c r="AM573" s="191"/>
      <c r="AN573" s="191"/>
      <c r="AO573" s="192"/>
      <c r="AP573" s="192"/>
      <c r="AQ573" s="192"/>
      <c r="AR573" s="192"/>
      <c r="AS573" s="192"/>
      <c r="AT573" s="192"/>
      <c r="AU573" s="192"/>
      <c r="AV573" s="192"/>
      <c r="AW573" s="192"/>
      <c r="AX573" s="72">
        <v>3</v>
      </c>
      <c r="AY573" s="72">
        <v>0</v>
      </c>
      <c r="AZ573" s="80">
        <f t="shared" si="50"/>
        <v>3</v>
      </c>
      <c r="BA573" s="72">
        <v>3</v>
      </c>
      <c r="BB573" s="72">
        <f>0</f>
        <v>0</v>
      </c>
      <c r="BC573" s="72">
        <f t="shared" si="51"/>
        <v>3</v>
      </c>
      <c r="BD573" s="72">
        <f>0</f>
        <v>0</v>
      </c>
      <c r="BE573" s="72">
        <f t="shared" si="52"/>
        <v>3</v>
      </c>
      <c r="BF573" s="72">
        <v>0</v>
      </c>
      <c r="BG573" s="72">
        <v>0</v>
      </c>
      <c r="BH573" s="142"/>
      <c r="BI573" s="142"/>
      <c r="BJ573" s="142"/>
      <c r="BK573" s="139"/>
    </row>
    <row r="574" spans="1:63" ht="40.5" customHeight="1">
      <c r="A574" s="205" t="s">
        <v>5599</v>
      </c>
      <c r="B574" s="232" t="s">
        <v>6136</v>
      </c>
      <c r="C574" s="205" t="s">
        <v>2096</v>
      </c>
      <c r="D574" s="236" t="s">
        <v>7780</v>
      </c>
      <c r="E574" s="238" t="str">
        <f>INDEX([3]项目信息统计表!$E:$E,MATCH(B574,[3]项目信息统计表!$B:$B,0))</f>
        <v>基础研究</v>
      </c>
      <c r="F574" s="238" t="s">
        <v>1568</v>
      </c>
      <c r="G574" s="72" t="str">
        <f>INDEX(辅助数据!$F$3:$F$98,MATCH(项目信息统计表!F574,辅助数据!$E$3:$E$98,0))</f>
        <v>N77</v>
      </c>
      <c r="H574" s="238" t="s">
        <v>129</v>
      </c>
      <c r="I574" s="72">
        <f>INDEX(辅助数据!$B$3:$B$64,MATCH(项目信息统计表!H574,辅助数据!$A$3:$A$64,0))</f>
        <v>790</v>
      </c>
      <c r="J574" s="141" t="str">
        <f t="shared" si="49"/>
        <v>2022-01</v>
      </c>
      <c r="K574" s="237">
        <v>45992</v>
      </c>
      <c r="L574" s="72" t="str">
        <f t="shared" si="54"/>
        <v>2022</v>
      </c>
      <c r="M574" s="238" t="s">
        <v>54</v>
      </c>
      <c r="N574" s="201" t="s">
        <v>6273</v>
      </c>
      <c r="O574" s="201" t="s">
        <v>7768</v>
      </c>
      <c r="P574" s="231" t="s">
        <v>7047</v>
      </c>
      <c r="Q574" s="215" t="s">
        <v>5029</v>
      </c>
      <c r="R574" s="206" t="s">
        <v>5211</v>
      </c>
      <c r="S574" s="72" t="s">
        <v>5231</v>
      </c>
      <c r="T574" s="141" t="s">
        <v>2135</v>
      </c>
      <c r="U574" s="72" t="s">
        <v>70</v>
      </c>
      <c r="V574" s="72" t="s">
        <v>73</v>
      </c>
      <c r="W574" s="72" t="s">
        <v>90</v>
      </c>
      <c r="X574" s="180" t="s">
        <v>5233</v>
      </c>
      <c r="Y574" s="180" t="s">
        <v>5233</v>
      </c>
      <c r="Z574" s="181" t="s">
        <v>5233</v>
      </c>
      <c r="AA574" s="180" t="s">
        <v>7025</v>
      </c>
      <c r="AB574" s="190">
        <v>1992</v>
      </c>
      <c r="AC574" s="180" t="s">
        <v>90</v>
      </c>
      <c r="AD574" s="180" t="s">
        <v>5233</v>
      </c>
      <c r="AE574" s="191"/>
      <c r="AF574" s="191"/>
      <c r="AG574" s="191"/>
      <c r="AH574" s="191"/>
      <c r="AI574" s="191"/>
      <c r="AJ574" s="191"/>
      <c r="AK574" s="191"/>
      <c r="AL574" s="191"/>
      <c r="AM574" s="191"/>
      <c r="AN574" s="191"/>
      <c r="AO574" s="192"/>
      <c r="AP574" s="192"/>
      <c r="AQ574" s="192"/>
      <c r="AR574" s="192"/>
      <c r="AS574" s="192"/>
      <c r="AT574" s="192"/>
      <c r="AU574" s="192"/>
      <c r="AV574" s="192"/>
      <c r="AW574" s="192"/>
      <c r="AX574" s="72">
        <v>10</v>
      </c>
      <c r="AY574" s="72">
        <v>0</v>
      </c>
      <c r="AZ574" s="80">
        <f t="shared" si="50"/>
        <v>10</v>
      </c>
      <c r="BA574" s="72">
        <v>10</v>
      </c>
      <c r="BB574" s="72">
        <f>0</f>
        <v>0</v>
      </c>
      <c r="BC574" s="72">
        <f t="shared" si="51"/>
        <v>10</v>
      </c>
      <c r="BD574" s="72">
        <f>0</f>
        <v>0</v>
      </c>
      <c r="BE574" s="72">
        <f t="shared" si="52"/>
        <v>10</v>
      </c>
      <c r="BF574" s="72">
        <v>0</v>
      </c>
      <c r="BG574" s="72">
        <v>0</v>
      </c>
      <c r="BH574" s="142"/>
      <c r="BI574" s="142"/>
      <c r="BJ574" s="142"/>
      <c r="BK574" s="139"/>
    </row>
    <row r="575" spans="1:63" ht="40.5" customHeight="1">
      <c r="A575" s="205" t="s">
        <v>5600</v>
      </c>
      <c r="B575" s="232" t="s">
        <v>6137</v>
      </c>
      <c r="C575" s="205" t="s">
        <v>2096</v>
      </c>
      <c r="D575" s="236" t="s">
        <v>7780</v>
      </c>
      <c r="E575" s="238" t="str">
        <f>INDEX([3]项目信息统计表!$E:$E,MATCH(B575,[3]项目信息统计表!$B:$B,0))</f>
        <v>应用研究</v>
      </c>
      <c r="F575" s="238" t="s">
        <v>1582</v>
      </c>
      <c r="G575" s="72" t="str">
        <f>INDEX(辅助数据!$F$3:$F$98,MATCH(项目信息统计表!F575,辅助数据!$E$3:$E$98,0))</f>
        <v>S91</v>
      </c>
      <c r="H575" s="238" t="s">
        <v>115</v>
      </c>
      <c r="I575" s="72">
        <f>INDEX(辅助数据!$B$3:$B$64,MATCH(项目信息统计表!H575,辅助数据!$A$3:$A$64,0))</f>
        <v>630</v>
      </c>
      <c r="J575" s="141" t="str">
        <f t="shared" si="49"/>
        <v>2022-01</v>
      </c>
      <c r="K575" s="237">
        <v>45627</v>
      </c>
      <c r="L575" s="72" t="str">
        <f t="shared" si="54"/>
        <v>2022</v>
      </c>
      <c r="M575" s="238" t="s">
        <v>54</v>
      </c>
      <c r="N575" s="201" t="s">
        <v>6273</v>
      </c>
      <c r="O575" s="201" t="s">
        <v>7768</v>
      </c>
      <c r="P575" s="231" t="s">
        <v>7048</v>
      </c>
      <c r="Q575" s="215" t="s">
        <v>7049</v>
      </c>
      <c r="R575" s="206" t="s">
        <v>6429</v>
      </c>
      <c r="S575" s="72" t="s">
        <v>5231</v>
      </c>
      <c r="T575" s="141" t="s">
        <v>2270</v>
      </c>
      <c r="U575" s="72" t="s">
        <v>70</v>
      </c>
      <c r="V575" s="72" t="s">
        <v>73</v>
      </c>
      <c r="W575" s="72" t="s">
        <v>90</v>
      </c>
      <c r="X575" s="180" t="s">
        <v>5233</v>
      </c>
      <c r="Y575" s="180" t="s">
        <v>5233</v>
      </c>
      <c r="Z575" s="181" t="s">
        <v>5233</v>
      </c>
      <c r="AA575" s="180" t="s">
        <v>7634</v>
      </c>
      <c r="AB575" s="190">
        <v>1964</v>
      </c>
      <c r="AC575" s="180" t="s">
        <v>76</v>
      </c>
      <c r="AD575" s="180" t="s">
        <v>5234</v>
      </c>
      <c r="AE575" s="191"/>
      <c r="AF575" s="191"/>
      <c r="AG575" s="191"/>
      <c r="AH575" s="191"/>
      <c r="AI575" s="191"/>
      <c r="AJ575" s="191"/>
      <c r="AK575" s="191"/>
      <c r="AL575" s="191"/>
      <c r="AM575" s="191"/>
      <c r="AN575" s="191"/>
      <c r="AO575" s="192"/>
      <c r="AP575" s="192"/>
      <c r="AQ575" s="192"/>
      <c r="AR575" s="192"/>
      <c r="AS575" s="192"/>
      <c r="AT575" s="192"/>
      <c r="AU575" s="192"/>
      <c r="AV575" s="192"/>
      <c r="AW575" s="192"/>
      <c r="AX575" s="72">
        <v>10</v>
      </c>
      <c r="AY575" s="72">
        <v>0</v>
      </c>
      <c r="AZ575" s="80">
        <f t="shared" si="50"/>
        <v>10</v>
      </c>
      <c r="BA575" s="72">
        <v>10</v>
      </c>
      <c r="BB575" s="72">
        <f>0</f>
        <v>0</v>
      </c>
      <c r="BC575" s="72">
        <f t="shared" si="51"/>
        <v>10</v>
      </c>
      <c r="BD575" s="72">
        <f>0</f>
        <v>0</v>
      </c>
      <c r="BE575" s="72">
        <f t="shared" si="52"/>
        <v>10</v>
      </c>
      <c r="BF575" s="72">
        <v>0</v>
      </c>
      <c r="BG575" s="72">
        <v>0</v>
      </c>
      <c r="BH575" s="142"/>
      <c r="BI575" s="142"/>
      <c r="BJ575" s="142"/>
      <c r="BK575" s="139"/>
    </row>
    <row r="576" spans="1:63" ht="40.5" customHeight="1">
      <c r="A576" s="205" t="s">
        <v>5608</v>
      </c>
      <c r="B576" s="232" t="s">
        <v>6145</v>
      </c>
      <c r="C576" s="205" t="s">
        <v>2096</v>
      </c>
      <c r="D576" s="236" t="s">
        <v>7780</v>
      </c>
      <c r="E576" s="238" t="str">
        <f>INDEX([3]项目信息统计表!$E:$E,MATCH(B576,[3]项目信息统计表!$B:$B,0))</f>
        <v>基础研究</v>
      </c>
      <c r="F576" s="238" t="s">
        <v>1564</v>
      </c>
      <c r="G576" s="72" t="str">
        <f>INDEX(辅助数据!$F$3:$F$98,MATCH(项目信息统计表!F576,辅助数据!$E$3:$E$98,0))</f>
        <v>M73</v>
      </c>
      <c r="H576" s="238" t="s">
        <v>115</v>
      </c>
      <c r="I576" s="72">
        <f>INDEX(辅助数据!$B$3:$B$64,MATCH(项目信息统计表!H576,辅助数据!$A$3:$A$64,0))</f>
        <v>630</v>
      </c>
      <c r="J576" s="141" t="str">
        <f t="shared" ref="J576:J639" si="55">L576&amp;"-01"</f>
        <v>2022-01</v>
      </c>
      <c r="K576" s="237">
        <v>45261</v>
      </c>
      <c r="L576" s="72" t="str">
        <f t="shared" si="54"/>
        <v>2022</v>
      </c>
      <c r="M576" s="238" t="s">
        <v>54</v>
      </c>
      <c r="N576" s="135" t="s">
        <v>6273</v>
      </c>
      <c r="O576" s="201" t="s">
        <v>7768</v>
      </c>
      <c r="P576" s="231" t="s">
        <v>7058</v>
      </c>
      <c r="Q576" s="215" t="s">
        <v>5026</v>
      </c>
      <c r="R576" s="206" t="s">
        <v>5208</v>
      </c>
      <c r="S576" s="72" t="s">
        <v>65</v>
      </c>
      <c r="T576" s="141" t="s">
        <v>3751</v>
      </c>
      <c r="U576" s="72" t="s">
        <v>70</v>
      </c>
      <c r="V576" s="72" t="s">
        <v>73</v>
      </c>
      <c r="W576" s="72" t="s">
        <v>90</v>
      </c>
      <c r="X576" s="180" t="s">
        <v>5233</v>
      </c>
      <c r="Y576" s="180" t="s">
        <v>5233</v>
      </c>
      <c r="Z576" s="181" t="s">
        <v>5233</v>
      </c>
      <c r="AA576" s="180" t="s">
        <v>7626</v>
      </c>
      <c r="AB576" s="190">
        <v>1981</v>
      </c>
      <c r="AC576" s="180" t="s">
        <v>4497</v>
      </c>
      <c r="AD576" s="180" t="s">
        <v>5233</v>
      </c>
      <c r="AE576" s="191"/>
      <c r="AF576" s="191"/>
      <c r="AG576" s="191"/>
      <c r="AH576" s="191"/>
      <c r="AI576" s="191"/>
      <c r="AJ576" s="191"/>
      <c r="AK576" s="191"/>
      <c r="AL576" s="191"/>
      <c r="AM576" s="191"/>
      <c r="AN576" s="191"/>
      <c r="AO576" s="192"/>
      <c r="AP576" s="192"/>
      <c r="AQ576" s="192"/>
      <c r="AR576" s="192"/>
      <c r="AS576" s="192"/>
      <c r="AT576" s="192"/>
      <c r="AU576" s="192"/>
      <c r="AV576" s="192"/>
      <c r="AW576" s="192"/>
      <c r="AX576" s="72">
        <v>5</v>
      </c>
      <c r="AY576" s="72">
        <v>0</v>
      </c>
      <c r="AZ576" s="80">
        <f t="shared" ref="AZ576:AZ639" si="56">SUM(AX576,AY576)</f>
        <v>5</v>
      </c>
      <c r="BA576" s="72">
        <v>5</v>
      </c>
      <c r="BB576" s="72">
        <f>0</f>
        <v>0</v>
      </c>
      <c r="BC576" s="72">
        <f t="shared" ref="BC576:BC639" si="57">SUM(BA576,BB576)</f>
        <v>5</v>
      </c>
      <c r="BD576" s="72">
        <f>0</f>
        <v>0</v>
      </c>
      <c r="BE576" s="72">
        <f t="shared" ref="BE576:BE639" si="58">SUM(BC576,BD576)</f>
        <v>5</v>
      </c>
      <c r="BF576" s="72">
        <v>0</v>
      </c>
      <c r="BG576" s="72">
        <v>0</v>
      </c>
      <c r="BH576" s="142"/>
      <c r="BI576" s="142"/>
      <c r="BJ576" s="142"/>
      <c r="BK576" s="139"/>
    </row>
    <row r="577" spans="1:63" ht="40.5" customHeight="1">
      <c r="A577" s="205" t="s">
        <v>5609</v>
      </c>
      <c r="B577" s="232" t="s">
        <v>6146</v>
      </c>
      <c r="C577" s="205" t="s">
        <v>2096</v>
      </c>
      <c r="D577" s="236" t="s">
        <v>7780</v>
      </c>
      <c r="E577" s="238" t="str">
        <f>INDEX([3]项目信息统计表!$E:$E,MATCH(B577,[3]项目信息统计表!$B:$B,0))</f>
        <v>基础研究</v>
      </c>
      <c r="F577" s="238" t="s">
        <v>1528</v>
      </c>
      <c r="G577" s="72" t="str">
        <f>INDEX(辅助数据!$F$3:$F$98,MATCH(项目信息统计表!F577,辅助数据!$E$3:$E$98,0))</f>
        <v>C36</v>
      </c>
      <c r="H577" s="238" t="s">
        <v>129</v>
      </c>
      <c r="I577" s="72">
        <f>INDEX(辅助数据!$B$3:$B$64,MATCH(项目信息统计表!H577,辅助数据!$A$3:$A$64,0))</f>
        <v>790</v>
      </c>
      <c r="J577" s="141" t="str">
        <f t="shared" si="55"/>
        <v>2022-01</v>
      </c>
      <c r="K577" s="237">
        <v>44896</v>
      </c>
      <c r="L577" s="72" t="str">
        <f t="shared" si="54"/>
        <v>2022</v>
      </c>
      <c r="M577" s="193"/>
      <c r="N577" s="201" t="s">
        <v>6273</v>
      </c>
      <c r="O577" s="201" t="s">
        <v>7768</v>
      </c>
      <c r="P577" s="231" t="s">
        <v>7059</v>
      </c>
      <c r="Q577" s="215" t="s">
        <v>4950</v>
      </c>
      <c r="R577" s="206" t="s">
        <v>4403</v>
      </c>
      <c r="S577" s="72" t="s">
        <v>65</v>
      </c>
      <c r="T577" s="141" t="s">
        <v>3810</v>
      </c>
      <c r="U577" s="72" t="s">
        <v>70</v>
      </c>
      <c r="V577" s="72" t="s">
        <v>73</v>
      </c>
      <c r="W577" s="72" t="s">
        <v>90</v>
      </c>
      <c r="X577" s="180" t="s">
        <v>5233</v>
      </c>
      <c r="Y577" s="180" t="s">
        <v>5233</v>
      </c>
      <c r="Z577" s="181" t="s">
        <v>5233</v>
      </c>
      <c r="AA577" s="180" t="s">
        <v>5028</v>
      </c>
      <c r="AB577" s="190">
        <v>1991</v>
      </c>
      <c r="AC577" s="180" t="s">
        <v>90</v>
      </c>
      <c r="AD577" s="180" t="s">
        <v>5233</v>
      </c>
      <c r="AE577" s="191"/>
      <c r="AF577" s="191"/>
      <c r="AG577" s="191"/>
      <c r="AH577" s="191"/>
      <c r="AI577" s="191"/>
      <c r="AJ577" s="191"/>
      <c r="AK577" s="191"/>
      <c r="AL577" s="191"/>
      <c r="AM577" s="191"/>
      <c r="AN577" s="191"/>
      <c r="AO577" s="192"/>
      <c r="AP577" s="192"/>
      <c r="AQ577" s="192"/>
      <c r="AR577" s="192"/>
      <c r="AS577" s="192"/>
      <c r="AT577" s="192"/>
      <c r="AU577" s="192"/>
      <c r="AV577" s="192"/>
      <c r="AW577" s="192"/>
      <c r="AX577" s="72">
        <v>5</v>
      </c>
      <c r="AY577" s="72">
        <v>0</v>
      </c>
      <c r="AZ577" s="80">
        <f t="shared" si="56"/>
        <v>5</v>
      </c>
      <c r="BA577" s="72">
        <v>5</v>
      </c>
      <c r="BB577" s="72">
        <f>0</f>
        <v>0</v>
      </c>
      <c r="BC577" s="72">
        <f t="shared" si="57"/>
        <v>5</v>
      </c>
      <c r="BD577" s="72">
        <f>0</f>
        <v>0</v>
      </c>
      <c r="BE577" s="72">
        <f t="shared" si="58"/>
        <v>5</v>
      </c>
      <c r="BF577" s="72">
        <v>0</v>
      </c>
      <c r="BG577" s="72">
        <v>0</v>
      </c>
      <c r="BH577" s="142"/>
      <c r="BI577" s="142"/>
      <c r="BJ577" s="142"/>
      <c r="BK577" s="139"/>
    </row>
    <row r="578" spans="1:63" ht="40.5" customHeight="1">
      <c r="A578" s="205" t="s">
        <v>5612</v>
      </c>
      <c r="B578" s="232" t="s">
        <v>6149</v>
      </c>
      <c r="C578" s="205" t="s">
        <v>2096</v>
      </c>
      <c r="D578" s="236" t="s">
        <v>7780</v>
      </c>
      <c r="E578" s="238" t="str">
        <f>INDEX([3]项目信息统计表!$E:$E,MATCH(B578,[3]项目信息统计表!$B:$B,0))</f>
        <v>应用研究</v>
      </c>
      <c r="F578" s="238" t="s">
        <v>1549</v>
      </c>
      <c r="G578" s="72" t="str">
        <f>INDEX(辅助数据!$F$3:$F$98,MATCH(项目信息统计表!F578,辅助数据!$E$3:$E$98,0))</f>
        <v>G58</v>
      </c>
      <c r="H578" s="238" t="s">
        <v>122</v>
      </c>
      <c r="I578" s="72">
        <f>INDEX(辅助数据!$B$3:$B$64,MATCH(项目信息统计表!H578,辅助数据!$A$3:$A$64,0))</f>
        <v>580</v>
      </c>
      <c r="J578" s="141" t="str">
        <f t="shared" si="55"/>
        <v>2022-01</v>
      </c>
      <c r="K578" s="237">
        <v>44896</v>
      </c>
      <c r="L578" s="72" t="str">
        <f t="shared" si="54"/>
        <v>2022</v>
      </c>
      <c r="M578" s="193"/>
      <c r="N578" s="201" t="s">
        <v>6273</v>
      </c>
      <c r="O578" s="201" t="s">
        <v>7768</v>
      </c>
      <c r="P578" s="231" t="s">
        <v>7063</v>
      </c>
      <c r="Q578" s="215" t="s">
        <v>2224</v>
      </c>
      <c r="R578" s="206" t="s">
        <v>4504</v>
      </c>
      <c r="S578" s="72" t="s">
        <v>5231</v>
      </c>
      <c r="T578" s="141" t="s">
        <v>2225</v>
      </c>
      <c r="U578" s="72" t="s">
        <v>70</v>
      </c>
      <c r="V578" s="72" t="s">
        <v>73</v>
      </c>
      <c r="W578" s="72" t="s">
        <v>4497</v>
      </c>
      <c r="X578" s="180" t="s">
        <v>5233</v>
      </c>
      <c r="Y578" s="180" t="s">
        <v>5233</v>
      </c>
      <c r="Z578" s="181" t="s">
        <v>5233</v>
      </c>
      <c r="AA578" s="180" t="s">
        <v>7640</v>
      </c>
      <c r="AB578" s="190">
        <v>1979</v>
      </c>
      <c r="AC578" s="180" t="s">
        <v>4497</v>
      </c>
      <c r="AD578" s="180" t="s">
        <v>5233</v>
      </c>
      <c r="AE578" s="191"/>
      <c r="AF578" s="191"/>
      <c r="AG578" s="191"/>
      <c r="AH578" s="191"/>
      <c r="AI578" s="191"/>
      <c r="AJ578" s="191"/>
      <c r="AK578" s="191"/>
      <c r="AL578" s="191"/>
      <c r="AM578" s="191"/>
      <c r="AN578" s="191"/>
      <c r="AO578" s="192"/>
      <c r="AP578" s="192"/>
      <c r="AQ578" s="192"/>
      <c r="AR578" s="192"/>
      <c r="AS578" s="192"/>
      <c r="AT578" s="192"/>
      <c r="AU578" s="192"/>
      <c r="AV578" s="192"/>
      <c r="AW578" s="192"/>
      <c r="AX578" s="72">
        <v>1</v>
      </c>
      <c r="AY578" s="72">
        <v>0</v>
      </c>
      <c r="AZ578" s="80">
        <f t="shared" si="56"/>
        <v>1</v>
      </c>
      <c r="BA578" s="72">
        <v>1</v>
      </c>
      <c r="BB578" s="72">
        <f>0</f>
        <v>0</v>
      </c>
      <c r="BC578" s="72">
        <f t="shared" si="57"/>
        <v>1</v>
      </c>
      <c r="BD578" s="72">
        <f>0</f>
        <v>0</v>
      </c>
      <c r="BE578" s="72">
        <f t="shared" si="58"/>
        <v>1</v>
      </c>
      <c r="BF578" s="72">
        <v>0</v>
      </c>
      <c r="BG578" s="72">
        <v>0</v>
      </c>
      <c r="BH578" s="142"/>
      <c r="BI578" s="142"/>
      <c r="BJ578" s="142"/>
      <c r="BK578" s="139"/>
    </row>
    <row r="579" spans="1:63" ht="40.5" customHeight="1">
      <c r="A579" s="205" t="s">
        <v>5613</v>
      </c>
      <c r="B579" s="232" t="s">
        <v>6150</v>
      </c>
      <c r="C579" s="205" t="s">
        <v>2096</v>
      </c>
      <c r="D579" s="236" t="s">
        <v>7780</v>
      </c>
      <c r="E579" s="238" t="str">
        <f>INDEX([3]项目信息统计表!$E:$E,MATCH(B579,[3]项目信息统计表!$B:$B,0))</f>
        <v>应用研究</v>
      </c>
      <c r="F579" s="238" t="s">
        <v>1569</v>
      </c>
      <c r="G579" s="72" t="str">
        <f>INDEX(辅助数据!$F$3:$F$98,MATCH(项目信息统计表!F579,辅助数据!$E$3:$E$98,0))</f>
        <v>N78</v>
      </c>
      <c r="H579" s="238" t="s">
        <v>129</v>
      </c>
      <c r="I579" s="72">
        <f>INDEX(辅助数据!$B$3:$B$64,MATCH(项目信息统计表!H579,辅助数据!$A$3:$A$64,0))</f>
        <v>790</v>
      </c>
      <c r="J579" s="141" t="str">
        <f t="shared" si="55"/>
        <v>2022-01</v>
      </c>
      <c r="K579" s="237">
        <v>45261</v>
      </c>
      <c r="L579" s="72" t="str">
        <f t="shared" si="54"/>
        <v>2022</v>
      </c>
      <c r="M579" s="238" t="s">
        <v>54</v>
      </c>
      <c r="N579" s="201" t="s">
        <v>6273</v>
      </c>
      <c r="O579" s="201" t="s">
        <v>7768</v>
      </c>
      <c r="P579" s="231" t="s">
        <v>7064</v>
      </c>
      <c r="Q579" s="215" t="s">
        <v>7065</v>
      </c>
      <c r="R579" s="206" t="s">
        <v>6435</v>
      </c>
      <c r="S579" s="72" t="s">
        <v>65</v>
      </c>
      <c r="T579" s="141" t="s">
        <v>3796</v>
      </c>
      <c r="U579" s="72" t="s">
        <v>70</v>
      </c>
      <c r="V579" s="72" t="s">
        <v>5232</v>
      </c>
      <c r="W579" s="72" t="s">
        <v>90</v>
      </c>
      <c r="X579" s="180" t="s">
        <v>5234</v>
      </c>
      <c r="Y579" s="180" t="s">
        <v>5233</v>
      </c>
      <c r="Z579" s="181" t="s">
        <v>5233</v>
      </c>
      <c r="AA579" s="180" t="s">
        <v>7641</v>
      </c>
      <c r="AB579" s="190">
        <v>1974</v>
      </c>
      <c r="AC579" s="180" t="s">
        <v>76</v>
      </c>
      <c r="AD579" s="180" t="s">
        <v>5234</v>
      </c>
      <c r="AE579" s="191"/>
      <c r="AF579" s="191"/>
      <c r="AG579" s="191"/>
      <c r="AH579" s="191"/>
      <c r="AI579" s="191"/>
      <c r="AJ579" s="191"/>
      <c r="AK579" s="191"/>
      <c r="AL579" s="191"/>
      <c r="AM579" s="191"/>
      <c r="AN579" s="191"/>
      <c r="AO579" s="192"/>
      <c r="AP579" s="192"/>
      <c r="AQ579" s="192"/>
      <c r="AR579" s="192"/>
      <c r="AS579" s="192"/>
      <c r="AT579" s="192"/>
      <c r="AU579" s="192"/>
      <c r="AV579" s="192"/>
      <c r="AW579" s="192"/>
      <c r="AX579" s="72">
        <v>1</v>
      </c>
      <c r="AY579" s="72">
        <v>0</v>
      </c>
      <c r="AZ579" s="80">
        <f t="shared" si="56"/>
        <v>1</v>
      </c>
      <c r="BA579" s="72">
        <v>1</v>
      </c>
      <c r="BB579" s="72">
        <f>0</f>
        <v>0</v>
      </c>
      <c r="BC579" s="72">
        <f t="shared" si="57"/>
        <v>1</v>
      </c>
      <c r="BD579" s="72">
        <f>0</f>
        <v>0</v>
      </c>
      <c r="BE579" s="72">
        <f t="shared" si="58"/>
        <v>1</v>
      </c>
      <c r="BF579" s="72">
        <v>0</v>
      </c>
      <c r="BG579" s="72">
        <v>0</v>
      </c>
      <c r="BH579" s="142"/>
      <c r="BI579" s="142"/>
      <c r="BJ579" s="142"/>
      <c r="BK579" s="139"/>
    </row>
    <row r="580" spans="1:63" ht="40.5" customHeight="1">
      <c r="A580" s="205" t="s">
        <v>5615</v>
      </c>
      <c r="B580" s="232" t="s">
        <v>6152</v>
      </c>
      <c r="C580" s="205" t="s">
        <v>2096</v>
      </c>
      <c r="D580" s="236" t="s">
        <v>7780</v>
      </c>
      <c r="E580" s="238" t="str">
        <f>INDEX([3]项目信息统计表!$E:$E,MATCH(B580,[3]项目信息统计表!$B:$B,0))</f>
        <v>应用研究</v>
      </c>
      <c r="F580" s="238" t="s">
        <v>1560</v>
      </c>
      <c r="G580" s="72" t="str">
        <f>INDEX(辅助数据!$F$3:$F$98,MATCH(项目信息统计表!F580,辅助数据!$E$3:$E$98,0))</f>
        <v>J69</v>
      </c>
      <c r="H580" s="238" t="s">
        <v>115</v>
      </c>
      <c r="I580" s="72">
        <f>INDEX(辅助数据!$B$3:$B$64,MATCH(项目信息统计表!H580,辅助数据!$A$3:$A$64,0))</f>
        <v>630</v>
      </c>
      <c r="J580" s="141" t="str">
        <f t="shared" si="55"/>
        <v>2022-01</v>
      </c>
      <c r="K580" s="237">
        <v>44896</v>
      </c>
      <c r="L580" s="72" t="str">
        <f t="shared" si="54"/>
        <v>2022</v>
      </c>
      <c r="M580" s="193"/>
      <c r="N580" s="201" t="s">
        <v>6273</v>
      </c>
      <c r="O580" s="201" t="s">
        <v>7768</v>
      </c>
      <c r="P580" s="231" t="s">
        <v>7067</v>
      </c>
      <c r="Q580" s="215" t="s">
        <v>4146</v>
      </c>
      <c r="R580" s="206" t="s">
        <v>4520</v>
      </c>
      <c r="S580" s="72" t="s">
        <v>5231</v>
      </c>
      <c r="T580" s="141" t="s">
        <v>3757</v>
      </c>
      <c r="U580" s="72" t="s">
        <v>70</v>
      </c>
      <c r="V580" s="72" t="s">
        <v>73</v>
      </c>
      <c r="W580" s="72" t="s">
        <v>90</v>
      </c>
      <c r="X580" s="180" t="s">
        <v>5233</v>
      </c>
      <c r="Y580" s="180" t="s">
        <v>5233</v>
      </c>
      <c r="Z580" s="181" t="s">
        <v>5233</v>
      </c>
      <c r="AA580" s="180" t="s">
        <v>7642</v>
      </c>
      <c r="AB580" s="190">
        <v>1965</v>
      </c>
      <c r="AC580" s="180" t="s">
        <v>90</v>
      </c>
      <c r="AD580" s="180" t="s">
        <v>5233</v>
      </c>
      <c r="AE580" s="191"/>
      <c r="AF580" s="191"/>
      <c r="AG580" s="191"/>
      <c r="AH580" s="191"/>
      <c r="AI580" s="191"/>
      <c r="AJ580" s="191"/>
      <c r="AK580" s="191"/>
      <c r="AL580" s="191"/>
      <c r="AM580" s="191"/>
      <c r="AN580" s="191"/>
      <c r="AO580" s="192"/>
      <c r="AP580" s="192"/>
      <c r="AQ580" s="192"/>
      <c r="AR580" s="192"/>
      <c r="AS580" s="192"/>
      <c r="AT580" s="192"/>
      <c r="AU580" s="192"/>
      <c r="AV580" s="192"/>
      <c r="AW580" s="192"/>
      <c r="AX580" s="72">
        <v>1</v>
      </c>
      <c r="AY580" s="72">
        <v>0</v>
      </c>
      <c r="AZ580" s="80">
        <f t="shared" si="56"/>
        <v>1</v>
      </c>
      <c r="BA580" s="72">
        <v>1</v>
      </c>
      <c r="BB580" s="72">
        <f>0</f>
        <v>0</v>
      </c>
      <c r="BC580" s="72">
        <f t="shared" si="57"/>
        <v>1</v>
      </c>
      <c r="BD580" s="72">
        <f>0</f>
        <v>0</v>
      </c>
      <c r="BE580" s="72">
        <f t="shared" si="58"/>
        <v>1</v>
      </c>
      <c r="BF580" s="72">
        <v>0</v>
      </c>
      <c r="BG580" s="72">
        <v>0</v>
      </c>
      <c r="BH580" s="142"/>
      <c r="BI580" s="142"/>
      <c r="BJ580" s="142"/>
      <c r="BK580" s="139"/>
    </row>
    <row r="581" spans="1:63" ht="40.5" customHeight="1">
      <c r="A581" s="205" t="s">
        <v>5619</v>
      </c>
      <c r="B581" s="232" t="s">
        <v>6156</v>
      </c>
      <c r="C581" s="205" t="s">
        <v>2096</v>
      </c>
      <c r="D581" s="236" t="s">
        <v>7780</v>
      </c>
      <c r="E581" s="238" t="str">
        <f>INDEX([3]项目信息统计表!$E:$E,MATCH(B581,[3]项目信息统计表!$B:$B,0))</f>
        <v>基础研究</v>
      </c>
      <c r="F581" s="238" t="s">
        <v>1569</v>
      </c>
      <c r="G581" s="72" t="str">
        <f>INDEX(辅助数据!$F$3:$F$98,MATCH(项目信息统计表!F581,辅助数据!$E$3:$E$98,0))</f>
        <v>N78</v>
      </c>
      <c r="H581" s="238" t="s">
        <v>115</v>
      </c>
      <c r="I581" s="72">
        <f>INDEX(辅助数据!$B$3:$B$64,MATCH(项目信息统计表!H581,辅助数据!$A$3:$A$64,0))</f>
        <v>630</v>
      </c>
      <c r="J581" s="141" t="str">
        <f t="shared" si="55"/>
        <v>2022-01</v>
      </c>
      <c r="K581" s="237">
        <v>44896</v>
      </c>
      <c r="L581" s="72" t="str">
        <f t="shared" si="54"/>
        <v>2022</v>
      </c>
      <c r="M581" s="193"/>
      <c r="N581" s="201" t="s">
        <v>6273</v>
      </c>
      <c r="O581" s="201" t="s">
        <v>7768</v>
      </c>
      <c r="P581" s="231" t="s">
        <v>7071</v>
      </c>
      <c r="Q581" s="215" t="s">
        <v>5021</v>
      </c>
      <c r="R581" s="206" t="s">
        <v>6439</v>
      </c>
      <c r="S581" s="72" t="s">
        <v>5231</v>
      </c>
      <c r="T581" s="141" t="s">
        <v>2228</v>
      </c>
      <c r="U581" s="72" t="s">
        <v>70</v>
      </c>
      <c r="V581" s="72" t="s">
        <v>73</v>
      </c>
      <c r="W581" s="72" t="s">
        <v>4497</v>
      </c>
      <c r="X581" s="180" t="s">
        <v>5233</v>
      </c>
      <c r="Y581" s="180" t="s">
        <v>5233</v>
      </c>
      <c r="Z581" s="181" t="s">
        <v>5233</v>
      </c>
      <c r="AA581" s="180" t="s">
        <v>7644</v>
      </c>
      <c r="AB581" s="190">
        <v>1965</v>
      </c>
      <c r="AC581" s="180" t="s">
        <v>76</v>
      </c>
      <c r="AD581" s="180" t="s">
        <v>5233</v>
      </c>
      <c r="AE581" s="191"/>
      <c r="AF581" s="191"/>
      <c r="AG581" s="191"/>
      <c r="AH581" s="191"/>
      <c r="AI581" s="191"/>
      <c r="AJ581" s="191"/>
      <c r="AK581" s="191"/>
      <c r="AL581" s="191"/>
      <c r="AM581" s="191"/>
      <c r="AN581" s="191"/>
      <c r="AO581" s="192"/>
      <c r="AP581" s="192"/>
      <c r="AQ581" s="192"/>
      <c r="AR581" s="192"/>
      <c r="AS581" s="192"/>
      <c r="AT581" s="192"/>
      <c r="AU581" s="192"/>
      <c r="AV581" s="192"/>
      <c r="AW581" s="192"/>
      <c r="AX581" s="72">
        <v>1</v>
      </c>
      <c r="AY581" s="72">
        <v>0</v>
      </c>
      <c r="AZ581" s="80">
        <f t="shared" si="56"/>
        <v>1</v>
      </c>
      <c r="BA581" s="72">
        <v>1</v>
      </c>
      <c r="BB581" s="72">
        <f>0</f>
        <v>0</v>
      </c>
      <c r="BC581" s="72">
        <f t="shared" si="57"/>
        <v>1</v>
      </c>
      <c r="BD581" s="72">
        <f>0</f>
        <v>0</v>
      </c>
      <c r="BE581" s="72">
        <f t="shared" si="58"/>
        <v>1</v>
      </c>
      <c r="BF581" s="72">
        <v>0</v>
      </c>
      <c r="BG581" s="72">
        <v>0</v>
      </c>
      <c r="BH581" s="142"/>
      <c r="BI581" s="142"/>
      <c r="BJ581" s="142"/>
      <c r="BK581" s="139"/>
    </row>
    <row r="582" spans="1:63" ht="40.5" customHeight="1">
      <c r="A582" s="205" t="s">
        <v>5621</v>
      </c>
      <c r="B582" s="232" t="s">
        <v>6158</v>
      </c>
      <c r="C582" s="205" t="s">
        <v>2096</v>
      </c>
      <c r="D582" s="236" t="s">
        <v>7780</v>
      </c>
      <c r="E582" s="238" t="str">
        <f>INDEX([3]项目信息统计表!$E:$E,MATCH(B582,[3]项目信息统计表!$B:$B,0))</f>
        <v>基础研究</v>
      </c>
      <c r="F582" s="238" t="s">
        <v>1563</v>
      </c>
      <c r="G582" s="72" t="str">
        <f>INDEX(辅助数据!$F$3:$F$98,MATCH(项目信息统计表!F582,辅助数据!$E$3:$E$98,0))</f>
        <v>L72</v>
      </c>
      <c r="H582" s="238" t="s">
        <v>115</v>
      </c>
      <c r="I582" s="72">
        <f>INDEX(辅助数据!$B$3:$B$64,MATCH(项目信息统计表!H582,辅助数据!$A$3:$A$64,0))</f>
        <v>630</v>
      </c>
      <c r="J582" s="141" t="str">
        <f t="shared" si="55"/>
        <v>2022-01</v>
      </c>
      <c r="K582" s="237">
        <v>44896</v>
      </c>
      <c r="L582" s="72" t="str">
        <f t="shared" si="54"/>
        <v>2022</v>
      </c>
      <c r="M582" s="193"/>
      <c r="N582" s="201" t="s">
        <v>6273</v>
      </c>
      <c r="O582" s="201" t="s">
        <v>7768</v>
      </c>
      <c r="P582" s="231" t="s">
        <v>7073</v>
      </c>
      <c r="Q582" s="215" t="s">
        <v>2226</v>
      </c>
      <c r="R582" s="206" t="s">
        <v>6440</v>
      </c>
      <c r="S582" s="72" t="s">
        <v>65</v>
      </c>
      <c r="T582" s="141" t="s">
        <v>2134</v>
      </c>
      <c r="U582" s="72" t="s">
        <v>70</v>
      </c>
      <c r="V582" s="72" t="s">
        <v>73</v>
      </c>
      <c r="W582" s="72" t="s">
        <v>4497</v>
      </c>
      <c r="X582" s="180" t="s">
        <v>5233</v>
      </c>
      <c r="Y582" s="180" t="s">
        <v>5233</v>
      </c>
      <c r="Z582" s="181" t="s">
        <v>5233</v>
      </c>
      <c r="AA582" s="180" t="s">
        <v>7645</v>
      </c>
      <c r="AB582" s="190">
        <v>1989</v>
      </c>
      <c r="AC582" s="180" t="s">
        <v>90</v>
      </c>
      <c r="AD582" s="180" t="s">
        <v>5233</v>
      </c>
      <c r="AE582" s="191"/>
      <c r="AF582" s="191"/>
      <c r="AG582" s="191"/>
      <c r="AH582" s="191"/>
      <c r="AI582" s="191"/>
      <c r="AJ582" s="191"/>
      <c r="AK582" s="191"/>
      <c r="AL582" s="191"/>
      <c r="AM582" s="191"/>
      <c r="AN582" s="191"/>
      <c r="AO582" s="192"/>
      <c r="AP582" s="192"/>
      <c r="AQ582" s="192"/>
      <c r="AR582" s="192"/>
      <c r="AS582" s="192"/>
      <c r="AT582" s="192"/>
      <c r="AU582" s="192"/>
      <c r="AV582" s="192"/>
      <c r="AW582" s="192"/>
      <c r="AX582" s="72">
        <v>1</v>
      </c>
      <c r="AY582" s="72">
        <v>0</v>
      </c>
      <c r="AZ582" s="212">
        <f t="shared" si="56"/>
        <v>1</v>
      </c>
      <c r="BA582" s="72">
        <v>1</v>
      </c>
      <c r="BB582" s="72">
        <f>0</f>
        <v>0</v>
      </c>
      <c r="BC582" s="72">
        <f t="shared" si="57"/>
        <v>1</v>
      </c>
      <c r="BD582" s="72">
        <f>0</f>
        <v>0</v>
      </c>
      <c r="BE582" s="72">
        <f t="shared" si="58"/>
        <v>1</v>
      </c>
      <c r="BF582" s="72">
        <v>0</v>
      </c>
      <c r="BG582" s="72">
        <v>0</v>
      </c>
      <c r="BH582" s="142"/>
      <c r="BI582" s="142"/>
      <c r="BJ582" s="142"/>
      <c r="BK582" s="139"/>
    </row>
    <row r="583" spans="1:63" ht="40.5" customHeight="1">
      <c r="A583" s="205" t="s">
        <v>5637</v>
      </c>
      <c r="B583" s="232" t="s">
        <v>6174</v>
      </c>
      <c r="C583" s="205" t="s">
        <v>2096</v>
      </c>
      <c r="D583" s="236" t="s">
        <v>7780</v>
      </c>
      <c r="E583" s="238" t="str">
        <f>INDEX([3]项目信息统计表!$E:$E,MATCH(B583,[3]项目信息统计表!$B:$B,0))</f>
        <v>应用研究</v>
      </c>
      <c r="F583" s="238" t="s">
        <v>1563</v>
      </c>
      <c r="G583" s="72" t="str">
        <f>INDEX(辅助数据!$F$3:$F$98,MATCH(项目信息统计表!F583,辅助数据!$E$3:$E$98,0))</f>
        <v>L72</v>
      </c>
      <c r="H583" s="238" t="s">
        <v>115</v>
      </c>
      <c r="I583" s="72">
        <f>INDEX(辅助数据!$B$3:$B$64,MATCH(项目信息统计表!H583,辅助数据!$A$3:$A$64,0))</f>
        <v>630</v>
      </c>
      <c r="J583" s="141" t="str">
        <f t="shared" si="55"/>
        <v>2022-01</v>
      </c>
      <c r="K583" s="237">
        <v>44896</v>
      </c>
      <c r="L583" s="72" t="str">
        <f t="shared" si="54"/>
        <v>2022</v>
      </c>
      <c r="M583" s="193"/>
      <c r="N583" s="201" t="s">
        <v>6273</v>
      </c>
      <c r="O583" s="201" t="s">
        <v>7768</v>
      </c>
      <c r="P583" s="231" t="s">
        <v>7096</v>
      </c>
      <c r="Q583" s="215" t="s">
        <v>7097</v>
      </c>
      <c r="R583" s="206" t="s">
        <v>6452</v>
      </c>
      <c r="S583" s="72" t="s">
        <v>5231</v>
      </c>
      <c r="T583" s="141" t="s">
        <v>3744</v>
      </c>
      <c r="U583" s="72" t="s">
        <v>70</v>
      </c>
      <c r="V583" s="72" t="s">
        <v>5232</v>
      </c>
      <c r="W583" s="72" t="s">
        <v>90</v>
      </c>
      <c r="X583" s="180" t="s">
        <v>5233</v>
      </c>
      <c r="Y583" s="180" t="s">
        <v>5233</v>
      </c>
      <c r="Z583" s="181" t="s">
        <v>5233</v>
      </c>
      <c r="AA583" s="180" t="s">
        <v>7654</v>
      </c>
      <c r="AB583" s="190">
        <v>1975</v>
      </c>
      <c r="AC583" s="180" t="s">
        <v>4497</v>
      </c>
      <c r="AD583" s="180" t="s">
        <v>5233</v>
      </c>
      <c r="AE583" s="191"/>
      <c r="AF583" s="191"/>
      <c r="AG583" s="191"/>
      <c r="AH583" s="191"/>
      <c r="AI583" s="191"/>
      <c r="AJ583" s="191"/>
      <c r="AK583" s="191"/>
      <c r="AL583" s="191"/>
      <c r="AM583" s="191"/>
      <c r="AN583" s="191"/>
      <c r="AO583" s="192"/>
      <c r="AP583" s="192"/>
      <c r="AQ583" s="192"/>
      <c r="AR583" s="192"/>
      <c r="AS583" s="192"/>
      <c r="AT583" s="192"/>
      <c r="AU583" s="192"/>
      <c r="AV583" s="192"/>
      <c r="AW583" s="192"/>
      <c r="AX583" s="72">
        <v>1</v>
      </c>
      <c r="AY583" s="72">
        <v>0</v>
      </c>
      <c r="AZ583" s="80">
        <f t="shared" si="56"/>
        <v>1</v>
      </c>
      <c r="BA583" s="72">
        <v>1</v>
      </c>
      <c r="BB583" s="72">
        <f>0</f>
        <v>0</v>
      </c>
      <c r="BC583" s="72">
        <f t="shared" si="57"/>
        <v>1</v>
      </c>
      <c r="BD583" s="72">
        <f>0</f>
        <v>0</v>
      </c>
      <c r="BE583" s="72">
        <f t="shared" si="58"/>
        <v>1</v>
      </c>
      <c r="BF583" s="72">
        <v>0</v>
      </c>
      <c r="BG583" s="72">
        <v>0</v>
      </c>
      <c r="BH583" s="142"/>
      <c r="BI583" s="142"/>
      <c r="BJ583" s="142"/>
      <c r="BK583" s="139"/>
    </row>
    <row r="584" spans="1:63" ht="40.5" customHeight="1">
      <c r="A584" s="205" t="s">
        <v>5740</v>
      </c>
      <c r="B584" s="232" t="s">
        <v>6226</v>
      </c>
      <c r="C584" s="205" t="s">
        <v>6253</v>
      </c>
      <c r="D584" s="236" t="s">
        <v>7780</v>
      </c>
      <c r="E584" s="238" t="str">
        <f>INDEX([3]项目信息统计表!$E:$E,MATCH(B584,[3]项目信息统计表!$B:$B,0))</f>
        <v>基础研究</v>
      </c>
      <c r="F584" s="238" t="s">
        <v>1539</v>
      </c>
      <c r="G584" s="72" t="str">
        <f>INDEX(辅助数据!$F$3:$F$98,MATCH(项目信息统计表!F584,辅助数据!$E$3:$E$98,0))</f>
        <v>E48</v>
      </c>
      <c r="H584" s="238" t="s">
        <v>115</v>
      </c>
      <c r="I584" s="72">
        <f>INDEX(辅助数据!$B$3:$B$64,MATCH(项目信息统计表!H584,辅助数据!$A$3:$A$64,0))</f>
        <v>630</v>
      </c>
      <c r="J584" s="141" t="str">
        <f t="shared" si="55"/>
        <v>2020-01</v>
      </c>
      <c r="K584" s="237">
        <v>44531</v>
      </c>
      <c r="L584" s="72" t="str">
        <f t="shared" si="54"/>
        <v>2020</v>
      </c>
      <c r="M584" s="193"/>
      <c r="N584" s="201" t="s">
        <v>6273</v>
      </c>
      <c r="O584" s="201" t="s">
        <v>7768</v>
      </c>
      <c r="P584" s="231" t="s">
        <v>7348</v>
      </c>
      <c r="Q584" s="215" t="s">
        <v>1992</v>
      </c>
      <c r="R584" s="218">
        <v>150062</v>
      </c>
      <c r="S584" s="72" t="s">
        <v>65</v>
      </c>
      <c r="T584" s="141" t="s">
        <v>2216</v>
      </c>
      <c r="U584" s="72" t="s">
        <v>70</v>
      </c>
      <c r="V584" s="72" t="s">
        <v>73</v>
      </c>
      <c r="W584" s="72" t="s">
        <v>4497</v>
      </c>
      <c r="X584" s="180" t="s">
        <v>5234</v>
      </c>
      <c r="Y584" s="180" t="s">
        <v>5233</v>
      </c>
      <c r="Z584" s="181" t="s">
        <v>5233</v>
      </c>
      <c r="AA584" s="180" t="s">
        <v>2347</v>
      </c>
      <c r="AB584" s="190" t="s">
        <v>4216</v>
      </c>
      <c r="AC584" s="180" t="s">
        <v>76</v>
      </c>
      <c r="AD584" s="180" t="s">
        <v>5234</v>
      </c>
      <c r="AE584" s="191"/>
      <c r="AF584" s="191"/>
      <c r="AG584" s="191"/>
      <c r="AH584" s="191"/>
      <c r="AI584" s="191"/>
      <c r="AJ584" s="191"/>
      <c r="AK584" s="191"/>
      <c r="AL584" s="191"/>
      <c r="AM584" s="191"/>
      <c r="AN584" s="191"/>
      <c r="AO584" s="192"/>
      <c r="AP584" s="192"/>
      <c r="AQ584" s="192"/>
      <c r="AR584" s="192"/>
      <c r="AS584" s="192"/>
      <c r="AT584" s="192"/>
      <c r="AU584" s="192"/>
      <c r="AV584" s="192"/>
      <c r="AW584" s="192"/>
      <c r="AX584" s="72">
        <v>15</v>
      </c>
      <c r="AY584" s="72">
        <v>0</v>
      </c>
      <c r="AZ584" s="80">
        <f t="shared" si="56"/>
        <v>15</v>
      </c>
      <c r="BA584" s="72">
        <v>2</v>
      </c>
      <c r="BB584" s="72">
        <f>0</f>
        <v>0</v>
      </c>
      <c r="BC584" s="72">
        <f t="shared" si="57"/>
        <v>2</v>
      </c>
      <c r="BD584" s="72">
        <f>0</f>
        <v>0</v>
      </c>
      <c r="BE584" s="72">
        <f t="shared" si="58"/>
        <v>2</v>
      </c>
      <c r="BF584" s="72">
        <v>0</v>
      </c>
      <c r="BG584" s="72">
        <v>0</v>
      </c>
      <c r="BH584" s="142"/>
      <c r="BI584" s="142"/>
      <c r="BJ584" s="142"/>
      <c r="BK584" s="139"/>
    </row>
    <row r="585" spans="1:63" ht="40.5" customHeight="1">
      <c r="A585" s="205" t="s">
        <v>5744</v>
      </c>
      <c r="B585" s="232" t="s">
        <v>6230</v>
      </c>
      <c r="C585" s="205" t="s">
        <v>6253</v>
      </c>
      <c r="D585" s="236" t="s">
        <v>7780</v>
      </c>
      <c r="E585" s="238" t="str">
        <f>INDEX([3]项目信息统计表!$E:$E,MATCH(B585,[3]项目信息统计表!$B:$B,0))</f>
        <v>应用研究</v>
      </c>
      <c r="F585" s="238" t="s">
        <v>1564</v>
      </c>
      <c r="G585" s="72" t="str">
        <f>INDEX(辅助数据!$F$3:$F$98,MATCH(项目信息统计表!F585,辅助数据!$E$3:$E$98,0))</f>
        <v>M73</v>
      </c>
      <c r="H585" s="238" t="s">
        <v>212</v>
      </c>
      <c r="I585" s="72">
        <f>INDEX(辅助数据!$B$3:$B$64,MATCH(项目信息统计表!H585,辅助数据!$A$3:$A$64,0))</f>
        <v>170</v>
      </c>
      <c r="J585" s="141" t="str">
        <f t="shared" si="55"/>
        <v>2019-01</v>
      </c>
      <c r="K585" s="237">
        <v>44531</v>
      </c>
      <c r="L585" s="72" t="str">
        <f>"201"&amp;MID(B585,9,1)</f>
        <v>2019</v>
      </c>
      <c r="M585" s="193"/>
      <c r="N585" s="201" t="s">
        <v>6273</v>
      </c>
      <c r="O585" s="201" t="s">
        <v>7768</v>
      </c>
      <c r="P585" s="231" t="s">
        <v>7352</v>
      </c>
      <c r="Q585" s="215" t="s">
        <v>4514</v>
      </c>
      <c r="R585" s="218">
        <v>170120</v>
      </c>
      <c r="S585" s="72" t="s">
        <v>65</v>
      </c>
      <c r="T585" s="141" t="s">
        <v>3751</v>
      </c>
      <c r="U585" s="72" t="s">
        <v>70</v>
      </c>
      <c r="V585" s="72" t="s">
        <v>73</v>
      </c>
      <c r="W585" s="72" t="s">
        <v>90</v>
      </c>
      <c r="X585" s="180" t="s">
        <v>5233</v>
      </c>
      <c r="Y585" s="180" t="s">
        <v>5233</v>
      </c>
      <c r="Z585" s="181" t="s">
        <v>5233</v>
      </c>
      <c r="AA585" s="180"/>
      <c r="AB585" s="190"/>
      <c r="AC585" s="180"/>
      <c r="AD585" s="180"/>
      <c r="AE585" s="191"/>
      <c r="AF585" s="191"/>
      <c r="AG585" s="191"/>
      <c r="AH585" s="191"/>
      <c r="AI585" s="191"/>
      <c r="AJ585" s="191"/>
      <c r="AK585" s="191"/>
      <c r="AL585" s="191"/>
      <c r="AM585" s="191"/>
      <c r="AN585" s="191"/>
      <c r="AO585" s="192"/>
      <c r="AP585" s="192"/>
      <c r="AQ585" s="192"/>
      <c r="AR585" s="192"/>
      <c r="AS585" s="192"/>
      <c r="AT585" s="192"/>
      <c r="AU585" s="192"/>
      <c r="AV585" s="192"/>
      <c r="AW585" s="192"/>
      <c r="AX585" s="72">
        <v>10</v>
      </c>
      <c r="AY585" s="72">
        <v>0</v>
      </c>
      <c r="AZ585" s="80">
        <f t="shared" si="56"/>
        <v>10</v>
      </c>
      <c r="BA585" s="72">
        <v>2.4</v>
      </c>
      <c r="BB585" s="72">
        <f>0</f>
        <v>0</v>
      </c>
      <c r="BC585" s="72">
        <f t="shared" si="57"/>
        <v>2.4</v>
      </c>
      <c r="BD585" s="72">
        <f>0</f>
        <v>0</v>
      </c>
      <c r="BE585" s="72">
        <f t="shared" si="58"/>
        <v>2.4</v>
      </c>
      <c r="BF585" s="72">
        <v>0</v>
      </c>
      <c r="BG585" s="72">
        <v>0</v>
      </c>
      <c r="BH585" s="142"/>
      <c r="BI585" s="142"/>
      <c r="BJ585" s="142"/>
      <c r="BK585" s="139"/>
    </row>
    <row r="586" spans="1:63" ht="40.5" customHeight="1">
      <c r="A586" s="205" t="s">
        <v>5559</v>
      </c>
      <c r="B586" s="232" t="s">
        <v>6096</v>
      </c>
      <c r="C586" s="205" t="s">
        <v>4524</v>
      </c>
      <c r="D586" s="236" t="s">
        <v>7780</v>
      </c>
      <c r="E586" s="238" t="str">
        <f>INDEX([3]项目信息统计表!$E:$E,MATCH(B586,[3]项目信息统计表!$B:$B,0))</f>
        <v>基础研究</v>
      </c>
      <c r="F586" s="238" t="s">
        <v>1564</v>
      </c>
      <c r="G586" s="72" t="str">
        <f>INDEX(辅助数据!$F$3:$F$98,MATCH(项目信息统计表!F586,辅助数据!$E$3:$E$98,0))</f>
        <v>M73</v>
      </c>
      <c r="H586" s="238" t="s">
        <v>1127</v>
      </c>
      <c r="I586" s="72">
        <f>INDEX(辅助数据!$B$3:$B$64,MATCH(项目信息统计表!H586,辅助数据!$A$3:$A$64,0))</f>
        <v>730</v>
      </c>
      <c r="J586" s="141" t="str">
        <f t="shared" si="55"/>
        <v>2022-01</v>
      </c>
      <c r="K586" s="237">
        <v>45261</v>
      </c>
      <c r="L586" s="72" t="str">
        <f t="shared" ref="L586:L618" si="59">"202"&amp;MID(B586,9,1)</f>
        <v>2022</v>
      </c>
      <c r="M586" s="238" t="s">
        <v>54</v>
      </c>
      <c r="N586" s="201" t="s">
        <v>6273</v>
      </c>
      <c r="O586" s="201" t="s">
        <v>7768</v>
      </c>
      <c r="P586" s="231" t="s">
        <v>6983</v>
      </c>
      <c r="Q586" s="215" t="s">
        <v>2415</v>
      </c>
      <c r="R586" s="206" t="s">
        <v>6415</v>
      </c>
      <c r="S586" s="72" t="s">
        <v>65</v>
      </c>
      <c r="T586" s="141" t="s">
        <v>2125</v>
      </c>
      <c r="U586" s="72" t="s">
        <v>70</v>
      </c>
      <c r="V586" s="72" t="s">
        <v>73</v>
      </c>
      <c r="W586" s="72" t="s">
        <v>4497</v>
      </c>
      <c r="X586" s="180" t="s">
        <v>5233</v>
      </c>
      <c r="Y586" s="180" t="s">
        <v>141</v>
      </c>
      <c r="Z586" s="181" t="s">
        <v>2109</v>
      </c>
      <c r="AA586" s="180" t="s">
        <v>7611</v>
      </c>
      <c r="AB586" s="190" t="s">
        <v>4211</v>
      </c>
      <c r="AC586" s="180" t="s">
        <v>90</v>
      </c>
      <c r="AD586" s="180" t="s">
        <v>5233</v>
      </c>
      <c r="AE586" s="191"/>
      <c r="AF586" s="191"/>
      <c r="AG586" s="191"/>
      <c r="AH586" s="191"/>
      <c r="AI586" s="191"/>
      <c r="AJ586" s="191"/>
      <c r="AK586" s="191"/>
      <c r="AL586" s="191"/>
      <c r="AM586" s="191"/>
      <c r="AN586" s="191"/>
      <c r="AO586" s="192"/>
      <c r="AP586" s="192"/>
      <c r="AQ586" s="192"/>
      <c r="AR586" s="192"/>
      <c r="AS586" s="192"/>
      <c r="AT586" s="192"/>
      <c r="AU586" s="192"/>
      <c r="AV586" s="192"/>
      <c r="AW586" s="192"/>
      <c r="AX586" s="72">
        <v>8</v>
      </c>
      <c r="AY586" s="72">
        <v>0</v>
      </c>
      <c r="AZ586" s="212">
        <f t="shared" si="56"/>
        <v>8</v>
      </c>
      <c r="BA586" s="72">
        <v>8</v>
      </c>
      <c r="BB586" s="72">
        <f>0</f>
        <v>0</v>
      </c>
      <c r="BC586" s="72">
        <f t="shared" si="57"/>
        <v>8</v>
      </c>
      <c r="BD586" s="72">
        <f>0</f>
        <v>0</v>
      </c>
      <c r="BE586" s="72">
        <f t="shared" si="58"/>
        <v>8</v>
      </c>
      <c r="BF586" s="72">
        <v>0</v>
      </c>
      <c r="BG586" s="72">
        <v>0</v>
      </c>
      <c r="BH586" s="142"/>
      <c r="BI586" s="142"/>
      <c r="BJ586" s="142"/>
      <c r="BK586" s="139"/>
    </row>
    <row r="587" spans="1:63" ht="40.5" customHeight="1">
      <c r="A587" s="205" t="s">
        <v>5572</v>
      </c>
      <c r="B587" s="232" t="s">
        <v>6109</v>
      </c>
      <c r="C587" s="205" t="s">
        <v>4524</v>
      </c>
      <c r="D587" s="236" t="s">
        <v>7780</v>
      </c>
      <c r="E587" s="238" t="str">
        <f>INDEX([3]项目信息统计表!$E:$E,MATCH(B587,[3]项目信息统计表!$B:$B,0))</f>
        <v>应用研究</v>
      </c>
      <c r="F587" s="238" t="s">
        <v>1584</v>
      </c>
      <c r="G587" s="72" t="str">
        <f>INDEX(辅助数据!$F$3:$F$98,MATCH(项目信息统计表!F587,辅助数据!$E$3:$E$98,0))</f>
        <v>S93</v>
      </c>
      <c r="H587" s="238" t="s">
        <v>132</v>
      </c>
      <c r="I587" s="72">
        <f>INDEX(辅助数据!$B$3:$B$64,MATCH(项目信息统计表!H587,辅助数据!$A$3:$A$64,0))</f>
        <v>710</v>
      </c>
      <c r="J587" s="141" t="str">
        <f t="shared" si="55"/>
        <v>2022-01</v>
      </c>
      <c r="K587" s="237">
        <v>45261</v>
      </c>
      <c r="L587" s="72" t="str">
        <f t="shared" si="59"/>
        <v>2022</v>
      </c>
      <c r="M587" s="238" t="s">
        <v>54</v>
      </c>
      <c r="N587" s="201" t="s">
        <v>6273</v>
      </c>
      <c r="O587" s="201" t="s">
        <v>7768</v>
      </c>
      <c r="P587" s="231" t="s">
        <v>7005</v>
      </c>
      <c r="Q587" s="215" t="s">
        <v>2427</v>
      </c>
      <c r="R587" s="206" t="s">
        <v>6424</v>
      </c>
      <c r="S587" s="72" t="s">
        <v>5231</v>
      </c>
      <c r="T587" s="141" t="s">
        <v>2236</v>
      </c>
      <c r="U587" s="72" t="s">
        <v>70</v>
      </c>
      <c r="V587" s="72" t="s">
        <v>73</v>
      </c>
      <c r="W587" s="72" t="s">
        <v>90</v>
      </c>
      <c r="X587" s="180" t="s">
        <v>5233</v>
      </c>
      <c r="Y587" s="180" t="s">
        <v>5233</v>
      </c>
      <c r="Z587" s="181" t="s">
        <v>5233</v>
      </c>
      <c r="AA587" s="180" t="s">
        <v>2427</v>
      </c>
      <c r="AB587" s="190" t="s">
        <v>4218</v>
      </c>
      <c r="AC587" s="180" t="s">
        <v>4497</v>
      </c>
      <c r="AD587" s="180" t="s">
        <v>5233</v>
      </c>
      <c r="AE587" s="191"/>
      <c r="AF587" s="191"/>
      <c r="AG587" s="191"/>
      <c r="AH587" s="191"/>
      <c r="AI587" s="191"/>
      <c r="AJ587" s="191"/>
      <c r="AK587" s="191"/>
      <c r="AL587" s="191"/>
      <c r="AM587" s="191"/>
      <c r="AN587" s="191"/>
      <c r="AO587" s="192"/>
      <c r="AP587" s="192"/>
      <c r="AQ587" s="192"/>
      <c r="AR587" s="192"/>
      <c r="AS587" s="192"/>
      <c r="AT587" s="192"/>
      <c r="AU587" s="192"/>
      <c r="AV587" s="192"/>
      <c r="AW587" s="192"/>
      <c r="AX587" s="72">
        <v>2</v>
      </c>
      <c r="AY587" s="72">
        <v>0</v>
      </c>
      <c r="AZ587" s="80">
        <f t="shared" si="56"/>
        <v>2</v>
      </c>
      <c r="BA587" s="72">
        <v>2</v>
      </c>
      <c r="BB587" s="72">
        <f>0</f>
        <v>0</v>
      </c>
      <c r="BC587" s="72">
        <f t="shared" si="57"/>
        <v>2</v>
      </c>
      <c r="BD587" s="72">
        <f>0</f>
        <v>0</v>
      </c>
      <c r="BE587" s="72">
        <f t="shared" si="58"/>
        <v>2</v>
      </c>
      <c r="BF587" s="72">
        <v>0</v>
      </c>
      <c r="BG587" s="72">
        <v>0</v>
      </c>
      <c r="BH587" s="142"/>
      <c r="BI587" s="142"/>
      <c r="BJ587" s="142"/>
      <c r="BK587" s="139"/>
    </row>
    <row r="588" spans="1:63" ht="40.5" customHeight="1">
      <c r="A588" s="205" t="s">
        <v>5575</v>
      </c>
      <c r="B588" s="232" t="s">
        <v>6112</v>
      </c>
      <c r="C588" s="205" t="s">
        <v>4524</v>
      </c>
      <c r="D588" s="236" t="s">
        <v>7780</v>
      </c>
      <c r="E588" s="238" t="str">
        <f>INDEX([3]项目信息统计表!$E:$E,MATCH(B588,[3]项目信息统计表!$B:$B,0))</f>
        <v>应用研究</v>
      </c>
      <c r="F588" s="238" t="s">
        <v>1573</v>
      </c>
      <c r="G588" s="72" t="str">
        <f>INDEX(辅助数据!$F$3:$F$98,MATCH(项目信息统计表!F588,辅助数据!$E$3:$E$98,0))</f>
        <v>P82</v>
      </c>
      <c r="H588" s="238" t="s">
        <v>132</v>
      </c>
      <c r="I588" s="72">
        <f>INDEX(辅助数据!$B$3:$B$64,MATCH(项目信息统计表!H588,辅助数据!$A$3:$A$64,0))</f>
        <v>710</v>
      </c>
      <c r="J588" s="141" t="str">
        <f t="shared" si="55"/>
        <v>2022-01</v>
      </c>
      <c r="K588" s="237">
        <v>45261</v>
      </c>
      <c r="L588" s="72" t="str">
        <f t="shared" si="59"/>
        <v>2022</v>
      </c>
      <c r="M588" s="238" t="s">
        <v>54</v>
      </c>
      <c r="N588" s="201" t="s">
        <v>6273</v>
      </c>
      <c r="O588" s="201" t="s">
        <v>7768</v>
      </c>
      <c r="P588" s="231" t="s">
        <v>7008</v>
      </c>
      <c r="Q588" s="215" t="s">
        <v>5030</v>
      </c>
      <c r="R588" s="206" t="s">
        <v>5212</v>
      </c>
      <c r="S588" s="72" t="s">
        <v>5231</v>
      </c>
      <c r="T588" s="141" t="s">
        <v>3769</v>
      </c>
      <c r="U588" s="72" t="s">
        <v>70</v>
      </c>
      <c r="V588" s="72" t="s">
        <v>73</v>
      </c>
      <c r="W588" s="72" t="s">
        <v>90</v>
      </c>
      <c r="X588" s="180" t="s">
        <v>5233</v>
      </c>
      <c r="Y588" s="180" t="s">
        <v>5233</v>
      </c>
      <c r="Z588" s="181" t="s">
        <v>5233</v>
      </c>
      <c r="AA588" s="180" t="s">
        <v>7618</v>
      </c>
      <c r="AB588" s="190" t="s">
        <v>4221</v>
      </c>
      <c r="AC588" s="180" t="s">
        <v>90</v>
      </c>
      <c r="AD588" s="180" t="s">
        <v>5233</v>
      </c>
      <c r="AE588" s="191"/>
      <c r="AF588" s="191"/>
      <c r="AG588" s="191"/>
      <c r="AH588" s="191"/>
      <c r="AI588" s="191"/>
      <c r="AJ588" s="191"/>
      <c r="AK588" s="191"/>
      <c r="AL588" s="191"/>
      <c r="AM588" s="191"/>
      <c r="AN588" s="191"/>
      <c r="AO588" s="192"/>
      <c r="AP588" s="192"/>
      <c r="AQ588" s="192"/>
      <c r="AR588" s="192"/>
      <c r="AS588" s="192"/>
      <c r="AT588" s="192"/>
      <c r="AU588" s="192"/>
      <c r="AV588" s="192"/>
      <c r="AW588" s="192"/>
      <c r="AX588" s="72">
        <v>2</v>
      </c>
      <c r="AY588" s="72">
        <v>0</v>
      </c>
      <c r="AZ588" s="80">
        <f t="shared" si="56"/>
        <v>2</v>
      </c>
      <c r="BA588" s="72">
        <v>2</v>
      </c>
      <c r="BB588" s="72">
        <f>0</f>
        <v>0</v>
      </c>
      <c r="BC588" s="72">
        <f t="shared" si="57"/>
        <v>2</v>
      </c>
      <c r="BD588" s="72">
        <f>0</f>
        <v>0</v>
      </c>
      <c r="BE588" s="72">
        <f t="shared" si="58"/>
        <v>2</v>
      </c>
      <c r="BF588" s="72">
        <v>0</v>
      </c>
      <c r="BG588" s="72">
        <v>0</v>
      </c>
      <c r="BH588" s="142"/>
      <c r="BI588" s="142"/>
      <c r="BJ588" s="142"/>
      <c r="BK588" s="139"/>
    </row>
    <row r="589" spans="1:63" ht="40.5" customHeight="1">
      <c r="A589" s="205" t="s">
        <v>5580</v>
      </c>
      <c r="B589" s="232" t="s">
        <v>6117</v>
      </c>
      <c r="C589" s="205" t="s">
        <v>4524</v>
      </c>
      <c r="D589" s="236" t="s">
        <v>7780</v>
      </c>
      <c r="E589" s="238" t="str">
        <f>INDEX([3]项目信息统计表!$E:$E,MATCH(B589,[3]项目信息统计表!$B:$B,0))</f>
        <v>基础研究</v>
      </c>
      <c r="F589" s="238" t="s">
        <v>1573</v>
      </c>
      <c r="G589" s="72" t="str">
        <f>INDEX(辅助数据!$F$3:$F$98,MATCH(项目信息统计表!F589,辅助数据!$E$3:$E$98,0))</f>
        <v>P82</v>
      </c>
      <c r="H589" s="238" t="s">
        <v>132</v>
      </c>
      <c r="I589" s="72">
        <f>INDEX(辅助数据!$B$3:$B$64,MATCH(项目信息统计表!H589,辅助数据!$A$3:$A$64,0))</f>
        <v>710</v>
      </c>
      <c r="J589" s="141" t="str">
        <f t="shared" si="55"/>
        <v>2022-01</v>
      </c>
      <c r="K589" s="237">
        <v>45992</v>
      </c>
      <c r="L589" s="72" t="str">
        <f t="shared" si="59"/>
        <v>2022</v>
      </c>
      <c r="M589" s="238" t="s">
        <v>54</v>
      </c>
      <c r="N589" s="201" t="s">
        <v>6273</v>
      </c>
      <c r="O589" s="201" t="s">
        <v>7768</v>
      </c>
      <c r="P589" s="231" t="s">
        <v>7013</v>
      </c>
      <c r="Q589" s="215" t="s">
        <v>5031</v>
      </c>
      <c r="R589" s="206" t="s">
        <v>5213</v>
      </c>
      <c r="S589" s="72" t="s">
        <v>5231</v>
      </c>
      <c r="T589" s="141" t="s">
        <v>2238</v>
      </c>
      <c r="U589" s="72" t="s">
        <v>70</v>
      </c>
      <c r="V589" s="72" t="s">
        <v>73</v>
      </c>
      <c r="W589" s="72" t="s">
        <v>90</v>
      </c>
      <c r="X589" s="180" t="s">
        <v>5233</v>
      </c>
      <c r="Y589" s="180" t="s">
        <v>5233</v>
      </c>
      <c r="Z589" s="181" t="s">
        <v>5233</v>
      </c>
      <c r="AA589" s="180" t="s">
        <v>7031</v>
      </c>
      <c r="AB589" s="190" t="s">
        <v>4224</v>
      </c>
      <c r="AC589" s="180" t="s">
        <v>90</v>
      </c>
      <c r="AD589" s="180" t="s">
        <v>5233</v>
      </c>
      <c r="AE589" s="191"/>
      <c r="AF589" s="191"/>
      <c r="AG589" s="191"/>
      <c r="AH589" s="191"/>
      <c r="AI589" s="191"/>
      <c r="AJ589" s="191"/>
      <c r="AK589" s="191"/>
      <c r="AL589" s="191"/>
      <c r="AM589" s="191"/>
      <c r="AN589" s="191"/>
      <c r="AO589" s="192"/>
      <c r="AP589" s="192"/>
      <c r="AQ589" s="192"/>
      <c r="AR589" s="192"/>
      <c r="AS589" s="192"/>
      <c r="AT589" s="192"/>
      <c r="AU589" s="192"/>
      <c r="AV589" s="192"/>
      <c r="AW589" s="192"/>
      <c r="AX589" s="72">
        <v>7</v>
      </c>
      <c r="AY589" s="72">
        <v>0</v>
      </c>
      <c r="AZ589" s="80">
        <f t="shared" si="56"/>
        <v>7</v>
      </c>
      <c r="BA589" s="72">
        <v>7</v>
      </c>
      <c r="BB589" s="72">
        <f>0</f>
        <v>0</v>
      </c>
      <c r="BC589" s="72">
        <f t="shared" si="57"/>
        <v>7</v>
      </c>
      <c r="BD589" s="72">
        <f>0</f>
        <v>0</v>
      </c>
      <c r="BE589" s="72">
        <f t="shared" si="58"/>
        <v>7</v>
      </c>
      <c r="BF589" s="72">
        <v>0</v>
      </c>
      <c r="BG589" s="72">
        <v>0</v>
      </c>
      <c r="BH589" s="142"/>
      <c r="BI589" s="142"/>
      <c r="BJ589" s="142"/>
      <c r="BK589" s="139"/>
    </row>
    <row r="590" spans="1:63" ht="40.5" customHeight="1">
      <c r="A590" s="205" t="s">
        <v>5589</v>
      </c>
      <c r="B590" s="232" t="s">
        <v>6126</v>
      </c>
      <c r="C590" s="205" t="s">
        <v>4524</v>
      </c>
      <c r="D590" s="236" t="s">
        <v>7780</v>
      </c>
      <c r="E590" s="238" t="str">
        <f>INDEX([3]项目信息统计表!$E:$E,MATCH(B590,[3]项目信息统计表!$B:$B,0))</f>
        <v>基础研究</v>
      </c>
      <c r="F590" s="238" t="s">
        <v>1568</v>
      </c>
      <c r="G590" s="72" t="str">
        <f>INDEX(辅助数据!$F$3:$F$98,MATCH(项目信息统计表!F590,辅助数据!$E$3:$E$98,0))</f>
        <v>N77</v>
      </c>
      <c r="H590" s="238" t="s">
        <v>129</v>
      </c>
      <c r="I590" s="72">
        <f>INDEX(辅助数据!$B$3:$B$64,MATCH(项目信息统计表!H590,辅助数据!$A$3:$A$64,0))</f>
        <v>790</v>
      </c>
      <c r="J590" s="141" t="str">
        <f t="shared" si="55"/>
        <v>2022-01</v>
      </c>
      <c r="K590" s="237">
        <v>45627</v>
      </c>
      <c r="L590" s="72" t="str">
        <f t="shared" si="59"/>
        <v>2022</v>
      </c>
      <c r="M590" s="238" t="s">
        <v>54</v>
      </c>
      <c r="N590" s="197" t="s">
        <v>6273</v>
      </c>
      <c r="O590" s="201" t="s">
        <v>7768</v>
      </c>
      <c r="P590" s="231" t="s">
        <v>7028</v>
      </c>
      <c r="Q590" s="215" t="s">
        <v>7029</v>
      </c>
      <c r="R590" s="206">
        <v>210067</v>
      </c>
      <c r="S590" s="72" t="s">
        <v>5231</v>
      </c>
      <c r="T590" s="141" t="s">
        <v>2181</v>
      </c>
      <c r="U590" s="72" t="s">
        <v>70</v>
      </c>
      <c r="V590" s="72" t="s">
        <v>73</v>
      </c>
      <c r="W590" s="72" t="s">
        <v>90</v>
      </c>
      <c r="X590" s="180" t="s">
        <v>5233</v>
      </c>
      <c r="Y590" s="180" t="s">
        <v>5233</v>
      </c>
      <c r="Z590" s="181" t="s">
        <v>5233</v>
      </c>
      <c r="AA590" s="180" t="s">
        <v>7627</v>
      </c>
      <c r="AB590" s="190" t="s">
        <v>4223</v>
      </c>
      <c r="AC590" s="180" t="s">
        <v>90</v>
      </c>
      <c r="AD590" s="180" t="s">
        <v>5233</v>
      </c>
      <c r="AE590" s="191"/>
      <c r="AF590" s="191"/>
      <c r="AG590" s="191"/>
      <c r="AH590" s="191"/>
      <c r="AI590" s="191"/>
      <c r="AJ590" s="191"/>
      <c r="AK590" s="191"/>
      <c r="AL590" s="191"/>
      <c r="AM590" s="191"/>
      <c r="AN590" s="191"/>
      <c r="AO590" s="192"/>
      <c r="AP590" s="192"/>
      <c r="AQ590" s="192"/>
      <c r="AR590" s="192"/>
      <c r="AS590" s="192"/>
      <c r="AT590" s="192"/>
      <c r="AU590" s="192"/>
      <c r="AV590" s="192"/>
      <c r="AW590" s="192"/>
      <c r="AX590" s="72">
        <v>3</v>
      </c>
      <c r="AY590" s="72">
        <v>0</v>
      </c>
      <c r="AZ590" s="80">
        <f t="shared" si="56"/>
        <v>3</v>
      </c>
      <c r="BA590" s="72">
        <v>3</v>
      </c>
      <c r="BB590" s="72">
        <f>0</f>
        <v>0</v>
      </c>
      <c r="BC590" s="72">
        <f t="shared" si="57"/>
        <v>3</v>
      </c>
      <c r="BD590" s="72">
        <f>0</f>
        <v>0</v>
      </c>
      <c r="BE590" s="72">
        <f t="shared" si="58"/>
        <v>3</v>
      </c>
      <c r="BF590" s="72">
        <v>0</v>
      </c>
      <c r="BG590" s="72">
        <v>0</v>
      </c>
      <c r="BH590" s="142"/>
      <c r="BI590" s="142"/>
      <c r="BJ590" s="142"/>
      <c r="BK590" s="139"/>
    </row>
    <row r="591" spans="1:63" ht="40.5" customHeight="1">
      <c r="A591" s="205" t="s">
        <v>5590</v>
      </c>
      <c r="B591" s="232" t="s">
        <v>6127</v>
      </c>
      <c r="C591" s="205" t="s">
        <v>4524</v>
      </c>
      <c r="D591" s="236" t="s">
        <v>7780</v>
      </c>
      <c r="E591" s="238" t="str">
        <f>INDEX([3]项目信息统计表!$E:$E,MATCH(B591,[3]项目信息统计表!$B:$B,0))</f>
        <v>基础研究</v>
      </c>
      <c r="F591" s="238" t="s">
        <v>1573</v>
      </c>
      <c r="G591" s="72" t="str">
        <f>INDEX(辅助数据!$F$3:$F$98,MATCH(项目信息统计表!F591,辅助数据!$E$3:$E$98,0))</f>
        <v>P82</v>
      </c>
      <c r="H591" s="238" t="s">
        <v>1332</v>
      </c>
      <c r="I591" s="72">
        <f>INDEX(辅助数据!$B$3:$B$64,MATCH(项目信息统计表!H591,辅助数据!$A$3:$A$64,0))</f>
        <v>820</v>
      </c>
      <c r="J591" s="141" t="str">
        <f t="shared" si="55"/>
        <v>2022-01</v>
      </c>
      <c r="K591" s="237">
        <v>45261</v>
      </c>
      <c r="L591" s="72" t="str">
        <f t="shared" si="59"/>
        <v>2022</v>
      </c>
      <c r="M591" s="238" t="s">
        <v>54</v>
      </c>
      <c r="N591" s="197" t="s">
        <v>6273</v>
      </c>
      <c r="O591" s="201" t="s">
        <v>7768</v>
      </c>
      <c r="P591" s="231" t="s">
        <v>7030</v>
      </c>
      <c r="Q591" s="215" t="s">
        <v>7031</v>
      </c>
      <c r="R591" s="206">
        <v>210087</v>
      </c>
      <c r="S591" s="72" t="s">
        <v>5231</v>
      </c>
      <c r="T591" s="141" t="s">
        <v>2197</v>
      </c>
      <c r="U591" s="72" t="s">
        <v>70</v>
      </c>
      <c r="V591" s="72" t="s">
        <v>73</v>
      </c>
      <c r="W591" s="72" t="s">
        <v>90</v>
      </c>
      <c r="X591" s="180" t="s">
        <v>5233</v>
      </c>
      <c r="Y591" s="180" t="s">
        <v>5233</v>
      </c>
      <c r="Z591" s="181" t="s">
        <v>5233</v>
      </c>
      <c r="AA591" s="180" t="s">
        <v>7628</v>
      </c>
      <c r="AB591" s="190" t="s">
        <v>4222</v>
      </c>
      <c r="AC591" s="180" t="s">
        <v>90</v>
      </c>
      <c r="AD591" s="180" t="s">
        <v>5233</v>
      </c>
      <c r="AE591" s="191"/>
      <c r="AF591" s="191"/>
      <c r="AG591" s="191"/>
      <c r="AH591" s="191"/>
      <c r="AI591" s="191"/>
      <c r="AJ591" s="191"/>
      <c r="AK591" s="191"/>
      <c r="AL591" s="191"/>
      <c r="AM591" s="191"/>
      <c r="AN591" s="191"/>
      <c r="AO591" s="192"/>
      <c r="AP591" s="192"/>
      <c r="AQ591" s="192"/>
      <c r="AR591" s="192"/>
      <c r="AS591" s="192"/>
      <c r="AT591" s="192"/>
      <c r="AU591" s="192"/>
      <c r="AV591" s="192"/>
      <c r="AW591" s="192"/>
      <c r="AX591" s="72">
        <v>3</v>
      </c>
      <c r="AY591" s="72">
        <v>0</v>
      </c>
      <c r="AZ591" s="80">
        <f t="shared" si="56"/>
        <v>3</v>
      </c>
      <c r="BA591" s="72">
        <v>3</v>
      </c>
      <c r="BB591" s="72">
        <f>0</f>
        <v>0</v>
      </c>
      <c r="BC591" s="72">
        <f t="shared" si="57"/>
        <v>3</v>
      </c>
      <c r="BD591" s="72">
        <f>0</f>
        <v>0</v>
      </c>
      <c r="BE591" s="72">
        <f t="shared" si="58"/>
        <v>3</v>
      </c>
      <c r="BF591" s="72">
        <v>0</v>
      </c>
      <c r="BG591" s="72">
        <v>0</v>
      </c>
      <c r="BH591" s="142"/>
      <c r="BI591" s="142"/>
      <c r="BJ591" s="142"/>
      <c r="BK591" s="139"/>
    </row>
    <row r="592" spans="1:63" ht="40.5" customHeight="1">
      <c r="A592" s="205" t="s">
        <v>5591</v>
      </c>
      <c r="B592" s="232" t="s">
        <v>6128</v>
      </c>
      <c r="C592" s="205" t="s">
        <v>4524</v>
      </c>
      <c r="D592" s="236" t="s">
        <v>7780</v>
      </c>
      <c r="E592" s="238" t="str">
        <f>INDEX([3]项目信息统计表!$E:$E,MATCH(B592,[3]项目信息统计表!$B:$B,0))</f>
        <v>基础研究</v>
      </c>
      <c r="F592" s="238" t="s">
        <v>1568</v>
      </c>
      <c r="G592" s="72" t="str">
        <f>INDEX(辅助数据!$F$3:$F$98,MATCH(项目信息统计表!F592,辅助数据!$E$3:$E$98,0))</f>
        <v>N77</v>
      </c>
      <c r="H592" s="238" t="s">
        <v>133</v>
      </c>
      <c r="I592" s="72">
        <f>INDEX(辅助数据!$B$3:$B$64,MATCH(项目信息统计表!H592,辅助数据!$A$3:$A$64,0))</f>
        <v>720</v>
      </c>
      <c r="J592" s="141" t="str">
        <f t="shared" si="55"/>
        <v>2022-01</v>
      </c>
      <c r="K592" s="237">
        <v>45627</v>
      </c>
      <c r="L592" s="72" t="str">
        <f t="shared" si="59"/>
        <v>2022</v>
      </c>
      <c r="M592" s="238" t="s">
        <v>54</v>
      </c>
      <c r="N592" s="197" t="s">
        <v>6273</v>
      </c>
      <c r="O592" s="201" t="s">
        <v>7768</v>
      </c>
      <c r="P592" s="231" t="s">
        <v>7032</v>
      </c>
      <c r="Q592" s="215" t="s">
        <v>7033</v>
      </c>
      <c r="R592" s="206">
        <v>210062</v>
      </c>
      <c r="S592" s="72" t="s">
        <v>5231</v>
      </c>
      <c r="T592" s="141" t="s">
        <v>3789</v>
      </c>
      <c r="U592" s="72" t="s">
        <v>70</v>
      </c>
      <c r="V592" s="72" t="s">
        <v>73</v>
      </c>
      <c r="W592" s="72" t="s">
        <v>90</v>
      </c>
      <c r="X592" s="180" t="s">
        <v>5233</v>
      </c>
      <c r="Y592" s="180" t="s">
        <v>5233</v>
      </c>
      <c r="Z592" s="181" t="s">
        <v>5233</v>
      </c>
      <c r="AA592" s="180" t="s">
        <v>2363</v>
      </c>
      <c r="AB592" s="190" t="s">
        <v>4218</v>
      </c>
      <c r="AC592" s="180" t="s">
        <v>90</v>
      </c>
      <c r="AD592" s="180" t="s">
        <v>5233</v>
      </c>
      <c r="AE592" s="191"/>
      <c r="AF592" s="191"/>
      <c r="AG592" s="191"/>
      <c r="AH592" s="191"/>
      <c r="AI592" s="191"/>
      <c r="AJ592" s="191"/>
      <c r="AK592" s="191"/>
      <c r="AL592" s="191"/>
      <c r="AM592" s="191"/>
      <c r="AN592" s="191"/>
      <c r="AO592" s="192"/>
      <c r="AP592" s="192"/>
      <c r="AQ592" s="192"/>
      <c r="AR592" s="192"/>
      <c r="AS592" s="192"/>
      <c r="AT592" s="192"/>
      <c r="AU592" s="192"/>
      <c r="AV592" s="192"/>
      <c r="AW592" s="192"/>
      <c r="AX592" s="72">
        <v>3</v>
      </c>
      <c r="AY592" s="72">
        <v>0</v>
      </c>
      <c r="AZ592" s="80">
        <f t="shared" si="56"/>
        <v>3</v>
      </c>
      <c r="BA592" s="72">
        <v>3</v>
      </c>
      <c r="BB592" s="72">
        <f>0</f>
        <v>0</v>
      </c>
      <c r="BC592" s="72">
        <f t="shared" si="57"/>
        <v>3</v>
      </c>
      <c r="BD592" s="72">
        <f>0</f>
        <v>0</v>
      </c>
      <c r="BE592" s="72">
        <f t="shared" si="58"/>
        <v>3</v>
      </c>
      <c r="BF592" s="72">
        <v>0</v>
      </c>
      <c r="BG592" s="72">
        <v>0</v>
      </c>
      <c r="BH592" s="142"/>
      <c r="BI592" s="142"/>
      <c r="BJ592" s="142"/>
      <c r="BK592" s="139"/>
    </row>
    <row r="593" spans="1:63" ht="40.5" customHeight="1">
      <c r="A593" s="205" t="s">
        <v>5592</v>
      </c>
      <c r="B593" s="232" t="s">
        <v>6129</v>
      </c>
      <c r="C593" s="205" t="s">
        <v>4524</v>
      </c>
      <c r="D593" s="236" t="s">
        <v>7780</v>
      </c>
      <c r="E593" s="238" t="str">
        <f>INDEX([3]项目信息统计表!$E:$E,MATCH(B593,[3]项目信息统计表!$B:$B,0))</f>
        <v>基础研究</v>
      </c>
      <c r="F593" s="238" t="s">
        <v>1564</v>
      </c>
      <c r="G593" s="72" t="str">
        <f>INDEX(辅助数据!$F$3:$F$98,MATCH(项目信息统计表!F593,辅助数据!$E$3:$E$98,0))</f>
        <v>M73</v>
      </c>
      <c r="H593" s="238" t="s">
        <v>1226</v>
      </c>
      <c r="I593" s="72">
        <f>INDEX(辅助数据!$B$3:$B$64,MATCH(项目信息统计表!H593,辅助数据!$A$3:$A$64,0))</f>
        <v>770</v>
      </c>
      <c r="J593" s="141" t="str">
        <f t="shared" si="55"/>
        <v>2022-01</v>
      </c>
      <c r="K593" s="237">
        <v>45261</v>
      </c>
      <c r="L593" s="72" t="str">
        <f t="shared" si="59"/>
        <v>2022</v>
      </c>
      <c r="M593" s="238" t="s">
        <v>54</v>
      </c>
      <c r="N593" s="197" t="s">
        <v>6273</v>
      </c>
      <c r="O593" s="201" t="s">
        <v>7768</v>
      </c>
      <c r="P593" s="231" t="s">
        <v>7034</v>
      </c>
      <c r="Q593" s="215" t="s">
        <v>7035</v>
      </c>
      <c r="R593" s="206">
        <v>210058</v>
      </c>
      <c r="S593" s="72" t="s">
        <v>65</v>
      </c>
      <c r="T593" s="141" t="s">
        <v>3798</v>
      </c>
      <c r="U593" s="72" t="s">
        <v>70</v>
      </c>
      <c r="V593" s="72" t="s">
        <v>73</v>
      </c>
      <c r="W593" s="72" t="s">
        <v>90</v>
      </c>
      <c r="X593" s="180" t="s">
        <v>5233</v>
      </c>
      <c r="Y593" s="180" t="s">
        <v>5233</v>
      </c>
      <c r="Z593" s="181" t="s">
        <v>5233</v>
      </c>
      <c r="AA593" s="180" t="s">
        <v>7629</v>
      </c>
      <c r="AB593" s="190">
        <v>1986</v>
      </c>
      <c r="AC593" s="180" t="s">
        <v>90</v>
      </c>
      <c r="AD593" s="180" t="s">
        <v>5233</v>
      </c>
      <c r="AE593" s="191"/>
      <c r="AF593" s="191"/>
      <c r="AG593" s="191"/>
      <c r="AH593" s="191"/>
      <c r="AI593" s="191"/>
      <c r="AJ593" s="191"/>
      <c r="AK593" s="191"/>
      <c r="AL593" s="191"/>
      <c r="AM593" s="191"/>
      <c r="AN593" s="191"/>
      <c r="AO593" s="192"/>
      <c r="AP593" s="192"/>
      <c r="AQ593" s="192"/>
      <c r="AR593" s="192"/>
      <c r="AS593" s="192"/>
      <c r="AT593" s="192"/>
      <c r="AU593" s="192"/>
      <c r="AV593" s="192"/>
      <c r="AW593" s="192"/>
      <c r="AX593" s="72">
        <v>3</v>
      </c>
      <c r="AY593" s="72">
        <v>0</v>
      </c>
      <c r="AZ593" s="80">
        <f t="shared" si="56"/>
        <v>3</v>
      </c>
      <c r="BA593" s="72">
        <v>3</v>
      </c>
      <c r="BB593" s="72">
        <f>0</f>
        <v>0</v>
      </c>
      <c r="BC593" s="72">
        <f t="shared" si="57"/>
        <v>3</v>
      </c>
      <c r="BD593" s="72">
        <f>0</f>
        <v>0</v>
      </c>
      <c r="BE593" s="72">
        <f t="shared" si="58"/>
        <v>3</v>
      </c>
      <c r="BF593" s="72">
        <v>0</v>
      </c>
      <c r="BG593" s="72">
        <v>0</v>
      </c>
      <c r="BH593" s="142"/>
      <c r="BI593" s="142"/>
      <c r="BJ593" s="142"/>
      <c r="BK593" s="139"/>
    </row>
    <row r="594" spans="1:63" ht="40.5" customHeight="1">
      <c r="A594" s="205" t="s">
        <v>5594</v>
      </c>
      <c r="B594" s="232" t="s">
        <v>6131</v>
      </c>
      <c r="C594" s="205" t="s">
        <v>4524</v>
      </c>
      <c r="D594" s="236" t="s">
        <v>7780</v>
      </c>
      <c r="E594" s="238" t="str">
        <f>INDEX([3]项目信息统计表!$E:$E,MATCH(B594,[3]项目信息统计表!$B:$B,0))</f>
        <v>基础研究</v>
      </c>
      <c r="F594" s="238" t="s">
        <v>1573</v>
      </c>
      <c r="G594" s="72" t="str">
        <f>INDEX(辅助数据!$F$3:$F$98,MATCH(项目信息统计表!F594,辅助数据!$E$3:$E$98,0))</f>
        <v>P82</v>
      </c>
      <c r="H594" s="238" t="s">
        <v>128</v>
      </c>
      <c r="I594" s="72">
        <f>INDEX(辅助数据!$B$3:$B$64,MATCH(项目信息统计表!H594,辅助数据!$A$3:$A$64,0))</f>
        <v>810</v>
      </c>
      <c r="J594" s="141" t="str">
        <f t="shared" si="55"/>
        <v>2022-01</v>
      </c>
      <c r="K594" s="237">
        <v>45261</v>
      </c>
      <c r="L594" s="72" t="str">
        <f t="shared" si="59"/>
        <v>2022</v>
      </c>
      <c r="M594" s="238" t="s">
        <v>54</v>
      </c>
      <c r="N594" s="201" t="s">
        <v>6273</v>
      </c>
      <c r="O594" s="201" t="s">
        <v>7768</v>
      </c>
      <c r="P594" s="231" t="s">
        <v>7038</v>
      </c>
      <c r="Q594" s="215" t="s">
        <v>7039</v>
      </c>
      <c r="R594" s="206">
        <v>210044</v>
      </c>
      <c r="S594" s="72" t="s">
        <v>5231</v>
      </c>
      <c r="T594" s="141" t="s">
        <v>3776</v>
      </c>
      <c r="U594" s="72" t="s">
        <v>70</v>
      </c>
      <c r="V594" s="72" t="s">
        <v>73</v>
      </c>
      <c r="W594" s="72" t="s">
        <v>90</v>
      </c>
      <c r="X594" s="180" t="s">
        <v>5233</v>
      </c>
      <c r="Y594" s="180" t="s">
        <v>5233</v>
      </c>
      <c r="Z594" s="181" t="s">
        <v>5233</v>
      </c>
      <c r="AA594" s="180"/>
      <c r="AB594" s="190"/>
      <c r="AC594" s="180"/>
      <c r="AD594" s="180"/>
      <c r="AE594" s="191"/>
      <c r="AF594" s="191"/>
      <c r="AG594" s="191"/>
      <c r="AH594" s="191"/>
      <c r="AI594" s="191"/>
      <c r="AJ594" s="191"/>
      <c r="AK594" s="191"/>
      <c r="AL594" s="191"/>
      <c r="AM594" s="191"/>
      <c r="AN594" s="191"/>
      <c r="AO594" s="192"/>
      <c r="AP594" s="192"/>
      <c r="AQ594" s="192"/>
      <c r="AR594" s="192"/>
      <c r="AS594" s="192"/>
      <c r="AT594" s="192"/>
      <c r="AU594" s="192"/>
      <c r="AV594" s="192"/>
      <c r="AW594" s="192"/>
      <c r="AX594" s="72">
        <v>6</v>
      </c>
      <c r="AY594" s="72">
        <v>0</v>
      </c>
      <c r="AZ594" s="80">
        <f t="shared" si="56"/>
        <v>6</v>
      </c>
      <c r="BA594" s="72">
        <v>6</v>
      </c>
      <c r="BB594" s="72">
        <f>0</f>
        <v>0</v>
      </c>
      <c r="BC594" s="72">
        <f t="shared" si="57"/>
        <v>6</v>
      </c>
      <c r="BD594" s="72">
        <f>0</f>
        <v>0</v>
      </c>
      <c r="BE594" s="72">
        <f t="shared" si="58"/>
        <v>6</v>
      </c>
      <c r="BF594" s="72">
        <v>0</v>
      </c>
      <c r="BG594" s="72">
        <v>0</v>
      </c>
      <c r="BH594" s="142"/>
      <c r="BI594" s="142"/>
      <c r="BJ594" s="142"/>
      <c r="BK594" s="139"/>
    </row>
    <row r="595" spans="1:63" ht="40.5" customHeight="1">
      <c r="A595" s="205" t="s">
        <v>5595</v>
      </c>
      <c r="B595" s="232" t="s">
        <v>6132</v>
      </c>
      <c r="C595" s="205" t="s">
        <v>4524</v>
      </c>
      <c r="D595" s="236" t="s">
        <v>7780</v>
      </c>
      <c r="E595" s="238" t="str">
        <f>INDEX([3]项目信息统计表!$E:$E,MATCH(B595,[3]项目信息统计表!$B:$B,0))</f>
        <v>应用研究</v>
      </c>
      <c r="F595" s="238" t="s">
        <v>1586</v>
      </c>
      <c r="G595" s="72" t="str">
        <f>INDEX(辅助数据!$F$3:$F$98,MATCH(项目信息统计表!F595,辅助数据!$E$3:$E$98,0))</f>
        <v>S95</v>
      </c>
      <c r="H595" s="238" t="s">
        <v>128</v>
      </c>
      <c r="I595" s="72">
        <f>INDEX(辅助数据!$B$3:$B$64,MATCH(项目信息统计表!H595,辅助数据!$A$3:$A$64,0))</f>
        <v>810</v>
      </c>
      <c r="J595" s="141" t="str">
        <f t="shared" si="55"/>
        <v>2022-01</v>
      </c>
      <c r="K595" s="237">
        <v>45261</v>
      </c>
      <c r="L595" s="72" t="str">
        <f t="shared" si="59"/>
        <v>2022</v>
      </c>
      <c r="M595" s="238" t="s">
        <v>54</v>
      </c>
      <c r="N595" s="201" t="s">
        <v>6273</v>
      </c>
      <c r="O595" s="201" t="s">
        <v>7768</v>
      </c>
      <c r="P595" s="231" t="s">
        <v>7040</v>
      </c>
      <c r="Q595" s="215" t="s">
        <v>7041</v>
      </c>
      <c r="R595" s="206">
        <v>200135</v>
      </c>
      <c r="S595" s="72" t="s">
        <v>65</v>
      </c>
      <c r="T595" s="141" t="s">
        <v>2197</v>
      </c>
      <c r="U595" s="72" t="s">
        <v>70</v>
      </c>
      <c r="V595" s="72" t="s">
        <v>73</v>
      </c>
      <c r="W595" s="72" t="s">
        <v>90</v>
      </c>
      <c r="X595" s="180" t="s">
        <v>5233</v>
      </c>
      <c r="Y595" s="180" t="s">
        <v>5233</v>
      </c>
      <c r="Z595" s="181" t="s">
        <v>5233</v>
      </c>
      <c r="AA595" s="180"/>
      <c r="AB595" s="190"/>
      <c r="AC595" s="180"/>
      <c r="AD595" s="180"/>
      <c r="AE595" s="191"/>
      <c r="AF595" s="191"/>
      <c r="AG595" s="191"/>
      <c r="AH595" s="191"/>
      <c r="AI595" s="191"/>
      <c r="AJ595" s="191"/>
      <c r="AK595" s="191"/>
      <c r="AL595" s="191"/>
      <c r="AM595" s="191"/>
      <c r="AN595" s="191"/>
      <c r="AO595" s="192"/>
      <c r="AP595" s="192"/>
      <c r="AQ595" s="192"/>
      <c r="AR595" s="192"/>
      <c r="AS595" s="192"/>
      <c r="AT595" s="192"/>
      <c r="AU595" s="192"/>
      <c r="AV595" s="192"/>
      <c r="AW595" s="192"/>
      <c r="AX595" s="72">
        <v>6</v>
      </c>
      <c r="AY595" s="72">
        <v>0</v>
      </c>
      <c r="AZ595" s="80">
        <f t="shared" si="56"/>
        <v>6</v>
      </c>
      <c r="BA595" s="72">
        <v>6</v>
      </c>
      <c r="BB595" s="72">
        <f>0</f>
        <v>0</v>
      </c>
      <c r="BC595" s="72">
        <f t="shared" si="57"/>
        <v>6</v>
      </c>
      <c r="BD595" s="72">
        <f>0</f>
        <v>0</v>
      </c>
      <c r="BE595" s="72">
        <f t="shared" si="58"/>
        <v>6</v>
      </c>
      <c r="BF595" s="72">
        <v>0</v>
      </c>
      <c r="BG595" s="72">
        <v>0</v>
      </c>
      <c r="BH595" s="142"/>
      <c r="BI595" s="142"/>
      <c r="BJ595" s="142"/>
      <c r="BK595" s="139"/>
    </row>
    <row r="596" spans="1:63" ht="40.5" customHeight="1">
      <c r="A596" s="205" t="s">
        <v>5596</v>
      </c>
      <c r="B596" s="232" t="s">
        <v>6133</v>
      </c>
      <c r="C596" s="205" t="s">
        <v>4524</v>
      </c>
      <c r="D596" s="236" t="s">
        <v>7780</v>
      </c>
      <c r="E596" s="238" t="str">
        <f>INDEX([3]项目信息统计表!$E:$E,MATCH(B596,[3]项目信息统计表!$B:$B,0))</f>
        <v>应用研究</v>
      </c>
      <c r="F596" s="238" t="s">
        <v>1573</v>
      </c>
      <c r="G596" s="72" t="str">
        <f>INDEX(辅助数据!$F$3:$F$98,MATCH(项目信息统计表!F596,辅助数据!$E$3:$E$98,0))</f>
        <v>P82</v>
      </c>
      <c r="H596" s="238" t="s">
        <v>132</v>
      </c>
      <c r="I596" s="72">
        <f>INDEX(辅助数据!$B$3:$B$64,MATCH(项目信息统计表!H596,辅助数据!$A$3:$A$64,0))</f>
        <v>710</v>
      </c>
      <c r="J596" s="141" t="str">
        <f t="shared" si="55"/>
        <v>2022-01</v>
      </c>
      <c r="K596" s="237">
        <v>45261</v>
      </c>
      <c r="L596" s="72" t="str">
        <f t="shared" si="59"/>
        <v>2022</v>
      </c>
      <c r="M596" s="238" t="s">
        <v>54</v>
      </c>
      <c r="N596" s="201" t="s">
        <v>6273</v>
      </c>
      <c r="O596" s="201" t="s">
        <v>7768</v>
      </c>
      <c r="P596" s="231" t="s">
        <v>7042</v>
      </c>
      <c r="Q596" s="215" t="s">
        <v>4505</v>
      </c>
      <c r="R596" s="206" t="s">
        <v>6426</v>
      </c>
      <c r="S596" s="72" t="s">
        <v>65</v>
      </c>
      <c r="T596" s="141" t="s">
        <v>2237</v>
      </c>
      <c r="U596" s="72" t="s">
        <v>70</v>
      </c>
      <c r="V596" s="72" t="s">
        <v>73</v>
      </c>
      <c r="W596" s="72" t="s">
        <v>90</v>
      </c>
      <c r="X596" s="180" t="s">
        <v>5233</v>
      </c>
      <c r="Y596" s="180" t="s">
        <v>5233</v>
      </c>
      <c r="Z596" s="181" t="s">
        <v>5233</v>
      </c>
      <c r="AA596" s="180" t="s">
        <v>7631</v>
      </c>
      <c r="AB596" s="190" t="s">
        <v>4207</v>
      </c>
      <c r="AC596" s="180" t="s">
        <v>76</v>
      </c>
      <c r="AD596" s="180" t="s">
        <v>5234</v>
      </c>
      <c r="AE596" s="191"/>
      <c r="AF596" s="191"/>
      <c r="AG596" s="191"/>
      <c r="AH596" s="191"/>
      <c r="AI596" s="191"/>
      <c r="AJ596" s="191"/>
      <c r="AK596" s="191"/>
      <c r="AL596" s="191"/>
      <c r="AM596" s="191"/>
      <c r="AN596" s="191"/>
      <c r="AO596" s="192"/>
      <c r="AP596" s="192"/>
      <c r="AQ596" s="192"/>
      <c r="AR596" s="192"/>
      <c r="AS596" s="192"/>
      <c r="AT596" s="192"/>
      <c r="AU596" s="192"/>
      <c r="AV596" s="192"/>
      <c r="AW596" s="192"/>
      <c r="AX596" s="72">
        <v>6</v>
      </c>
      <c r="AY596" s="72">
        <v>0</v>
      </c>
      <c r="AZ596" s="80">
        <f t="shared" si="56"/>
        <v>6</v>
      </c>
      <c r="BA596" s="72">
        <v>6</v>
      </c>
      <c r="BB596" s="72">
        <f>0</f>
        <v>0</v>
      </c>
      <c r="BC596" s="72">
        <f t="shared" si="57"/>
        <v>6</v>
      </c>
      <c r="BD596" s="72">
        <f>0</f>
        <v>0</v>
      </c>
      <c r="BE596" s="72">
        <f t="shared" si="58"/>
        <v>6</v>
      </c>
      <c r="BF596" s="72">
        <v>0</v>
      </c>
      <c r="BG596" s="72">
        <v>0</v>
      </c>
      <c r="BH596" s="142"/>
      <c r="BI596" s="142"/>
      <c r="BJ596" s="142"/>
      <c r="BK596" s="139"/>
    </row>
    <row r="597" spans="1:63" ht="40.5" customHeight="1">
      <c r="A597" s="205" t="s">
        <v>5601</v>
      </c>
      <c r="B597" s="232" t="s">
        <v>6138</v>
      </c>
      <c r="C597" s="205" t="s">
        <v>4524</v>
      </c>
      <c r="D597" s="236" t="s">
        <v>7780</v>
      </c>
      <c r="E597" s="238" t="str">
        <f>INDEX([3]项目信息统计表!$E:$E,MATCH(B597,[3]项目信息统计表!$B:$B,0))</f>
        <v>基础研究</v>
      </c>
      <c r="F597" s="238" t="s">
        <v>1573</v>
      </c>
      <c r="G597" s="72" t="str">
        <f>INDEX(辅助数据!$F$3:$F$98,MATCH(项目信息统计表!F597,辅助数据!$E$3:$E$98,0))</f>
        <v>P82</v>
      </c>
      <c r="H597" s="238" t="s">
        <v>132</v>
      </c>
      <c r="I597" s="72">
        <f>INDEX(辅助数据!$B$3:$B$64,MATCH(项目信息统计表!H597,辅助数据!$A$3:$A$64,0))</f>
        <v>710</v>
      </c>
      <c r="J597" s="141" t="str">
        <f t="shared" si="55"/>
        <v>2022-01</v>
      </c>
      <c r="K597" s="237">
        <v>45627</v>
      </c>
      <c r="L597" s="72" t="str">
        <f t="shared" si="59"/>
        <v>2022</v>
      </c>
      <c r="M597" s="238" t="s">
        <v>54</v>
      </c>
      <c r="N597" s="135" t="s">
        <v>6273</v>
      </c>
      <c r="O597" s="201" t="s">
        <v>7768</v>
      </c>
      <c r="P597" s="231" t="s">
        <v>7050</v>
      </c>
      <c r="Q597" s="215" t="s">
        <v>2259</v>
      </c>
      <c r="R597" s="206" t="s">
        <v>6430</v>
      </c>
      <c r="S597" s="72" t="s">
        <v>65</v>
      </c>
      <c r="T597" s="141" t="s">
        <v>2187</v>
      </c>
      <c r="U597" s="72" t="s">
        <v>70</v>
      </c>
      <c r="V597" s="72" t="s">
        <v>73</v>
      </c>
      <c r="W597" s="72" t="s">
        <v>4497</v>
      </c>
      <c r="X597" s="180" t="s">
        <v>5233</v>
      </c>
      <c r="Y597" s="180" t="s">
        <v>5233</v>
      </c>
      <c r="Z597" s="181" t="s">
        <v>5233</v>
      </c>
      <c r="AA597" s="180" t="s">
        <v>7635</v>
      </c>
      <c r="AB597" s="190" t="s">
        <v>4196</v>
      </c>
      <c r="AC597" s="180" t="s">
        <v>76</v>
      </c>
      <c r="AD597" s="180" t="s">
        <v>5234</v>
      </c>
      <c r="AE597" s="191"/>
      <c r="AF597" s="191"/>
      <c r="AG597" s="191"/>
      <c r="AH597" s="191"/>
      <c r="AI597" s="191"/>
      <c r="AJ597" s="191"/>
      <c r="AK597" s="191"/>
      <c r="AL597" s="191"/>
      <c r="AM597" s="191"/>
      <c r="AN597" s="191"/>
      <c r="AO597" s="192"/>
      <c r="AP597" s="192"/>
      <c r="AQ597" s="192"/>
      <c r="AR597" s="192"/>
      <c r="AS597" s="192"/>
      <c r="AT597" s="192"/>
      <c r="AU597" s="192"/>
      <c r="AV597" s="192"/>
      <c r="AW597" s="192"/>
      <c r="AX597" s="72">
        <v>10</v>
      </c>
      <c r="AY597" s="72">
        <v>0</v>
      </c>
      <c r="AZ597" s="80">
        <f t="shared" si="56"/>
        <v>10</v>
      </c>
      <c r="BA597" s="72">
        <v>10</v>
      </c>
      <c r="BB597" s="72">
        <f>0</f>
        <v>0</v>
      </c>
      <c r="BC597" s="72">
        <f t="shared" si="57"/>
        <v>10</v>
      </c>
      <c r="BD597" s="72">
        <f>0</f>
        <v>0</v>
      </c>
      <c r="BE597" s="72">
        <f t="shared" si="58"/>
        <v>10</v>
      </c>
      <c r="BF597" s="72">
        <v>0</v>
      </c>
      <c r="BG597" s="72">
        <v>0</v>
      </c>
      <c r="BH597" s="142"/>
      <c r="BI597" s="142"/>
      <c r="BJ597" s="142"/>
      <c r="BK597" s="139"/>
    </row>
    <row r="598" spans="1:63" ht="40.5" customHeight="1">
      <c r="A598" s="205" t="s">
        <v>5602</v>
      </c>
      <c r="B598" s="232" t="s">
        <v>6139</v>
      </c>
      <c r="C598" s="205" t="s">
        <v>4524</v>
      </c>
      <c r="D598" s="236" t="s">
        <v>7780</v>
      </c>
      <c r="E598" s="238" t="str">
        <f>INDEX([3]项目信息统计表!$E:$E,MATCH(B598,[3]项目信息统计表!$B:$B,0))</f>
        <v>基础研究</v>
      </c>
      <c r="F598" s="238" t="s">
        <v>1573</v>
      </c>
      <c r="G598" s="72" t="str">
        <f>INDEX(辅助数据!$F$3:$F$98,MATCH(项目信息统计表!F598,辅助数据!$E$3:$E$98,0))</f>
        <v>P82</v>
      </c>
      <c r="H598" s="238" t="s">
        <v>132</v>
      </c>
      <c r="I598" s="72">
        <f>INDEX(辅助数据!$B$3:$B$64,MATCH(项目信息统计表!H598,辅助数据!$A$3:$A$64,0))</f>
        <v>710</v>
      </c>
      <c r="J598" s="141" t="str">
        <f t="shared" si="55"/>
        <v>2022-01</v>
      </c>
      <c r="K598" s="237">
        <v>45992</v>
      </c>
      <c r="L598" s="72" t="str">
        <f t="shared" si="59"/>
        <v>2022</v>
      </c>
      <c r="M598" s="238" t="s">
        <v>54</v>
      </c>
      <c r="N598" s="135" t="s">
        <v>6273</v>
      </c>
      <c r="O598" s="201" t="s">
        <v>7768</v>
      </c>
      <c r="P598" s="231" t="s">
        <v>7051</v>
      </c>
      <c r="Q598" s="215" t="s">
        <v>7052</v>
      </c>
      <c r="R598" s="206" t="s">
        <v>6431</v>
      </c>
      <c r="S598" s="72" t="s">
        <v>65</v>
      </c>
      <c r="T598" s="141" t="s">
        <v>2137</v>
      </c>
      <c r="U598" s="72" t="s">
        <v>70</v>
      </c>
      <c r="V598" s="72" t="s">
        <v>73</v>
      </c>
      <c r="W598" s="72" t="s">
        <v>90</v>
      </c>
      <c r="X598" s="180" t="s">
        <v>5233</v>
      </c>
      <c r="Y598" s="180" t="s">
        <v>5233</v>
      </c>
      <c r="Z598" s="181" t="s">
        <v>5233</v>
      </c>
      <c r="AA598" s="180" t="s">
        <v>7612</v>
      </c>
      <c r="AB598" s="190" t="s">
        <v>4214</v>
      </c>
      <c r="AC598" s="180" t="s">
        <v>4497</v>
      </c>
      <c r="AD598" s="180" t="s">
        <v>5233</v>
      </c>
      <c r="AE598" s="191"/>
      <c r="AF598" s="191"/>
      <c r="AG598" s="191"/>
      <c r="AH598" s="191"/>
      <c r="AI598" s="191"/>
      <c r="AJ598" s="191"/>
      <c r="AK598" s="191"/>
      <c r="AL598" s="191"/>
      <c r="AM598" s="191"/>
      <c r="AN598" s="191"/>
      <c r="AO598" s="192"/>
      <c r="AP598" s="192"/>
      <c r="AQ598" s="192"/>
      <c r="AR598" s="192"/>
      <c r="AS598" s="192"/>
      <c r="AT598" s="192"/>
      <c r="AU598" s="192"/>
      <c r="AV598" s="192"/>
      <c r="AW598" s="192"/>
      <c r="AX598" s="72">
        <v>10</v>
      </c>
      <c r="AY598" s="72">
        <v>0</v>
      </c>
      <c r="AZ598" s="80">
        <f t="shared" si="56"/>
        <v>10</v>
      </c>
      <c r="BA598" s="72">
        <v>10</v>
      </c>
      <c r="BB598" s="72">
        <f>0</f>
        <v>0</v>
      </c>
      <c r="BC598" s="72">
        <f t="shared" si="57"/>
        <v>10</v>
      </c>
      <c r="BD598" s="72">
        <f>0</f>
        <v>0</v>
      </c>
      <c r="BE598" s="72">
        <f t="shared" si="58"/>
        <v>10</v>
      </c>
      <c r="BF598" s="72">
        <v>0</v>
      </c>
      <c r="BG598" s="72">
        <v>0</v>
      </c>
      <c r="BH598" s="142"/>
      <c r="BI598" s="142"/>
      <c r="BJ598" s="142"/>
      <c r="BK598" s="139"/>
    </row>
    <row r="599" spans="1:63" ht="40.5" customHeight="1">
      <c r="A599" s="205" t="s">
        <v>5604</v>
      </c>
      <c r="B599" s="232" t="s">
        <v>6141</v>
      </c>
      <c r="C599" s="205" t="s">
        <v>4524</v>
      </c>
      <c r="D599" s="236" t="s">
        <v>7780</v>
      </c>
      <c r="E599" s="238" t="str">
        <f>INDEX([3]项目信息统计表!$E:$E,MATCH(B599,[3]项目信息统计表!$B:$B,0))</f>
        <v>基础研究</v>
      </c>
      <c r="F599" s="238" t="s">
        <v>1573</v>
      </c>
      <c r="G599" s="72" t="str">
        <f>INDEX(辅助数据!$F$3:$F$98,MATCH(项目信息统计表!F599,辅助数据!$E$3:$E$98,0))</f>
        <v>P82</v>
      </c>
      <c r="H599" s="238" t="s">
        <v>133</v>
      </c>
      <c r="I599" s="72">
        <f>INDEX(辅助数据!$B$3:$B$64,MATCH(项目信息统计表!H599,辅助数据!$A$3:$A$64,0))</f>
        <v>720</v>
      </c>
      <c r="J599" s="141" t="str">
        <f t="shared" si="55"/>
        <v>2022-01</v>
      </c>
      <c r="K599" s="237">
        <v>45992</v>
      </c>
      <c r="L599" s="72" t="str">
        <f t="shared" si="59"/>
        <v>2022</v>
      </c>
      <c r="M599" s="238" t="s">
        <v>54</v>
      </c>
      <c r="N599" s="201" t="s">
        <v>6273</v>
      </c>
      <c r="O599" s="201" t="s">
        <v>7768</v>
      </c>
      <c r="P599" s="231" t="s">
        <v>7054</v>
      </c>
      <c r="Q599" s="215" t="s">
        <v>1958</v>
      </c>
      <c r="R599" s="206" t="s">
        <v>6432</v>
      </c>
      <c r="S599" s="72" t="s">
        <v>5231</v>
      </c>
      <c r="T599" s="141" t="s">
        <v>3813</v>
      </c>
      <c r="U599" s="72" t="s">
        <v>70</v>
      </c>
      <c r="V599" s="72" t="s">
        <v>5232</v>
      </c>
      <c r="W599" s="72" t="s">
        <v>4496</v>
      </c>
      <c r="X599" s="180" t="s">
        <v>5233</v>
      </c>
      <c r="Y599" s="180" t="s">
        <v>5233</v>
      </c>
      <c r="Z599" s="181" t="s">
        <v>5233</v>
      </c>
      <c r="AA599" s="180" t="s">
        <v>2365</v>
      </c>
      <c r="AB599" s="190" t="s">
        <v>4213</v>
      </c>
      <c r="AC599" s="180" t="s">
        <v>4497</v>
      </c>
      <c r="AD599" s="180" t="s">
        <v>5233</v>
      </c>
      <c r="AE599" s="191"/>
      <c r="AF599" s="191"/>
      <c r="AG599" s="191"/>
      <c r="AH599" s="191"/>
      <c r="AI599" s="191"/>
      <c r="AJ599" s="191"/>
      <c r="AK599" s="191"/>
      <c r="AL599" s="191"/>
      <c r="AM599" s="191"/>
      <c r="AN599" s="191"/>
      <c r="AO599" s="192"/>
      <c r="AP599" s="192"/>
      <c r="AQ599" s="192"/>
      <c r="AR599" s="192"/>
      <c r="AS599" s="192"/>
      <c r="AT599" s="192"/>
      <c r="AU599" s="192"/>
      <c r="AV599" s="192"/>
      <c r="AW599" s="192"/>
      <c r="AX599" s="72">
        <v>10</v>
      </c>
      <c r="AY599" s="72">
        <v>0</v>
      </c>
      <c r="AZ599" s="80">
        <f t="shared" si="56"/>
        <v>10</v>
      </c>
      <c r="BA599" s="72">
        <v>10</v>
      </c>
      <c r="BB599" s="72">
        <f>0</f>
        <v>0</v>
      </c>
      <c r="BC599" s="72">
        <f t="shared" si="57"/>
        <v>10</v>
      </c>
      <c r="BD599" s="72">
        <f>0</f>
        <v>0</v>
      </c>
      <c r="BE599" s="72">
        <f t="shared" si="58"/>
        <v>10</v>
      </c>
      <c r="BF599" s="72">
        <v>0</v>
      </c>
      <c r="BG599" s="72">
        <v>0</v>
      </c>
      <c r="BH599" s="142"/>
      <c r="BI599" s="142"/>
      <c r="BJ599" s="142"/>
      <c r="BK599" s="139"/>
    </row>
    <row r="600" spans="1:63" ht="40.5" customHeight="1">
      <c r="A600" s="205" t="s">
        <v>5607</v>
      </c>
      <c r="B600" s="232" t="s">
        <v>6144</v>
      </c>
      <c r="C600" s="205" t="s">
        <v>4524</v>
      </c>
      <c r="D600" s="236" t="s">
        <v>7780</v>
      </c>
      <c r="E600" s="238" t="str">
        <f>INDEX([3]项目信息统计表!$E:$E,MATCH(B600,[3]项目信息统计表!$B:$B,0))</f>
        <v>基础研究</v>
      </c>
      <c r="F600" s="238" t="s">
        <v>1573</v>
      </c>
      <c r="G600" s="72" t="str">
        <f>INDEX(辅助数据!$F$3:$F$98,MATCH(项目信息统计表!F600,辅助数据!$E$3:$E$98,0))</f>
        <v>P82</v>
      </c>
      <c r="H600" s="238" t="s">
        <v>132</v>
      </c>
      <c r="I600" s="72">
        <f>INDEX(辅助数据!$B$3:$B$64,MATCH(项目信息统计表!H600,辅助数据!$A$3:$A$64,0))</f>
        <v>710</v>
      </c>
      <c r="J600" s="141" t="str">
        <f t="shared" si="55"/>
        <v>2022-01</v>
      </c>
      <c r="K600" s="237">
        <v>45261</v>
      </c>
      <c r="L600" s="72" t="str">
        <f t="shared" si="59"/>
        <v>2022</v>
      </c>
      <c r="M600" s="238" t="s">
        <v>54</v>
      </c>
      <c r="N600" s="201" t="s">
        <v>6273</v>
      </c>
      <c r="O600" s="201" t="s">
        <v>7768</v>
      </c>
      <c r="P600" s="231" t="s">
        <v>7057</v>
      </c>
      <c r="Q600" s="215" t="s">
        <v>1894</v>
      </c>
      <c r="R600" s="206" t="s">
        <v>4523</v>
      </c>
      <c r="S600" s="72" t="s">
        <v>5231</v>
      </c>
      <c r="T600" s="141" t="s">
        <v>3741</v>
      </c>
      <c r="U600" s="72" t="s">
        <v>70</v>
      </c>
      <c r="V600" s="72" t="s">
        <v>73</v>
      </c>
      <c r="W600" s="72" t="s">
        <v>90</v>
      </c>
      <c r="X600" s="180" t="s">
        <v>5234</v>
      </c>
      <c r="Y600" s="180" t="s">
        <v>5233</v>
      </c>
      <c r="Z600" s="181" t="s">
        <v>5233</v>
      </c>
      <c r="AA600" s="180" t="s">
        <v>7637</v>
      </c>
      <c r="AB600" s="190" t="s">
        <v>4226</v>
      </c>
      <c r="AC600" s="180" t="s">
        <v>90</v>
      </c>
      <c r="AD600" s="180" t="s">
        <v>5234</v>
      </c>
      <c r="AE600" s="191"/>
      <c r="AF600" s="191"/>
      <c r="AG600" s="191"/>
      <c r="AH600" s="191"/>
      <c r="AI600" s="191"/>
      <c r="AJ600" s="191"/>
      <c r="AK600" s="191"/>
      <c r="AL600" s="191"/>
      <c r="AM600" s="191"/>
      <c r="AN600" s="191"/>
      <c r="AO600" s="192"/>
      <c r="AP600" s="192"/>
      <c r="AQ600" s="192"/>
      <c r="AR600" s="192"/>
      <c r="AS600" s="192"/>
      <c r="AT600" s="192"/>
      <c r="AU600" s="192"/>
      <c r="AV600" s="192"/>
      <c r="AW600" s="192"/>
      <c r="AX600" s="72">
        <v>5</v>
      </c>
      <c r="AY600" s="72">
        <v>0</v>
      </c>
      <c r="AZ600" s="80">
        <f t="shared" si="56"/>
        <v>5</v>
      </c>
      <c r="BA600" s="72">
        <v>5</v>
      </c>
      <c r="BB600" s="72">
        <f>0</f>
        <v>0</v>
      </c>
      <c r="BC600" s="72">
        <f t="shared" si="57"/>
        <v>5</v>
      </c>
      <c r="BD600" s="72">
        <f>0</f>
        <v>0</v>
      </c>
      <c r="BE600" s="72">
        <f t="shared" si="58"/>
        <v>5</v>
      </c>
      <c r="BF600" s="72">
        <v>0</v>
      </c>
      <c r="BG600" s="72">
        <v>0</v>
      </c>
      <c r="BH600" s="142"/>
      <c r="BI600" s="142"/>
      <c r="BJ600" s="142"/>
      <c r="BK600" s="139"/>
    </row>
    <row r="601" spans="1:63" ht="40.5" customHeight="1">
      <c r="A601" s="205" t="s">
        <v>5614</v>
      </c>
      <c r="B601" s="232" t="s">
        <v>6151</v>
      </c>
      <c r="C601" s="205" t="s">
        <v>4524</v>
      </c>
      <c r="D601" s="236" t="s">
        <v>7780</v>
      </c>
      <c r="E601" s="238" t="str">
        <f>INDEX([3]项目信息统计表!$E:$E,MATCH(B601,[3]项目信息统计表!$B:$B,0))</f>
        <v>基础研究</v>
      </c>
      <c r="F601" s="238" t="s">
        <v>1573</v>
      </c>
      <c r="G601" s="72" t="str">
        <f>INDEX(辅助数据!$F$3:$F$98,MATCH(项目信息统计表!F601,辅助数据!$E$3:$E$98,0))</f>
        <v>P82</v>
      </c>
      <c r="H601" s="238" t="s">
        <v>132</v>
      </c>
      <c r="I601" s="72">
        <f>INDEX(辅助数据!$B$3:$B$64,MATCH(项目信息统计表!H601,辅助数据!$A$3:$A$64,0))</f>
        <v>710</v>
      </c>
      <c r="J601" s="141" t="str">
        <f t="shared" si="55"/>
        <v>2022-01</v>
      </c>
      <c r="K601" s="237">
        <v>45627</v>
      </c>
      <c r="L601" s="72" t="str">
        <f t="shared" si="59"/>
        <v>2022</v>
      </c>
      <c r="M601" s="238" t="s">
        <v>54</v>
      </c>
      <c r="N601" s="201" t="s">
        <v>6273</v>
      </c>
      <c r="O601" s="201" t="s">
        <v>7768</v>
      </c>
      <c r="P601" s="231" t="s">
        <v>7066</v>
      </c>
      <c r="Q601" s="215" t="s">
        <v>4506</v>
      </c>
      <c r="R601" s="206" t="s">
        <v>4507</v>
      </c>
      <c r="S601" s="72" t="s">
        <v>5231</v>
      </c>
      <c r="T601" s="141" t="s">
        <v>2234</v>
      </c>
      <c r="U601" s="72" t="s">
        <v>70</v>
      </c>
      <c r="V601" s="72" t="s">
        <v>73</v>
      </c>
      <c r="W601" s="72" t="s">
        <v>90</v>
      </c>
      <c r="X601" s="180" t="s">
        <v>5233</v>
      </c>
      <c r="Y601" s="180" t="s">
        <v>5233</v>
      </c>
      <c r="Z601" s="181" t="s">
        <v>5233</v>
      </c>
      <c r="AA601" s="180" t="s">
        <v>2442</v>
      </c>
      <c r="AB601" s="190" t="s">
        <v>4219</v>
      </c>
      <c r="AC601" s="180" t="s">
        <v>76</v>
      </c>
      <c r="AD601" s="180" t="s">
        <v>5233</v>
      </c>
      <c r="AE601" s="191"/>
      <c r="AF601" s="191"/>
      <c r="AG601" s="191"/>
      <c r="AH601" s="191"/>
      <c r="AI601" s="191"/>
      <c r="AJ601" s="191"/>
      <c r="AK601" s="191"/>
      <c r="AL601" s="191"/>
      <c r="AM601" s="191"/>
      <c r="AN601" s="191"/>
      <c r="AO601" s="192"/>
      <c r="AP601" s="192"/>
      <c r="AQ601" s="192"/>
      <c r="AR601" s="192"/>
      <c r="AS601" s="192"/>
      <c r="AT601" s="192"/>
      <c r="AU601" s="192"/>
      <c r="AV601" s="192"/>
      <c r="AW601" s="192"/>
      <c r="AX601" s="72">
        <v>1</v>
      </c>
      <c r="AY601" s="72">
        <v>0</v>
      </c>
      <c r="AZ601" s="80">
        <f t="shared" si="56"/>
        <v>1</v>
      </c>
      <c r="BA601" s="72">
        <v>1</v>
      </c>
      <c r="BB601" s="72">
        <f>0</f>
        <v>0</v>
      </c>
      <c r="BC601" s="72">
        <f t="shared" si="57"/>
        <v>1</v>
      </c>
      <c r="BD601" s="72">
        <f>0</f>
        <v>0</v>
      </c>
      <c r="BE601" s="72">
        <f t="shared" si="58"/>
        <v>1</v>
      </c>
      <c r="BF601" s="72">
        <v>0</v>
      </c>
      <c r="BG601" s="72">
        <v>0</v>
      </c>
      <c r="BH601" s="142"/>
      <c r="BI601" s="142"/>
      <c r="BJ601" s="142"/>
      <c r="BK601" s="139"/>
    </row>
    <row r="602" spans="1:63" ht="40.5" customHeight="1">
      <c r="A602" s="205" t="s">
        <v>5616</v>
      </c>
      <c r="B602" s="232" t="s">
        <v>6153</v>
      </c>
      <c r="C602" s="205" t="s">
        <v>4524</v>
      </c>
      <c r="D602" s="236" t="s">
        <v>7780</v>
      </c>
      <c r="E602" s="238" t="str">
        <f>INDEX([3]项目信息统计表!$E:$E,MATCH(B602,[3]项目信息统计表!$B:$B,0))</f>
        <v>基础研究</v>
      </c>
      <c r="F602" s="238" t="s">
        <v>1573</v>
      </c>
      <c r="G602" s="72" t="str">
        <f>INDEX(辅助数据!$F$3:$F$98,MATCH(项目信息统计表!F602,辅助数据!$E$3:$E$98,0))</f>
        <v>P82</v>
      </c>
      <c r="H602" s="238" t="s">
        <v>133</v>
      </c>
      <c r="I602" s="72">
        <f>INDEX(辅助数据!$B$3:$B$64,MATCH(项目信息统计表!H602,辅助数据!$A$3:$A$64,0))</f>
        <v>720</v>
      </c>
      <c r="J602" s="141" t="str">
        <f t="shared" si="55"/>
        <v>2022-01</v>
      </c>
      <c r="K602" s="237">
        <v>45261</v>
      </c>
      <c r="L602" s="72" t="str">
        <f t="shared" si="59"/>
        <v>2022</v>
      </c>
      <c r="M602" s="238" t="s">
        <v>54</v>
      </c>
      <c r="N602" s="201" t="s">
        <v>6273</v>
      </c>
      <c r="O602" s="201" t="s">
        <v>7768</v>
      </c>
      <c r="P602" s="231" t="s">
        <v>7068</v>
      </c>
      <c r="Q602" s="215" t="s">
        <v>2363</v>
      </c>
      <c r="R602" s="206" t="s">
        <v>6436</v>
      </c>
      <c r="S602" s="72" t="s">
        <v>5231</v>
      </c>
      <c r="T602" s="141" t="s">
        <v>2236</v>
      </c>
      <c r="U602" s="72" t="s">
        <v>70</v>
      </c>
      <c r="V602" s="72" t="s">
        <v>73</v>
      </c>
      <c r="W602" s="72" t="s">
        <v>90</v>
      </c>
      <c r="X602" s="180" t="s">
        <v>5233</v>
      </c>
      <c r="Y602" s="180" t="s">
        <v>5233</v>
      </c>
      <c r="Z602" s="181" t="s">
        <v>5233</v>
      </c>
      <c r="AA602" s="180" t="s">
        <v>2354</v>
      </c>
      <c r="AB602" s="190" t="s">
        <v>89</v>
      </c>
      <c r="AC602" s="180" t="s">
        <v>4497</v>
      </c>
      <c r="AD602" s="180" t="s">
        <v>5233</v>
      </c>
      <c r="AE602" s="191"/>
      <c r="AF602" s="191"/>
      <c r="AG602" s="191"/>
      <c r="AH602" s="191"/>
      <c r="AI602" s="191"/>
      <c r="AJ602" s="191"/>
      <c r="AK602" s="191"/>
      <c r="AL602" s="191"/>
      <c r="AM602" s="191"/>
      <c r="AN602" s="191"/>
      <c r="AO602" s="192"/>
      <c r="AP602" s="192"/>
      <c r="AQ602" s="192"/>
      <c r="AR602" s="192"/>
      <c r="AS602" s="192"/>
      <c r="AT602" s="192"/>
      <c r="AU602" s="192"/>
      <c r="AV602" s="192"/>
      <c r="AW602" s="192"/>
      <c r="AX602" s="72">
        <v>1</v>
      </c>
      <c r="AY602" s="72">
        <v>0</v>
      </c>
      <c r="AZ602" s="80">
        <f t="shared" si="56"/>
        <v>1</v>
      </c>
      <c r="BA602" s="72">
        <v>1</v>
      </c>
      <c r="BB602" s="72">
        <f>0</f>
        <v>0</v>
      </c>
      <c r="BC602" s="72">
        <f t="shared" si="57"/>
        <v>1</v>
      </c>
      <c r="BD602" s="72">
        <f>0</f>
        <v>0</v>
      </c>
      <c r="BE602" s="72">
        <f t="shared" si="58"/>
        <v>1</v>
      </c>
      <c r="BF602" s="72">
        <v>0</v>
      </c>
      <c r="BG602" s="72">
        <v>0</v>
      </c>
      <c r="BH602" s="142"/>
      <c r="BI602" s="142"/>
      <c r="BJ602" s="142"/>
      <c r="BK602" s="139"/>
    </row>
    <row r="603" spans="1:63" ht="40.5" customHeight="1">
      <c r="A603" s="205" t="s">
        <v>5618</v>
      </c>
      <c r="B603" s="232" t="s">
        <v>6155</v>
      </c>
      <c r="C603" s="205" t="s">
        <v>4524</v>
      </c>
      <c r="D603" s="236" t="s">
        <v>7780</v>
      </c>
      <c r="E603" s="238" t="str">
        <f>INDEX([3]项目信息统计表!$E:$E,MATCH(B603,[3]项目信息统计表!$B:$B,0))</f>
        <v>基础研究</v>
      </c>
      <c r="F603" s="238" t="s">
        <v>1573</v>
      </c>
      <c r="G603" s="72" t="str">
        <f>INDEX(辅助数据!$F$3:$F$98,MATCH(项目信息统计表!F603,辅助数据!$E$3:$E$98,0))</f>
        <v>P82</v>
      </c>
      <c r="H603" s="238" t="s">
        <v>132</v>
      </c>
      <c r="I603" s="72">
        <f>INDEX(辅助数据!$B$3:$B$64,MATCH(项目信息统计表!H603,辅助数据!$A$3:$A$64,0))</f>
        <v>710</v>
      </c>
      <c r="J603" s="141" t="str">
        <f t="shared" si="55"/>
        <v>2022-01</v>
      </c>
      <c r="K603" s="237">
        <v>45627</v>
      </c>
      <c r="L603" s="72" t="str">
        <f t="shared" si="59"/>
        <v>2022</v>
      </c>
      <c r="M603" s="238" t="s">
        <v>54</v>
      </c>
      <c r="N603" s="201" t="s">
        <v>6273</v>
      </c>
      <c r="O603" s="201" t="s">
        <v>7768</v>
      </c>
      <c r="P603" s="231" t="s">
        <v>7070</v>
      </c>
      <c r="Q603" s="215" t="s">
        <v>2437</v>
      </c>
      <c r="R603" s="206" t="s">
        <v>6438</v>
      </c>
      <c r="S603" s="72" t="s">
        <v>5231</v>
      </c>
      <c r="T603" s="141" t="s">
        <v>2194</v>
      </c>
      <c r="U603" s="72" t="s">
        <v>70</v>
      </c>
      <c r="V603" s="72" t="s">
        <v>73</v>
      </c>
      <c r="W603" s="72" t="s">
        <v>90</v>
      </c>
      <c r="X603" s="180" t="s">
        <v>5233</v>
      </c>
      <c r="Y603" s="180" t="s">
        <v>5233</v>
      </c>
      <c r="Z603" s="181" t="s">
        <v>5233</v>
      </c>
      <c r="AA603" s="180" t="s">
        <v>2427</v>
      </c>
      <c r="AB603" s="190" t="s">
        <v>4218</v>
      </c>
      <c r="AC603" s="180" t="s">
        <v>4497</v>
      </c>
      <c r="AD603" s="180" t="s">
        <v>5234</v>
      </c>
      <c r="AE603" s="191"/>
      <c r="AF603" s="191"/>
      <c r="AG603" s="191"/>
      <c r="AH603" s="191"/>
      <c r="AI603" s="191"/>
      <c r="AJ603" s="191"/>
      <c r="AK603" s="191"/>
      <c r="AL603" s="191"/>
      <c r="AM603" s="191"/>
      <c r="AN603" s="191"/>
      <c r="AO603" s="192"/>
      <c r="AP603" s="192"/>
      <c r="AQ603" s="192"/>
      <c r="AR603" s="192"/>
      <c r="AS603" s="192"/>
      <c r="AT603" s="192"/>
      <c r="AU603" s="192"/>
      <c r="AV603" s="192"/>
      <c r="AW603" s="192"/>
      <c r="AX603" s="72">
        <v>1</v>
      </c>
      <c r="AY603" s="72">
        <v>0</v>
      </c>
      <c r="AZ603" s="80">
        <f t="shared" si="56"/>
        <v>1</v>
      </c>
      <c r="BA603" s="72">
        <v>1</v>
      </c>
      <c r="BB603" s="72">
        <f>0</f>
        <v>0</v>
      </c>
      <c r="BC603" s="72">
        <f t="shared" si="57"/>
        <v>1</v>
      </c>
      <c r="BD603" s="72">
        <f>0</f>
        <v>0</v>
      </c>
      <c r="BE603" s="72">
        <f t="shared" si="58"/>
        <v>1</v>
      </c>
      <c r="BF603" s="72">
        <v>0</v>
      </c>
      <c r="BG603" s="72">
        <v>0</v>
      </c>
      <c r="BH603" s="142"/>
      <c r="BI603" s="142"/>
      <c r="BJ603" s="142"/>
      <c r="BK603" s="139"/>
    </row>
    <row r="604" spans="1:63" ht="40.5" customHeight="1">
      <c r="A604" s="205" t="s">
        <v>5633</v>
      </c>
      <c r="B604" s="232" t="s">
        <v>6170</v>
      </c>
      <c r="C604" s="205" t="s">
        <v>4524</v>
      </c>
      <c r="D604" s="236" t="s">
        <v>7780</v>
      </c>
      <c r="E604" s="238" t="str">
        <f>INDEX([3]项目信息统计表!$E:$E,MATCH(B604,[3]项目信息统计表!$B:$B,0))</f>
        <v>应用研究</v>
      </c>
      <c r="F604" s="238" t="s">
        <v>1578</v>
      </c>
      <c r="G604" s="72" t="str">
        <f>INDEX(辅助数据!$F$3:$F$98,MATCH(项目信息统计表!F604,辅助数据!$E$3:$E$98,0))</f>
        <v>R87</v>
      </c>
      <c r="H604" s="238" t="s">
        <v>115</v>
      </c>
      <c r="I604" s="72">
        <f>INDEX(辅助数据!$B$3:$B$64,MATCH(项目信息统计表!H604,辅助数据!$A$3:$A$64,0))</f>
        <v>630</v>
      </c>
      <c r="J604" s="141" t="str">
        <f t="shared" si="55"/>
        <v>2022-01</v>
      </c>
      <c r="K604" s="237">
        <v>45261</v>
      </c>
      <c r="L604" s="72" t="str">
        <f t="shared" si="59"/>
        <v>2022</v>
      </c>
      <c r="M604" s="238" t="s">
        <v>54</v>
      </c>
      <c r="N604" s="135" t="s">
        <v>6273</v>
      </c>
      <c r="O604" s="201" t="s">
        <v>7768</v>
      </c>
      <c r="P604" s="231" t="s">
        <v>7091</v>
      </c>
      <c r="Q604" s="215" t="s">
        <v>4511</v>
      </c>
      <c r="R604" s="206">
        <v>140094</v>
      </c>
      <c r="S604" s="72" t="s">
        <v>5231</v>
      </c>
      <c r="T604" s="141" t="s">
        <v>2187</v>
      </c>
      <c r="U604" s="72" t="s">
        <v>70</v>
      </c>
      <c r="V604" s="72" t="s">
        <v>73</v>
      </c>
      <c r="W604" s="72" t="s">
        <v>4497</v>
      </c>
      <c r="X604" s="180" t="s">
        <v>5233</v>
      </c>
      <c r="Y604" s="180" t="s">
        <v>5233</v>
      </c>
      <c r="Z604" s="181" t="s">
        <v>5233</v>
      </c>
      <c r="AA604" s="180"/>
      <c r="AB604" s="190"/>
      <c r="AC604" s="180"/>
      <c r="AD604" s="180"/>
      <c r="AE604" s="191"/>
      <c r="AF604" s="191"/>
      <c r="AG604" s="191"/>
      <c r="AH604" s="191"/>
      <c r="AI604" s="191"/>
      <c r="AJ604" s="191"/>
      <c r="AK604" s="191"/>
      <c r="AL604" s="191"/>
      <c r="AM604" s="191"/>
      <c r="AN604" s="191"/>
      <c r="AO604" s="192"/>
      <c r="AP604" s="192"/>
      <c r="AQ604" s="192"/>
      <c r="AR604" s="192"/>
      <c r="AS604" s="192"/>
      <c r="AT604" s="192"/>
      <c r="AU604" s="192"/>
      <c r="AV604" s="192"/>
      <c r="AW604" s="192"/>
      <c r="AX604" s="72">
        <v>1</v>
      </c>
      <c r="AY604" s="72">
        <v>0</v>
      </c>
      <c r="AZ604" s="80">
        <f t="shared" si="56"/>
        <v>1</v>
      </c>
      <c r="BA604" s="72">
        <v>1</v>
      </c>
      <c r="BB604" s="72">
        <f>0</f>
        <v>0</v>
      </c>
      <c r="BC604" s="72">
        <f t="shared" si="57"/>
        <v>1</v>
      </c>
      <c r="BD604" s="72">
        <f>0</f>
        <v>0</v>
      </c>
      <c r="BE604" s="72">
        <f t="shared" si="58"/>
        <v>1</v>
      </c>
      <c r="BF604" s="72">
        <v>0</v>
      </c>
      <c r="BG604" s="72">
        <v>0</v>
      </c>
      <c r="BH604" s="142"/>
      <c r="BI604" s="142"/>
      <c r="BJ604" s="142"/>
      <c r="BK604" s="139"/>
    </row>
    <row r="605" spans="1:63" ht="40.5" customHeight="1">
      <c r="A605" s="205" t="s">
        <v>5743</v>
      </c>
      <c r="B605" s="232" t="s">
        <v>6229</v>
      </c>
      <c r="C605" s="205" t="s">
        <v>4524</v>
      </c>
      <c r="D605" s="236" t="s">
        <v>7780</v>
      </c>
      <c r="E605" s="238" t="str">
        <f>INDEX([3]项目信息统计表!$E:$E,MATCH(B605,[3]项目信息统计表!$B:$B,0))</f>
        <v>基础研究</v>
      </c>
      <c r="F605" s="238" t="s">
        <v>1516</v>
      </c>
      <c r="G605" s="72" t="str">
        <f>INDEX(辅助数据!$F$3:$F$98,MATCH(项目信息统计表!F605,辅助数据!$E$3:$E$98,0))</f>
        <v>C24</v>
      </c>
      <c r="H605" s="238" t="s">
        <v>151</v>
      </c>
      <c r="I605" s="72">
        <f>INDEX(辅助数据!$B$3:$B$64,MATCH(项目信息统计表!H605,辅助数据!$A$3:$A$64,0))</f>
        <v>840</v>
      </c>
      <c r="J605" s="141" t="str">
        <f t="shared" si="55"/>
        <v>2020-01</v>
      </c>
      <c r="K605" s="237">
        <v>45261</v>
      </c>
      <c r="L605" s="72" t="str">
        <f t="shared" si="59"/>
        <v>2020</v>
      </c>
      <c r="M605" s="238" t="s">
        <v>54</v>
      </c>
      <c r="N605" s="201" t="s">
        <v>6273</v>
      </c>
      <c r="O605" s="201" t="s">
        <v>7768</v>
      </c>
      <c r="P605" s="231" t="s">
        <v>7351</v>
      </c>
      <c r="Q605" s="215" t="s">
        <v>4506</v>
      </c>
      <c r="R605" s="218">
        <v>190004</v>
      </c>
      <c r="S605" s="72" t="s">
        <v>5231</v>
      </c>
      <c r="T605" s="141" t="s">
        <v>2234</v>
      </c>
      <c r="U605" s="72" t="s">
        <v>70</v>
      </c>
      <c r="V605" s="72" t="s">
        <v>73</v>
      </c>
      <c r="W605" s="72" t="s">
        <v>90</v>
      </c>
      <c r="X605" s="180" t="s">
        <v>5233</v>
      </c>
      <c r="Y605" s="180" t="s">
        <v>5233</v>
      </c>
      <c r="Z605" s="181" t="s">
        <v>5233</v>
      </c>
      <c r="AA605" s="180" t="s">
        <v>7635</v>
      </c>
      <c r="AB605" s="190" t="s">
        <v>4196</v>
      </c>
      <c r="AC605" s="180" t="s">
        <v>76</v>
      </c>
      <c r="AD605" s="180" t="s">
        <v>5233</v>
      </c>
      <c r="AE605" s="191"/>
      <c r="AF605" s="191"/>
      <c r="AG605" s="191"/>
      <c r="AH605" s="191"/>
      <c r="AI605" s="191"/>
      <c r="AJ605" s="191"/>
      <c r="AK605" s="191"/>
      <c r="AL605" s="191"/>
      <c r="AM605" s="191"/>
      <c r="AN605" s="191"/>
      <c r="AO605" s="192"/>
      <c r="AP605" s="192"/>
      <c r="AQ605" s="192"/>
      <c r="AR605" s="192"/>
      <c r="AS605" s="192"/>
      <c r="AT605" s="192"/>
      <c r="AU605" s="192"/>
      <c r="AV605" s="192"/>
      <c r="AW605" s="192"/>
      <c r="AX605" s="72">
        <v>3</v>
      </c>
      <c r="AY605" s="72">
        <v>0</v>
      </c>
      <c r="AZ605" s="80">
        <f t="shared" si="56"/>
        <v>3</v>
      </c>
      <c r="BA605" s="72">
        <v>1</v>
      </c>
      <c r="BB605" s="72">
        <f>0</f>
        <v>0</v>
      </c>
      <c r="BC605" s="72">
        <f t="shared" si="57"/>
        <v>1</v>
      </c>
      <c r="BD605" s="72">
        <f>0</f>
        <v>0</v>
      </c>
      <c r="BE605" s="72">
        <f t="shared" si="58"/>
        <v>1</v>
      </c>
      <c r="BF605" s="72">
        <v>0</v>
      </c>
      <c r="BG605" s="72">
        <v>0</v>
      </c>
      <c r="BH605" s="142"/>
      <c r="BI605" s="142"/>
      <c r="BJ605" s="142"/>
      <c r="BK605" s="176"/>
    </row>
    <row r="606" spans="1:63" ht="40.5" customHeight="1">
      <c r="A606" s="205" t="s">
        <v>5597</v>
      </c>
      <c r="B606" s="232" t="s">
        <v>6134</v>
      </c>
      <c r="C606" s="205" t="s">
        <v>2088</v>
      </c>
      <c r="D606" s="236" t="s">
        <v>7780</v>
      </c>
      <c r="E606" s="238" t="str">
        <f>INDEX([3]项目信息统计表!$E:$E,MATCH(B606,[3]项目信息统计表!$B:$B,0))</f>
        <v>基础研究</v>
      </c>
      <c r="F606" s="238" t="s">
        <v>1573</v>
      </c>
      <c r="G606" s="72" t="str">
        <f>INDEX(辅助数据!$F$3:$F$98,MATCH(项目信息统计表!F606,辅助数据!$E$3:$E$98,0))</f>
        <v>P82</v>
      </c>
      <c r="H606" s="238" t="s">
        <v>132</v>
      </c>
      <c r="I606" s="72">
        <f>INDEX(辅助数据!$B$3:$B$64,MATCH(项目信息统计表!H606,辅助数据!$A$3:$A$64,0))</f>
        <v>710</v>
      </c>
      <c r="J606" s="141" t="str">
        <f t="shared" si="55"/>
        <v>2022-01</v>
      </c>
      <c r="K606" s="237">
        <v>44896</v>
      </c>
      <c r="L606" s="72" t="str">
        <f t="shared" si="59"/>
        <v>2022</v>
      </c>
      <c r="M606" s="193"/>
      <c r="N606" s="201" t="s">
        <v>6273</v>
      </c>
      <c r="O606" s="201" t="s">
        <v>7768</v>
      </c>
      <c r="P606" s="231" t="s">
        <v>7043</v>
      </c>
      <c r="Q606" s="215" t="s">
        <v>7044</v>
      </c>
      <c r="R606" s="206" t="s">
        <v>6427</v>
      </c>
      <c r="S606" s="72" t="s">
        <v>5231</v>
      </c>
      <c r="T606" s="141" t="s">
        <v>2167</v>
      </c>
      <c r="U606" s="72" t="s">
        <v>70</v>
      </c>
      <c r="V606" s="72" t="s">
        <v>5232</v>
      </c>
      <c r="W606" s="72" t="s">
        <v>90</v>
      </c>
      <c r="X606" s="180" t="s">
        <v>5233</v>
      </c>
      <c r="Y606" s="180" t="s">
        <v>5233</v>
      </c>
      <c r="Z606" s="181" t="s">
        <v>5233</v>
      </c>
      <c r="AA606" s="180" t="s">
        <v>7632</v>
      </c>
      <c r="AB606" s="190">
        <v>1993</v>
      </c>
      <c r="AC606" s="180" t="s">
        <v>90</v>
      </c>
      <c r="AD606" s="180" t="s">
        <v>5233</v>
      </c>
      <c r="AE606" s="191"/>
      <c r="AF606" s="191"/>
      <c r="AG606" s="191"/>
      <c r="AH606" s="191"/>
      <c r="AI606" s="191"/>
      <c r="AJ606" s="191"/>
      <c r="AK606" s="191"/>
      <c r="AL606" s="191"/>
      <c r="AM606" s="191"/>
      <c r="AN606" s="191"/>
      <c r="AO606" s="192"/>
      <c r="AP606" s="192"/>
      <c r="AQ606" s="192"/>
      <c r="AR606" s="192"/>
      <c r="AS606" s="192"/>
      <c r="AT606" s="192"/>
      <c r="AU606" s="192"/>
      <c r="AV606" s="192"/>
      <c r="AW606" s="192"/>
      <c r="AX606" s="72">
        <v>1</v>
      </c>
      <c r="AY606" s="72">
        <v>0</v>
      </c>
      <c r="AZ606" s="80">
        <f t="shared" si="56"/>
        <v>1</v>
      </c>
      <c r="BA606" s="72">
        <v>1</v>
      </c>
      <c r="BB606" s="72">
        <f>0</f>
        <v>0</v>
      </c>
      <c r="BC606" s="72">
        <f t="shared" si="57"/>
        <v>1</v>
      </c>
      <c r="BD606" s="72">
        <f>0</f>
        <v>0</v>
      </c>
      <c r="BE606" s="72">
        <f t="shared" si="58"/>
        <v>1</v>
      </c>
      <c r="BF606" s="72">
        <v>0</v>
      </c>
      <c r="BG606" s="72">
        <v>0</v>
      </c>
      <c r="BH606" s="142"/>
      <c r="BI606" s="142"/>
      <c r="BJ606" s="142"/>
      <c r="BK606" s="176"/>
    </row>
    <row r="607" spans="1:63" ht="40.5" customHeight="1">
      <c r="A607" s="205" t="s">
        <v>5558</v>
      </c>
      <c r="B607" s="232" t="s">
        <v>6095</v>
      </c>
      <c r="C607" s="205" t="s">
        <v>4352</v>
      </c>
      <c r="D607" s="236" t="s">
        <v>7780</v>
      </c>
      <c r="E607" s="238" t="str">
        <f>INDEX([3]项目信息统计表!$E:$E,MATCH(B607,[3]项目信息统计表!$B:$B,0))</f>
        <v>应用研究</v>
      </c>
      <c r="F607" s="238" t="s">
        <v>1545</v>
      </c>
      <c r="G607" s="72" t="str">
        <f>INDEX(辅助数据!$F$3:$F$98,MATCH(项目信息统计表!F607,辅助数据!$E$3:$E$98,0))</f>
        <v>G54</v>
      </c>
      <c r="H607" s="238" t="s">
        <v>122</v>
      </c>
      <c r="I607" s="72">
        <f>INDEX(辅助数据!$B$3:$B$64,MATCH(项目信息统计表!H607,辅助数据!$A$3:$A$64,0))</f>
        <v>580</v>
      </c>
      <c r="J607" s="141" t="str">
        <f t="shared" si="55"/>
        <v>2022-01</v>
      </c>
      <c r="K607" s="237">
        <v>45261</v>
      </c>
      <c r="L607" s="72" t="str">
        <f t="shared" si="59"/>
        <v>2022</v>
      </c>
      <c r="M607" s="238" t="s">
        <v>54</v>
      </c>
      <c r="N607" s="201" t="s">
        <v>6273</v>
      </c>
      <c r="O607" s="201" t="s">
        <v>7768</v>
      </c>
      <c r="P607" s="231" t="s">
        <v>6982</v>
      </c>
      <c r="Q607" s="215" t="s">
        <v>2352</v>
      </c>
      <c r="R607" s="218" t="s">
        <v>6414</v>
      </c>
      <c r="S607" s="72" t="s">
        <v>5231</v>
      </c>
      <c r="T607" s="141" t="s">
        <v>2203</v>
      </c>
      <c r="U607" s="72" t="s">
        <v>70</v>
      </c>
      <c r="V607" s="72" t="s">
        <v>5232</v>
      </c>
      <c r="W607" s="72" t="s">
        <v>4497</v>
      </c>
      <c r="X607" s="180" t="s">
        <v>5233</v>
      </c>
      <c r="Y607" s="180" t="s">
        <v>5233</v>
      </c>
      <c r="Z607" s="181" t="s">
        <v>5233</v>
      </c>
      <c r="AA607" s="180" t="s">
        <v>7610</v>
      </c>
      <c r="AB607" s="190" t="s">
        <v>4227</v>
      </c>
      <c r="AC607" s="180" t="s">
        <v>4496</v>
      </c>
      <c r="AD607" s="180" t="s">
        <v>5233</v>
      </c>
      <c r="AE607" s="191"/>
      <c r="AF607" s="191"/>
      <c r="AG607" s="191"/>
      <c r="AH607" s="191"/>
      <c r="AI607" s="191"/>
      <c r="AJ607" s="191"/>
      <c r="AK607" s="191"/>
      <c r="AL607" s="191"/>
      <c r="AM607" s="191"/>
      <c r="AN607" s="191"/>
      <c r="AO607" s="192"/>
      <c r="AP607" s="192"/>
      <c r="AQ607" s="192"/>
      <c r="AR607" s="192"/>
      <c r="AS607" s="192"/>
      <c r="AT607" s="192"/>
      <c r="AU607" s="192"/>
      <c r="AV607" s="192"/>
      <c r="AW607" s="192"/>
      <c r="AX607" s="72">
        <v>8</v>
      </c>
      <c r="AY607" s="72">
        <v>0</v>
      </c>
      <c r="AZ607" s="80">
        <f t="shared" si="56"/>
        <v>8</v>
      </c>
      <c r="BA607" s="72">
        <v>8</v>
      </c>
      <c r="BB607" s="72">
        <f>0</f>
        <v>0</v>
      </c>
      <c r="BC607" s="72">
        <f t="shared" si="57"/>
        <v>8</v>
      </c>
      <c r="BD607" s="72">
        <f>0</f>
        <v>0</v>
      </c>
      <c r="BE607" s="72">
        <f t="shared" si="58"/>
        <v>8</v>
      </c>
      <c r="BF607" s="72">
        <v>0</v>
      </c>
      <c r="BG607" s="72">
        <v>0</v>
      </c>
      <c r="BH607" s="142"/>
      <c r="BI607" s="142"/>
      <c r="BJ607" s="142"/>
      <c r="BK607" s="176"/>
    </row>
    <row r="608" spans="1:63" ht="40.5" customHeight="1">
      <c r="A608" s="205" t="s">
        <v>5561</v>
      </c>
      <c r="B608" s="232" t="s">
        <v>6098</v>
      </c>
      <c r="C608" s="205" t="s">
        <v>4352</v>
      </c>
      <c r="D608" s="236" t="s">
        <v>7780</v>
      </c>
      <c r="E608" s="238" t="str">
        <f>INDEX([3]项目信息统计表!$E:$E,MATCH(B608,[3]项目信息统计表!$B:$B,0))</f>
        <v>基础研究</v>
      </c>
      <c r="F608" s="238" t="s">
        <v>1573</v>
      </c>
      <c r="G608" s="72" t="str">
        <f>INDEX(辅助数据!$F$3:$F$98,MATCH(项目信息统计表!F608,辅助数据!$E$3:$E$98,0))</f>
        <v>P82</v>
      </c>
      <c r="H608" s="238" t="s">
        <v>133</v>
      </c>
      <c r="I608" s="72">
        <f>INDEX(辅助数据!$B$3:$B$64,MATCH(项目信息统计表!H608,辅助数据!$A$3:$A$64,0))</f>
        <v>720</v>
      </c>
      <c r="J608" s="141" t="str">
        <f t="shared" si="55"/>
        <v>2022-01</v>
      </c>
      <c r="K608" s="237">
        <v>44896</v>
      </c>
      <c r="L608" s="72" t="str">
        <f t="shared" si="59"/>
        <v>2022</v>
      </c>
      <c r="M608" s="193"/>
      <c r="N608" s="135" t="s">
        <v>6273</v>
      </c>
      <c r="O608" s="201" t="s">
        <v>7768</v>
      </c>
      <c r="P608" s="231" t="s">
        <v>6986</v>
      </c>
      <c r="Q608" s="215" t="s">
        <v>6987</v>
      </c>
      <c r="R608" s="206" t="s">
        <v>6417</v>
      </c>
      <c r="S608" s="72" t="s">
        <v>65</v>
      </c>
      <c r="T608" s="141" t="s">
        <v>2178</v>
      </c>
      <c r="U608" s="72" t="s">
        <v>70</v>
      </c>
      <c r="V608" s="72" t="s">
        <v>73</v>
      </c>
      <c r="W608" s="72" t="s">
        <v>90</v>
      </c>
      <c r="X608" s="180" t="s">
        <v>5233</v>
      </c>
      <c r="Y608" s="180" t="s">
        <v>5233</v>
      </c>
      <c r="Z608" s="181" t="s">
        <v>5233</v>
      </c>
      <c r="AA608" s="180" t="s">
        <v>2367</v>
      </c>
      <c r="AB608" s="190" t="s">
        <v>4222</v>
      </c>
      <c r="AC608" s="180" t="s">
        <v>90</v>
      </c>
      <c r="AD608" s="180" t="s">
        <v>5233</v>
      </c>
      <c r="AE608" s="191"/>
      <c r="AF608" s="191"/>
      <c r="AG608" s="191"/>
      <c r="AH608" s="191"/>
      <c r="AI608" s="191"/>
      <c r="AJ608" s="191"/>
      <c r="AK608" s="191"/>
      <c r="AL608" s="191"/>
      <c r="AM608" s="191"/>
      <c r="AN608" s="191"/>
      <c r="AO608" s="192"/>
      <c r="AP608" s="192"/>
      <c r="AQ608" s="192"/>
      <c r="AR608" s="192"/>
      <c r="AS608" s="192"/>
      <c r="AT608" s="192"/>
      <c r="AU608" s="192"/>
      <c r="AV608" s="192"/>
      <c r="AW608" s="192"/>
      <c r="AX608" s="72">
        <v>2</v>
      </c>
      <c r="AY608" s="72">
        <v>0</v>
      </c>
      <c r="AZ608" s="80">
        <f t="shared" si="56"/>
        <v>2</v>
      </c>
      <c r="BA608" s="72">
        <v>2</v>
      </c>
      <c r="BB608" s="72">
        <f>0</f>
        <v>0</v>
      </c>
      <c r="BC608" s="72">
        <f t="shared" si="57"/>
        <v>2</v>
      </c>
      <c r="BD608" s="72">
        <f>0</f>
        <v>0</v>
      </c>
      <c r="BE608" s="72">
        <f t="shared" si="58"/>
        <v>2</v>
      </c>
      <c r="BF608" s="72">
        <v>0</v>
      </c>
      <c r="BG608" s="72">
        <v>0</v>
      </c>
      <c r="BH608" s="142"/>
      <c r="BI608" s="142"/>
      <c r="BJ608" s="142"/>
      <c r="BK608" s="176"/>
    </row>
    <row r="609" spans="1:63" ht="40.5" customHeight="1">
      <c r="A609" s="205" t="s">
        <v>5566</v>
      </c>
      <c r="B609" s="232" t="s">
        <v>6103</v>
      </c>
      <c r="C609" s="205" t="s">
        <v>4352</v>
      </c>
      <c r="D609" s="236" t="s">
        <v>7780</v>
      </c>
      <c r="E609" s="238" t="str">
        <f>INDEX([3]项目信息统计表!$E:$E,MATCH(B609,[3]项目信息统计表!$B:$B,0))</f>
        <v>应用研究</v>
      </c>
      <c r="F609" s="238" t="s">
        <v>1575</v>
      </c>
      <c r="G609" s="72" t="str">
        <f>INDEX(辅助数据!$F$3:$F$98,MATCH(项目信息统计表!F609,辅助数据!$E$3:$E$98,0))</f>
        <v>Q84</v>
      </c>
      <c r="H609" s="238" t="s">
        <v>115</v>
      </c>
      <c r="I609" s="72">
        <f>INDEX(辅助数据!$B$3:$B$64,MATCH(项目信息统计表!H609,辅助数据!$A$3:$A$64,0))</f>
        <v>630</v>
      </c>
      <c r="J609" s="141" t="str">
        <f t="shared" si="55"/>
        <v>2022-01</v>
      </c>
      <c r="K609" s="237">
        <v>45261</v>
      </c>
      <c r="L609" s="72" t="str">
        <f t="shared" si="59"/>
        <v>2022</v>
      </c>
      <c r="M609" s="238" t="s">
        <v>54</v>
      </c>
      <c r="N609" s="201" t="s">
        <v>6273</v>
      </c>
      <c r="O609" s="201" t="s">
        <v>7768</v>
      </c>
      <c r="P609" s="231" t="s">
        <v>6995</v>
      </c>
      <c r="Q609" s="215" t="s">
        <v>5027</v>
      </c>
      <c r="R609" s="206" t="s">
        <v>5209</v>
      </c>
      <c r="S609" s="72" t="s">
        <v>5231</v>
      </c>
      <c r="T609" s="141" t="s">
        <v>3791</v>
      </c>
      <c r="U609" s="72" t="s">
        <v>70</v>
      </c>
      <c r="V609" s="72" t="s">
        <v>73</v>
      </c>
      <c r="W609" s="72" t="s">
        <v>90</v>
      </c>
      <c r="X609" s="180" t="s">
        <v>5233</v>
      </c>
      <c r="Y609" s="180" t="s">
        <v>5233</v>
      </c>
      <c r="Z609" s="181" t="s">
        <v>5233</v>
      </c>
      <c r="AA609" s="180" t="s">
        <v>7100</v>
      </c>
      <c r="AB609" s="190" t="s">
        <v>4218</v>
      </c>
      <c r="AC609" s="180" t="s">
        <v>90</v>
      </c>
      <c r="AD609" s="180" t="s">
        <v>5234</v>
      </c>
      <c r="AE609" s="191"/>
      <c r="AF609" s="191"/>
      <c r="AG609" s="191"/>
      <c r="AH609" s="191"/>
      <c r="AI609" s="191"/>
      <c r="AJ609" s="191"/>
      <c r="AK609" s="191"/>
      <c r="AL609" s="191"/>
      <c r="AM609" s="191"/>
      <c r="AN609" s="191"/>
      <c r="AO609" s="192"/>
      <c r="AP609" s="192"/>
      <c r="AQ609" s="192"/>
      <c r="AR609" s="192"/>
      <c r="AS609" s="192"/>
      <c r="AT609" s="192"/>
      <c r="AU609" s="192"/>
      <c r="AV609" s="192"/>
      <c r="AW609" s="192"/>
      <c r="AX609" s="72">
        <v>2</v>
      </c>
      <c r="AY609" s="72">
        <v>0</v>
      </c>
      <c r="AZ609" s="80">
        <f t="shared" si="56"/>
        <v>2</v>
      </c>
      <c r="BA609" s="72">
        <v>2</v>
      </c>
      <c r="BB609" s="72">
        <f>0</f>
        <v>0</v>
      </c>
      <c r="BC609" s="72">
        <f t="shared" si="57"/>
        <v>2</v>
      </c>
      <c r="BD609" s="72">
        <f>0</f>
        <v>0</v>
      </c>
      <c r="BE609" s="72">
        <f t="shared" si="58"/>
        <v>2</v>
      </c>
      <c r="BF609" s="72">
        <v>0</v>
      </c>
      <c r="BG609" s="72">
        <v>0</v>
      </c>
      <c r="BH609" s="142"/>
      <c r="BI609" s="142"/>
      <c r="BJ609" s="142"/>
      <c r="BK609" s="176"/>
    </row>
    <row r="610" spans="1:63" ht="40.5" customHeight="1">
      <c r="A610" s="205" t="s">
        <v>5581</v>
      </c>
      <c r="B610" s="232" t="s">
        <v>6118</v>
      </c>
      <c r="C610" s="205" t="s">
        <v>4352</v>
      </c>
      <c r="D610" s="236" t="s">
        <v>7780</v>
      </c>
      <c r="E610" s="238" t="str">
        <f>INDEX([3]项目信息统计表!$E:$E,MATCH(B610,[3]项目信息统计表!$B:$B,0))</f>
        <v>应用研究</v>
      </c>
      <c r="F610" s="238" t="s">
        <v>1565</v>
      </c>
      <c r="G610" s="72" t="str">
        <f>INDEX(辅助数据!$F$3:$F$98,MATCH(项目信息统计表!F610,辅助数据!$E$3:$E$98,0))</f>
        <v>M74</v>
      </c>
      <c r="H610" s="238" t="s">
        <v>115</v>
      </c>
      <c r="I610" s="72">
        <f>INDEX(辅助数据!$B$3:$B$64,MATCH(项目信息统计表!H610,辅助数据!$A$3:$A$64,0))</f>
        <v>630</v>
      </c>
      <c r="J610" s="141" t="str">
        <f t="shared" si="55"/>
        <v>2022-01</v>
      </c>
      <c r="K610" s="237">
        <v>45261</v>
      </c>
      <c r="L610" s="72" t="str">
        <f t="shared" si="59"/>
        <v>2022</v>
      </c>
      <c r="M610" s="238" t="s">
        <v>54</v>
      </c>
      <c r="N610" s="201" t="s">
        <v>6273</v>
      </c>
      <c r="O610" s="201" t="s">
        <v>7768</v>
      </c>
      <c r="P610" s="231" t="s">
        <v>7014</v>
      </c>
      <c r="Q610" s="215" t="s">
        <v>4513</v>
      </c>
      <c r="R610" s="206" t="s">
        <v>6425</v>
      </c>
      <c r="S610" s="72" t="s">
        <v>5231</v>
      </c>
      <c r="T610" s="141" t="s">
        <v>3765</v>
      </c>
      <c r="U610" s="72" t="s">
        <v>70</v>
      </c>
      <c r="V610" s="72" t="s">
        <v>73</v>
      </c>
      <c r="W610" s="72" t="s">
        <v>90</v>
      </c>
      <c r="X610" s="180" t="s">
        <v>5233</v>
      </c>
      <c r="Y610" s="180" t="s">
        <v>5233</v>
      </c>
      <c r="Z610" s="181" t="s">
        <v>5233</v>
      </c>
      <c r="AA610" s="180" t="s">
        <v>7621</v>
      </c>
      <c r="AB610" s="190" t="s">
        <v>4231</v>
      </c>
      <c r="AC610" s="180" t="s">
        <v>90</v>
      </c>
      <c r="AD610" s="180" t="s">
        <v>5233</v>
      </c>
      <c r="AE610" s="191"/>
      <c r="AF610" s="191"/>
      <c r="AG610" s="191"/>
      <c r="AH610" s="191"/>
      <c r="AI610" s="191"/>
      <c r="AJ610" s="191"/>
      <c r="AK610" s="191"/>
      <c r="AL610" s="191"/>
      <c r="AM610" s="191"/>
      <c r="AN610" s="191"/>
      <c r="AO610" s="192"/>
      <c r="AP610" s="192"/>
      <c r="AQ610" s="192"/>
      <c r="AR610" s="192"/>
      <c r="AS610" s="192"/>
      <c r="AT610" s="192"/>
      <c r="AU610" s="192"/>
      <c r="AV610" s="192"/>
      <c r="AW610" s="192"/>
      <c r="AX610" s="72">
        <v>7</v>
      </c>
      <c r="AY610" s="72">
        <v>0</v>
      </c>
      <c r="AZ610" s="80">
        <f t="shared" si="56"/>
        <v>7</v>
      </c>
      <c r="BA610" s="72">
        <v>7</v>
      </c>
      <c r="BB610" s="72">
        <f>0</f>
        <v>0</v>
      </c>
      <c r="BC610" s="72">
        <f t="shared" si="57"/>
        <v>7</v>
      </c>
      <c r="BD610" s="72">
        <f>0</f>
        <v>0</v>
      </c>
      <c r="BE610" s="72">
        <f t="shared" si="58"/>
        <v>7</v>
      </c>
      <c r="BF610" s="72">
        <v>0</v>
      </c>
      <c r="BG610" s="72">
        <v>0</v>
      </c>
      <c r="BH610" s="142"/>
      <c r="BI610" s="142"/>
      <c r="BJ610" s="142"/>
      <c r="BK610" s="176"/>
    </row>
    <row r="611" spans="1:63" ht="40.5" customHeight="1">
      <c r="A611" s="205" t="s">
        <v>5584</v>
      </c>
      <c r="B611" s="232" t="s">
        <v>6121</v>
      </c>
      <c r="C611" s="205" t="s">
        <v>4352</v>
      </c>
      <c r="D611" s="236" t="s">
        <v>7780</v>
      </c>
      <c r="E611" s="238" t="str">
        <f>INDEX([3]项目信息统计表!$E:$E,MATCH(B611,[3]项目信息统计表!$B:$B,0))</f>
        <v>基础研究</v>
      </c>
      <c r="F611" s="238" t="s">
        <v>1576</v>
      </c>
      <c r="G611" s="72" t="str">
        <f>INDEX(辅助数据!$F$3:$F$98,MATCH(项目信息统计表!F611,辅助数据!$E$3:$E$98,0))</f>
        <v>R85</v>
      </c>
      <c r="H611" s="238" t="s">
        <v>148</v>
      </c>
      <c r="I611" s="72">
        <f>INDEX(辅助数据!$B$3:$B$64,MATCH(项目信息统计表!H611,辅助数据!$A$3:$A$64,0))</f>
        <v>860</v>
      </c>
      <c r="J611" s="141" t="str">
        <f t="shared" si="55"/>
        <v>2022-01</v>
      </c>
      <c r="K611" s="237">
        <v>45261</v>
      </c>
      <c r="L611" s="72" t="str">
        <f t="shared" si="59"/>
        <v>2022</v>
      </c>
      <c r="M611" s="238" t="s">
        <v>54</v>
      </c>
      <c r="N611" s="135" t="s">
        <v>6273</v>
      </c>
      <c r="O611" s="201" t="s">
        <v>7768</v>
      </c>
      <c r="P611" s="231" t="s">
        <v>7018</v>
      </c>
      <c r="Q611" s="215" t="s">
        <v>7019</v>
      </c>
      <c r="R611" s="206">
        <v>210012</v>
      </c>
      <c r="S611" s="72" t="s">
        <v>5231</v>
      </c>
      <c r="T611" s="141" t="s">
        <v>3765</v>
      </c>
      <c r="U611" s="72" t="s">
        <v>70</v>
      </c>
      <c r="V611" s="72" t="s">
        <v>73</v>
      </c>
      <c r="W611" s="72" t="s">
        <v>90</v>
      </c>
      <c r="X611" s="180" t="s">
        <v>5233</v>
      </c>
      <c r="Y611" s="180" t="s">
        <v>5233</v>
      </c>
      <c r="Z611" s="181" t="s">
        <v>5233</v>
      </c>
      <c r="AA611" s="180" t="s">
        <v>7624</v>
      </c>
      <c r="AB611" s="190" t="s">
        <v>4216</v>
      </c>
      <c r="AC611" s="180" t="s">
        <v>4497</v>
      </c>
      <c r="AD611" s="180" t="s">
        <v>5233</v>
      </c>
      <c r="AE611" s="191"/>
      <c r="AF611" s="191"/>
      <c r="AG611" s="191"/>
      <c r="AH611" s="191"/>
      <c r="AI611" s="191"/>
      <c r="AJ611" s="191"/>
      <c r="AK611" s="191"/>
      <c r="AL611" s="191"/>
      <c r="AM611" s="191"/>
      <c r="AN611" s="191"/>
      <c r="AO611" s="192"/>
      <c r="AP611" s="192"/>
      <c r="AQ611" s="192"/>
      <c r="AR611" s="192"/>
      <c r="AS611" s="192"/>
      <c r="AT611" s="192"/>
      <c r="AU611" s="192"/>
      <c r="AV611" s="192"/>
      <c r="AW611" s="192"/>
      <c r="AX611" s="72">
        <v>3</v>
      </c>
      <c r="AY611" s="72">
        <v>0</v>
      </c>
      <c r="AZ611" s="80">
        <f t="shared" si="56"/>
        <v>3</v>
      </c>
      <c r="BA611" s="72">
        <v>3</v>
      </c>
      <c r="BB611" s="72">
        <f>0</f>
        <v>0</v>
      </c>
      <c r="BC611" s="72">
        <f t="shared" si="57"/>
        <v>3</v>
      </c>
      <c r="BD611" s="72">
        <f>0</f>
        <v>0</v>
      </c>
      <c r="BE611" s="72">
        <f t="shared" si="58"/>
        <v>3</v>
      </c>
      <c r="BF611" s="72">
        <v>0</v>
      </c>
      <c r="BG611" s="72">
        <v>0</v>
      </c>
      <c r="BH611" s="142"/>
      <c r="BI611" s="142"/>
      <c r="BJ611" s="142"/>
      <c r="BK611" s="176"/>
    </row>
    <row r="612" spans="1:63" ht="40.5" customHeight="1">
      <c r="A612" s="205" t="s">
        <v>5603</v>
      </c>
      <c r="B612" s="232" t="s">
        <v>6140</v>
      </c>
      <c r="C612" s="205" t="s">
        <v>4352</v>
      </c>
      <c r="D612" s="236" t="s">
        <v>7780</v>
      </c>
      <c r="E612" s="238" t="str">
        <f>INDEX([3]项目信息统计表!$E:$E,MATCH(B612,[3]项目信息统计表!$B:$B,0))</f>
        <v>基础研究</v>
      </c>
      <c r="F612" s="238" t="s">
        <v>1575</v>
      </c>
      <c r="G612" s="72" t="str">
        <f>INDEX(辅助数据!$F$3:$F$98,MATCH(项目信息统计表!F612,辅助数据!$E$3:$E$98,0))</f>
        <v>Q84</v>
      </c>
      <c r="H612" s="238" t="s">
        <v>128</v>
      </c>
      <c r="I612" s="72">
        <f>INDEX(辅助数据!$B$3:$B$64,MATCH(项目信息统计表!H612,辅助数据!$A$3:$A$64,0))</f>
        <v>810</v>
      </c>
      <c r="J612" s="141" t="str">
        <f t="shared" si="55"/>
        <v>2022-01</v>
      </c>
      <c r="K612" s="237">
        <v>44896</v>
      </c>
      <c r="L612" s="72" t="str">
        <f t="shared" si="59"/>
        <v>2022</v>
      </c>
      <c r="M612" s="193"/>
      <c r="N612" s="201" t="s">
        <v>6273</v>
      </c>
      <c r="O612" s="201" t="s">
        <v>7768</v>
      </c>
      <c r="P612" s="231" t="s">
        <v>7053</v>
      </c>
      <c r="Q612" s="215" t="s">
        <v>5025</v>
      </c>
      <c r="R612" s="206" t="s">
        <v>5207</v>
      </c>
      <c r="S612" s="72" t="s">
        <v>65</v>
      </c>
      <c r="T612" s="141" t="s">
        <v>3789</v>
      </c>
      <c r="U612" s="72" t="s">
        <v>70</v>
      </c>
      <c r="V612" s="72" t="s">
        <v>73</v>
      </c>
      <c r="W612" s="72" t="s">
        <v>90</v>
      </c>
      <c r="X612" s="180" t="s">
        <v>5233</v>
      </c>
      <c r="Y612" s="180" t="s">
        <v>5233</v>
      </c>
      <c r="Z612" s="181" t="s">
        <v>5233</v>
      </c>
      <c r="AA612" s="180" t="s">
        <v>7636</v>
      </c>
      <c r="AB612" s="190" t="s">
        <v>4210</v>
      </c>
      <c r="AC612" s="180" t="s">
        <v>76</v>
      </c>
      <c r="AD612" s="180" t="s">
        <v>7455</v>
      </c>
      <c r="AE612" s="191"/>
      <c r="AF612" s="191"/>
      <c r="AG612" s="191"/>
      <c r="AH612" s="191"/>
      <c r="AI612" s="191"/>
      <c r="AJ612" s="191"/>
      <c r="AK612" s="191"/>
      <c r="AL612" s="191"/>
      <c r="AM612" s="191"/>
      <c r="AN612" s="191"/>
      <c r="AO612" s="192"/>
      <c r="AP612" s="192"/>
      <c r="AQ612" s="192"/>
      <c r="AR612" s="192"/>
      <c r="AS612" s="192"/>
      <c r="AT612" s="192"/>
      <c r="AU612" s="192"/>
      <c r="AV612" s="192"/>
      <c r="AW612" s="192"/>
      <c r="AX612" s="72">
        <v>10</v>
      </c>
      <c r="AY612" s="72">
        <v>0</v>
      </c>
      <c r="AZ612" s="80">
        <f t="shared" si="56"/>
        <v>10</v>
      </c>
      <c r="BA612" s="72">
        <v>10</v>
      </c>
      <c r="BB612" s="72">
        <f>0</f>
        <v>0</v>
      </c>
      <c r="BC612" s="72">
        <f t="shared" si="57"/>
        <v>10</v>
      </c>
      <c r="BD612" s="72">
        <f>0</f>
        <v>0</v>
      </c>
      <c r="BE612" s="72">
        <f t="shared" si="58"/>
        <v>10</v>
      </c>
      <c r="BF612" s="72">
        <v>0</v>
      </c>
      <c r="BG612" s="72">
        <v>0</v>
      </c>
      <c r="BH612" s="142"/>
      <c r="BI612" s="142"/>
      <c r="BJ612" s="142"/>
      <c r="BK612" s="176"/>
    </row>
    <row r="613" spans="1:63" ht="40.5" customHeight="1">
      <c r="A613" s="205" t="s">
        <v>5606</v>
      </c>
      <c r="B613" s="232" t="s">
        <v>6143</v>
      </c>
      <c r="C613" s="205" t="s">
        <v>4352</v>
      </c>
      <c r="D613" s="236" t="s">
        <v>7780</v>
      </c>
      <c r="E613" s="238" t="str">
        <f>INDEX([3]项目信息统计表!$E:$E,MATCH(B613,[3]项目信息统计表!$B:$B,0))</f>
        <v>应用研究</v>
      </c>
      <c r="F613" s="238" t="s">
        <v>1584</v>
      </c>
      <c r="G613" s="72" t="str">
        <f>INDEX(辅助数据!$F$3:$F$98,MATCH(项目信息统计表!F613,辅助数据!$E$3:$E$98,0))</f>
        <v>S93</v>
      </c>
      <c r="H613" s="238" t="s">
        <v>115</v>
      </c>
      <c r="I613" s="72">
        <f>INDEX(辅助数据!$B$3:$B$64,MATCH(项目信息统计表!H613,辅助数据!$A$3:$A$64,0))</f>
        <v>630</v>
      </c>
      <c r="J613" s="141" t="str">
        <f t="shared" si="55"/>
        <v>2022-01</v>
      </c>
      <c r="K613" s="237">
        <v>45261</v>
      </c>
      <c r="L613" s="72" t="str">
        <f t="shared" si="59"/>
        <v>2022</v>
      </c>
      <c r="M613" s="238" t="s">
        <v>54</v>
      </c>
      <c r="N613" s="201" t="s">
        <v>6273</v>
      </c>
      <c r="O613" s="201" t="s">
        <v>7768</v>
      </c>
      <c r="P613" s="231" t="s">
        <v>7056</v>
      </c>
      <c r="Q613" s="215" t="s">
        <v>4508</v>
      </c>
      <c r="R613" s="206" t="s">
        <v>4509</v>
      </c>
      <c r="S613" s="72" t="s">
        <v>65</v>
      </c>
      <c r="T613" s="141" t="s">
        <v>2237</v>
      </c>
      <c r="U613" s="72" t="s">
        <v>70</v>
      </c>
      <c r="V613" s="72" t="s">
        <v>73</v>
      </c>
      <c r="W613" s="72" t="s">
        <v>90</v>
      </c>
      <c r="X613" s="180" t="s">
        <v>5233</v>
      </c>
      <c r="Y613" s="180" t="s">
        <v>5233</v>
      </c>
      <c r="Z613" s="181" t="s">
        <v>5233</v>
      </c>
      <c r="AA613" s="180"/>
      <c r="AB613" s="190"/>
      <c r="AC613" s="180"/>
      <c r="AD613" s="180"/>
      <c r="AE613" s="191"/>
      <c r="AF613" s="191"/>
      <c r="AG613" s="191"/>
      <c r="AH613" s="191"/>
      <c r="AI613" s="191"/>
      <c r="AJ613" s="191"/>
      <c r="AK613" s="191"/>
      <c r="AL613" s="191"/>
      <c r="AM613" s="191"/>
      <c r="AN613" s="191"/>
      <c r="AO613" s="192"/>
      <c r="AP613" s="192"/>
      <c r="AQ613" s="192"/>
      <c r="AR613" s="192"/>
      <c r="AS613" s="192"/>
      <c r="AT613" s="192"/>
      <c r="AU613" s="192"/>
      <c r="AV613" s="192"/>
      <c r="AW613" s="192"/>
      <c r="AX613" s="72">
        <v>5</v>
      </c>
      <c r="AY613" s="72">
        <v>0</v>
      </c>
      <c r="AZ613" s="80">
        <f t="shared" si="56"/>
        <v>5</v>
      </c>
      <c r="BA613" s="72">
        <v>5</v>
      </c>
      <c r="BB613" s="72">
        <f>0</f>
        <v>0</v>
      </c>
      <c r="BC613" s="72">
        <f t="shared" si="57"/>
        <v>5</v>
      </c>
      <c r="BD613" s="72">
        <f>0</f>
        <v>0</v>
      </c>
      <c r="BE613" s="72">
        <f t="shared" si="58"/>
        <v>5</v>
      </c>
      <c r="BF613" s="72">
        <v>0</v>
      </c>
      <c r="BG613" s="72">
        <v>0</v>
      </c>
      <c r="BH613" s="142"/>
      <c r="BI613" s="142"/>
      <c r="BJ613" s="142"/>
      <c r="BK613" s="176"/>
    </row>
    <row r="614" spans="1:63" ht="40.5" customHeight="1">
      <c r="A614" s="205" t="s">
        <v>5617</v>
      </c>
      <c r="B614" s="232" t="s">
        <v>6154</v>
      </c>
      <c r="C614" s="205" t="s">
        <v>4352</v>
      </c>
      <c r="D614" s="236" t="s">
        <v>7780</v>
      </c>
      <c r="E614" s="238" t="str">
        <f>INDEX([3]项目信息统计表!$E:$E,MATCH(B614,[3]项目信息统计表!$B:$B,0))</f>
        <v>应用研究</v>
      </c>
      <c r="F614" s="238" t="s">
        <v>1568</v>
      </c>
      <c r="G614" s="72" t="str">
        <f>INDEX(辅助数据!$F$3:$F$98,MATCH(项目信息统计表!F614,辅助数据!$E$3:$E$98,0))</f>
        <v>N77</v>
      </c>
      <c r="H614" s="238" t="s">
        <v>115</v>
      </c>
      <c r="I614" s="72">
        <f>INDEX(辅助数据!$B$3:$B$64,MATCH(项目信息统计表!H614,辅助数据!$A$3:$A$64,0))</f>
        <v>630</v>
      </c>
      <c r="J614" s="141" t="str">
        <f t="shared" si="55"/>
        <v>2022-01</v>
      </c>
      <c r="K614" s="237">
        <v>44896</v>
      </c>
      <c r="L614" s="72" t="str">
        <f t="shared" si="59"/>
        <v>2022</v>
      </c>
      <c r="M614" s="193"/>
      <c r="N614" s="197" t="s">
        <v>6273</v>
      </c>
      <c r="O614" s="201" t="s">
        <v>7768</v>
      </c>
      <c r="P614" s="231" t="s">
        <v>7069</v>
      </c>
      <c r="Q614" s="215" t="s">
        <v>5024</v>
      </c>
      <c r="R614" s="206" t="s">
        <v>6437</v>
      </c>
      <c r="S614" s="72" t="s">
        <v>5231</v>
      </c>
      <c r="T614" s="141" t="s">
        <v>3762</v>
      </c>
      <c r="U614" s="72" t="s">
        <v>70</v>
      </c>
      <c r="V614" s="72" t="s">
        <v>73</v>
      </c>
      <c r="W614" s="72" t="s">
        <v>90</v>
      </c>
      <c r="X614" s="180" t="s">
        <v>5233</v>
      </c>
      <c r="Y614" s="180" t="s">
        <v>5233</v>
      </c>
      <c r="Z614" s="181" t="s">
        <v>5233</v>
      </c>
      <c r="AA614" s="180" t="s">
        <v>7643</v>
      </c>
      <c r="AB614" s="190" t="s">
        <v>4227</v>
      </c>
      <c r="AC614" s="180" t="s">
        <v>90</v>
      </c>
      <c r="AD614" s="180" t="s">
        <v>5233</v>
      </c>
      <c r="AE614" s="191"/>
      <c r="AF614" s="191"/>
      <c r="AG614" s="191"/>
      <c r="AH614" s="191"/>
      <c r="AI614" s="191"/>
      <c r="AJ614" s="191"/>
      <c r="AK614" s="191"/>
      <c r="AL614" s="191"/>
      <c r="AM614" s="191"/>
      <c r="AN614" s="191"/>
      <c r="AO614" s="192"/>
      <c r="AP614" s="192"/>
      <c r="AQ614" s="192"/>
      <c r="AR614" s="192"/>
      <c r="AS614" s="192"/>
      <c r="AT614" s="192"/>
      <c r="AU614" s="192"/>
      <c r="AV614" s="192"/>
      <c r="AW614" s="192"/>
      <c r="AX614" s="72">
        <v>1</v>
      </c>
      <c r="AY614" s="72">
        <v>0</v>
      </c>
      <c r="AZ614" s="80">
        <f t="shared" si="56"/>
        <v>1</v>
      </c>
      <c r="BA614" s="72">
        <v>1</v>
      </c>
      <c r="BB614" s="72">
        <f>0</f>
        <v>0</v>
      </c>
      <c r="BC614" s="72">
        <f t="shared" si="57"/>
        <v>1</v>
      </c>
      <c r="BD614" s="72">
        <f>0</f>
        <v>0</v>
      </c>
      <c r="BE614" s="72">
        <f t="shared" si="58"/>
        <v>1</v>
      </c>
      <c r="BF614" s="72">
        <v>0</v>
      </c>
      <c r="BG614" s="72">
        <v>0</v>
      </c>
      <c r="BH614" s="142"/>
      <c r="BI614" s="142"/>
      <c r="BJ614" s="142"/>
      <c r="BK614" s="176"/>
    </row>
    <row r="615" spans="1:63" ht="40.5" customHeight="1">
      <c r="A615" s="205" t="s">
        <v>5626</v>
      </c>
      <c r="B615" s="232" t="s">
        <v>6163</v>
      </c>
      <c r="C615" s="205" t="s">
        <v>4352</v>
      </c>
      <c r="D615" s="236" t="s">
        <v>7780</v>
      </c>
      <c r="E615" s="238" t="str">
        <f>INDEX([3]项目信息统计表!$E:$E,MATCH(B615,[3]项目信息统计表!$B:$B,0))</f>
        <v>应用研究</v>
      </c>
      <c r="F615" s="238" t="s">
        <v>1578</v>
      </c>
      <c r="G615" s="72" t="str">
        <f>INDEX(辅助数据!$F$3:$F$98,MATCH(项目信息统计表!F615,辅助数据!$E$3:$E$98,0))</f>
        <v>R87</v>
      </c>
      <c r="H615" s="238" t="s">
        <v>145</v>
      </c>
      <c r="I615" s="72">
        <f>INDEX(辅助数据!$B$3:$B$64,MATCH(项目信息统计表!H615,辅助数据!$A$3:$A$64,0))</f>
        <v>760</v>
      </c>
      <c r="J615" s="141" t="str">
        <f t="shared" si="55"/>
        <v>2022-01</v>
      </c>
      <c r="K615" s="237">
        <v>45261</v>
      </c>
      <c r="L615" s="72" t="str">
        <f t="shared" si="59"/>
        <v>2022</v>
      </c>
      <c r="M615" s="238" t="s">
        <v>54</v>
      </c>
      <c r="N615" s="201" t="s">
        <v>6273</v>
      </c>
      <c r="O615" s="201" t="s">
        <v>7768</v>
      </c>
      <c r="P615" s="231" t="s">
        <v>7080</v>
      </c>
      <c r="Q615" s="215" t="s">
        <v>7081</v>
      </c>
      <c r="R615" s="206" t="s">
        <v>6444</v>
      </c>
      <c r="S615" s="72" t="s">
        <v>65</v>
      </c>
      <c r="T615" s="141" t="s">
        <v>2216</v>
      </c>
      <c r="U615" s="72" t="s">
        <v>70</v>
      </c>
      <c r="V615" s="72" t="s">
        <v>73</v>
      </c>
      <c r="W615" s="72" t="s">
        <v>90</v>
      </c>
      <c r="X615" s="180" t="s">
        <v>5233</v>
      </c>
      <c r="Y615" s="180" t="s">
        <v>5233</v>
      </c>
      <c r="Z615" s="181" t="s">
        <v>5233</v>
      </c>
      <c r="AA615" s="180" t="s">
        <v>7647</v>
      </c>
      <c r="AB615" s="190" t="s">
        <v>4214</v>
      </c>
      <c r="AC615" s="180" t="s">
        <v>4497</v>
      </c>
      <c r="AD615" s="180" t="s">
        <v>5233</v>
      </c>
      <c r="AE615" s="191"/>
      <c r="AF615" s="191"/>
      <c r="AG615" s="191"/>
      <c r="AH615" s="191"/>
      <c r="AI615" s="191"/>
      <c r="AJ615" s="191"/>
      <c r="AK615" s="191"/>
      <c r="AL615" s="191"/>
      <c r="AM615" s="191"/>
      <c r="AN615" s="191"/>
      <c r="AO615" s="192"/>
      <c r="AP615" s="192"/>
      <c r="AQ615" s="192"/>
      <c r="AR615" s="192"/>
      <c r="AS615" s="192"/>
      <c r="AT615" s="192"/>
      <c r="AU615" s="192"/>
      <c r="AV615" s="192"/>
      <c r="AW615" s="192"/>
      <c r="AX615" s="72">
        <v>1</v>
      </c>
      <c r="AY615" s="72">
        <v>0</v>
      </c>
      <c r="AZ615" s="80">
        <f t="shared" si="56"/>
        <v>1</v>
      </c>
      <c r="BA615" s="72">
        <v>1</v>
      </c>
      <c r="BB615" s="72">
        <f>0</f>
        <v>0</v>
      </c>
      <c r="BC615" s="72">
        <f t="shared" si="57"/>
        <v>1</v>
      </c>
      <c r="BD615" s="72">
        <f>0</f>
        <v>0</v>
      </c>
      <c r="BE615" s="72">
        <f t="shared" si="58"/>
        <v>1</v>
      </c>
      <c r="BF615" s="72">
        <v>0</v>
      </c>
      <c r="BG615" s="72">
        <v>0</v>
      </c>
      <c r="BH615" s="142"/>
      <c r="BI615" s="142"/>
      <c r="BJ615" s="142"/>
      <c r="BK615" s="176"/>
    </row>
    <row r="616" spans="1:63" ht="40.5" customHeight="1">
      <c r="A616" s="205" t="s">
        <v>5627</v>
      </c>
      <c r="B616" s="232" t="s">
        <v>6164</v>
      </c>
      <c r="C616" s="205" t="s">
        <v>4352</v>
      </c>
      <c r="D616" s="236" t="s">
        <v>7780</v>
      </c>
      <c r="E616" s="238" t="str">
        <f>INDEX([3]项目信息统计表!$E:$E,MATCH(B616,[3]项目信息统计表!$B:$B,0))</f>
        <v>基础研究</v>
      </c>
      <c r="F616" s="238" t="s">
        <v>1581</v>
      </c>
      <c r="G616" s="72" t="str">
        <f>INDEX(辅助数据!$F$3:$F$98,MATCH(项目信息统计表!F616,辅助数据!$E$3:$E$98,0))</f>
        <v>S90</v>
      </c>
      <c r="H616" s="238" t="s">
        <v>1332</v>
      </c>
      <c r="I616" s="72">
        <f>INDEX(辅助数据!$B$3:$B$64,MATCH(项目信息统计表!H616,辅助数据!$A$3:$A$64,0))</f>
        <v>820</v>
      </c>
      <c r="J616" s="141" t="str">
        <f t="shared" si="55"/>
        <v>2022-01</v>
      </c>
      <c r="K616" s="237">
        <v>44896</v>
      </c>
      <c r="L616" s="72" t="str">
        <f t="shared" si="59"/>
        <v>2022</v>
      </c>
      <c r="M616" s="193"/>
      <c r="N616" s="201" t="s">
        <v>6273</v>
      </c>
      <c r="O616" s="201" t="s">
        <v>7768</v>
      </c>
      <c r="P616" s="231" t="s">
        <v>7082</v>
      </c>
      <c r="Q616" s="215" t="s">
        <v>7083</v>
      </c>
      <c r="R616" s="206" t="s">
        <v>6445</v>
      </c>
      <c r="S616" s="72" t="s">
        <v>5231</v>
      </c>
      <c r="T616" s="141" t="s">
        <v>2273</v>
      </c>
      <c r="U616" s="72" t="s">
        <v>70</v>
      </c>
      <c r="V616" s="72" t="s">
        <v>73</v>
      </c>
      <c r="W616" s="72" t="s">
        <v>90</v>
      </c>
      <c r="X616" s="180" t="s">
        <v>5233</v>
      </c>
      <c r="Y616" s="180" t="s">
        <v>5233</v>
      </c>
      <c r="Z616" s="181" t="s">
        <v>5233</v>
      </c>
      <c r="AA616" s="180" t="s">
        <v>7648</v>
      </c>
      <c r="AB616" s="190" t="s">
        <v>4204</v>
      </c>
      <c r="AC616" s="180" t="s">
        <v>4497</v>
      </c>
      <c r="AD616" s="180" t="s">
        <v>5233</v>
      </c>
      <c r="AE616" s="191"/>
      <c r="AF616" s="191"/>
      <c r="AG616" s="191"/>
      <c r="AH616" s="191"/>
      <c r="AI616" s="191"/>
      <c r="AJ616" s="191"/>
      <c r="AK616" s="191"/>
      <c r="AL616" s="191"/>
      <c r="AM616" s="191"/>
      <c r="AN616" s="191"/>
      <c r="AO616" s="192"/>
      <c r="AP616" s="192"/>
      <c r="AQ616" s="192"/>
      <c r="AR616" s="192"/>
      <c r="AS616" s="192"/>
      <c r="AT616" s="192"/>
      <c r="AU616" s="192"/>
      <c r="AV616" s="192"/>
      <c r="AW616" s="192"/>
      <c r="AX616" s="72">
        <v>1</v>
      </c>
      <c r="AY616" s="72">
        <v>0</v>
      </c>
      <c r="AZ616" s="80">
        <f t="shared" si="56"/>
        <v>1</v>
      </c>
      <c r="BA616" s="72">
        <v>1</v>
      </c>
      <c r="BB616" s="72">
        <f>0</f>
        <v>0</v>
      </c>
      <c r="BC616" s="72">
        <f t="shared" si="57"/>
        <v>1</v>
      </c>
      <c r="BD616" s="72">
        <f>0</f>
        <v>0</v>
      </c>
      <c r="BE616" s="72">
        <f t="shared" si="58"/>
        <v>1</v>
      </c>
      <c r="BF616" s="72">
        <v>0</v>
      </c>
      <c r="BG616" s="72">
        <v>0</v>
      </c>
      <c r="BH616" s="142"/>
      <c r="BI616" s="142"/>
      <c r="BJ616" s="142"/>
      <c r="BK616" s="176"/>
    </row>
    <row r="617" spans="1:63" ht="40.5" customHeight="1">
      <c r="A617" s="205" t="s">
        <v>5634</v>
      </c>
      <c r="B617" s="232" t="s">
        <v>6171</v>
      </c>
      <c r="C617" s="205" t="s">
        <v>4352</v>
      </c>
      <c r="D617" s="236" t="s">
        <v>7780</v>
      </c>
      <c r="E617" s="238" t="str">
        <f>INDEX([3]项目信息统计表!$E:$E,MATCH(B617,[3]项目信息统计表!$B:$B,0))</f>
        <v>基础研究</v>
      </c>
      <c r="F617" s="238" t="s">
        <v>1576</v>
      </c>
      <c r="G617" s="72" t="str">
        <f>INDEX(辅助数据!$F$3:$F$98,MATCH(项目信息统计表!F617,辅助数据!$E$3:$E$98,0))</f>
        <v>R85</v>
      </c>
      <c r="H617" s="238" t="s">
        <v>124</v>
      </c>
      <c r="I617" s="72">
        <f>INDEX(辅助数据!$B$3:$B$64,MATCH(项目信息统计表!H617,辅助数据!$A$3:$A$64,0))</f>
        <v>880</v>
      </c>
      <c r="J617" s="141" t="str">
        <f t="shared" si="55"/>
        <v>2022-01</v>
      </c>
      <c r="K617" s="237">
        <v>44896</v>
      </c>
      <c r="L617" s="72" t="str">
        <f t="shared" si="59"/>
        <v>2022</v>
      </c>
      <c r="M617" s="193"/>
      <c r="N617" s="201" t="s">
        <v>6273</v>
      </c>
      <c r="O617" s="201" t="s">
        <v>7768</v>
      </c>
      <c r="P617" s="231" t="s">
        <v>7092</v>
      </c>
      <c r="Q617" s="215" t="s">
        <v>4521</v>
      </c>
      <c r="R617" s="206" t="s">
        <v>4522</v>
      </c>
      <c r="S617" s="72" t="s">
        <v>5231</v>
      </c>
      <c r="T617" s="141" t="s">
        <v>2137</v>
      </c>
      <c r="U617" s="72" t="s">
        <v>70</v>
      </c>
      <c r="V617" s="72" t="s">
        <v>5232</v>
      </c>
      <c r="W617" s="72" t="s">
        <v>90</v>
      </c>
      <c r="X617" s="180" t="s">
        <v>5234</v>
      </c>
      <c r="Y617" s="180" t="s">
        <v>5233</v>
      </c>
      <c r="Z617" s="181" t="s">
        <v>5233</v>
      </c>
      <c r="AA617" s="180" t="s">
        <v>7653</v>
      </c>
      <c r="AB617" s="190" t="s">
        <v>4212</v>
      </c>
      <c r="AC617" s="180" t="s">
        <v>4497</v>
      </c>
      <c r="AD617" s="180" t="s">
        <v>5233</v>
      </c>
      <c r="AE617" s="191"/>
      <c r="AF617" s="191"/>
      <c r="AG617" s="191"/>
      <c r="AH617" s="191"/>
      <c r="AI617" s="191"/>
      <c r="AJ617" s="191"/>
      <c r="AK617" s="191"/>
      <c r="AL617" s="191"/>
      <c r="AM617" s="191"/>
      <c r="AN617" s="191"/>
      <c r="AO617" s="192"/>
      <c r="AP617" s="192"/>
      <c r="AQ617" s="192"/>
      <c r="AR617" s="192"/>
      <c r="AS617" s="192"/>
      <c r="AT617" s="192"/>
      <c r="AU617" s="192"/>
      <c r="AV617" s="192"/>
      <c r="AW617" s="192"/>
      <c r="AX617" s="72">
        <v>1</v>
      </c>
      <c r="AY617" s="72">
        <v>0</v>
      </c>
      <c r="AZ617" s="80">
        <f t="shared" si="56"/>
        <v>1</v>
      </c>
      <c r="BA617" s="72">
        <v>1</v>
      </c>
      <c r="BB617" s="72">
        <f>0</f>
        <v>0</v>
      </c>
      <c r="BC617" s="72">
        <f t="shared" si="57"/>
        <v>1</v>
      </c>
      <c r="BD617" s="72">
        <f>0</f>
        <v>0</v>
      </c>
      <c r="BE617" s="72">
        <f t="shared" si="58"/>
        <v>1</v>
      </c>
      <c r="BF617" s="72">
        <v>0</v>
      </c>
      <c r="BG617" s="72">
        <v>0</v>
      </c>
      <c r="BH617" s="142"/>
      <c r="BI617" s="142"/>
      <c r="BJ617" s="142"/>
      <c r="BK617" s="176"/>
    </row>
    <row r="618" spans="1:63" ht="40.5" customHeight="1">
      <c r="A618" s="205" t="s">
        <v>5639</v>
      </c>
      <c r="B618" s="232" t="s">
        <v>6176</v>
      </c>
      <c r="C618" s="205" t="s">
        <v>4352</v>
      </c>
      <c r="D618" s="236" t="s">
        <v>7780</v>
      </c>
      <c r="E618" s="238" t="str">
        <f>INDEX([3]项目信息统计表!$E:$E,MATCH(B618,[3]项目信息统计表!$B:$B,0))</f>
        <v>应用研究</v>
      </c>
      <c r="F618" s="238" t="s">
        <v>1573</v>
      </c>
      <c r="G618" s="72" t="str">
        <f>INDEX(辅助数据!$F$3:$F$98,MATCH(项目信息统计表!F618,辅助数据!$E$3:$E$98,0))</f>
        <v>P82</v>
      </c>
      <c r="H618" s="238" t="s">
        <v>124</v>
      </c>
      <c r="I618" s="72">
        <f>INDEX(辅助数据!$B$3:$B$64,MATCH(项目信息统计表!H618,辅助数据!$A$3:$A$64,0))</f>
        <v>880</v>
      </c>
      <c r="J618" s="141" t="str">
        <f t="shared" si="55"/>
        <v>2022-01</v>
      </c>
      <c r="K618" s="237">
        <v>45261</v>
      </c>
      <c r="L618" s="72" t="str">
        <f t="shared" si="59"/>
        <v>2022</v>
      </c>
      <c r="M618" s="238" t="s">
        <v>54</v>
      </c>
      <c r="N618" s="201" t="s">
        <v>6273</v>
      </c>
      <c r="O618" s="201" t="s">
        <v>7768</v>
      </c>
      <c r="P618" s="231" t="s">
        <v>7099</v>
      </c>
      <c r="Q618" s="215" t="s">
        <v>7100</v>
      </c>
      <c r="R618" s="206" t="s">
        <v>6453</v>
      </c>
      <c r="S618" s="72" t="s">
        <v>5231</v>
      </c>
      <c r="T618" s="141" t="s">
        <v>2192</v>
      </c>
      <c r="U618" s="72" t="s">
        <v>70</v>
      </c>
      <c r="V618" s="72" t="s">
        <v>5232</v>
      </c>
      <c r="W618" s="72" t="s">
        <v>90</v>
      </c>
      <c r="X618" s="180" t="s">
        <v>5234</v>
      </c>
      <c r="Y618" s="180" t="s">
        <v>5233</v>
      </c>
      <c r="Z618" s="181" t="s">
        <v>5233</v>
      </c>
      <c r="AA618" s="180" t="s">
        <v>7594</v>
      </c>
      <c r="AB618" s="190" t="s">
        <v>4208</v>
      </c>
      <c r="AC618" s="180" t="s">
        <v>4497</v>
      </c>
      <c r="AD618" s="180" t="s">
        <v>5234</v>
      </c>
      <c r="AE618" s="191"/>
      <c r="AF618" s="191"/>
      <c r="AG618" s="191"/>
      <c r="AH618" s="191"/>
      <c r="AI618" s="191"/>
      <c r="AJ618" s="191"/>
      <c r="AK618" s="191"/>
      <c r="AL618" s="191"/>
      <c r="AM618" s="191"/>
      <c r="AN618" s="191"/>
      <c r="AO618" s="192"/>
      <c r="AP618" s="192"/>
      <c r="AQ618" s="192"/>
      <c r="AR618" s="192"/>
      <c r="AS618" s="192"/>
      <c r="AT618" s="192"/>
      <c r="AU618" s="192"/>
      <c r="AV618" s="192"/>
      <c r="AW618" s="192"/>
      <c r="AX618" s="72">
        <v>1</v>
      </c>
      <c r="AY618" s="72">
        <v>0</v>
      </c>
      <c r="AZ618" s="80">
        <f t="shared" si="56"/>
        <v>1</v>
      </c>
      <c r="BA618" s="72">
        <v>1</v>
      </c>
      <c r="BB618" s="72">
        <f>0</f>
        <v>0</v>
      </c>
      <c r="BC618" s="72">
        <f t="shared" si="57"/>
        <v>1</v>
      </c>
      <c r="BD618" s="72">
        <f>0</f>
        <v>0</v>
      </c>
      <c r="BE618" s="72">
        <f t="shared" si="58"/>
        <v>1</v>
      </c>
      <c r="BF618" s="72">
        <v>0</v>
      </c>
      <c r="BG618" s="72">
        <v>0</v>
      </c>
      <c r="BH618" s="142"/>
      <c r="BI618" s="142"/>
      <c r="BJ618" s="142"/>
      <c r="BK618" s="176"/>
    </row>
    <row r="619" spans="1:63" ht="40.5" customHeight="1">
      <c r="A619" s="205" t="s">
        <v>5741</v>
      </c>
      <c r="B619" s="232" t="s">
        <v>6227</v>
      </c>
      <c r="C619" s="205" t="s">
        <v>4352</v>
      </c>
      <c r="D619" s="236" t="s">
        <v>7780</v>
      </c>
      <c r="E619" s="238" t="str">
        <f>INDEX([3]项目信息统计表!$E:$E,MATCH(B619,[3]项目信息统计表!$B:$B,0))</f>
        <v>基础研究</v>
      </c>
      <c r="F619" s="238" t="s">
        <v>1578</v>
      </c>
      <c r="G619" s="72" t="str">
        <f>INDEX(辅助数据!$F$3:$F$98,MATCH(项目信息统计表!F619,辅助数据!$E$3:$E$98,0))</f>
        <v>R87</v>
      </c>
      <c r="H619" s="238" t="s">
        <v>135</v>
      </c>
      <c r="I619" s="72">
        <f>INDEX(辅助数据!$B$3:$B$64,MATCH(项目信息统计表!H619,辅助数据!$A$3:$A$64,0))</f>
        <v>750</v>
      </c>
      <c r="J619" s="141" t="str">
        <f t="shared" si="55"/>
        <v>2018-01</v>
      </c>
      <c r="K619" s="237">
        <v>44531</v>
      </c>
      <c r="L619" s="72" t="str">
        <f>"201"&amp;MID(B619,9,1)</f>
        <v>2018</v>
      </c>
      <c r="M619" s="193"/>
      <c r="N619" s="201" t="s">
        <v>6273</v>
      </c>
      <c r="O619" s="201" t="s">
        <v>7768</v>
      </c>
      <c r="P619" s="231" t="s">
        <v>7349</v>
      </c>
      <c r="Q619" s="215" t="s">
        <v>2388</v>
      </c>
      <c r="R619" s="218">
        <v>120059</v>
      </c>
      <c r="S619" s="72" t="s">
        <v>5231</v>
      </c>
      <c r="T619" s="141" t="s">
        <v>3729</v>
      </c>
      <c r="U619" s="72" t="s">
        <v>70</v>
      </c>
      <c r="V619" s="72" t="s">
        <v>73</v>
      </c>
      <c r="W619" s="72" t="s">
        <v>4497</v>
      </c>
      <c r="X619" s="180" t="s">
        <v>5233</v>
      </c>
      <c r="Y619" s="180" t="s">
        <v>5233</v>
      </c>
      <c r="Z619" s="181" t="s">
        <v>5233</v>
      </c>
      <c r="AA619" s="180" t="s">
        <v>7730</v>
      </c>
      <c r="AB619" s="190" t="s">
        <v>4208</v>
      </c>
      <c r="AC619" s="180" t="s">
        <v>4497</v>
      </c>
      <c r="AD619" s="180" t="s">
        <v>5233</v>
      </c>
      <c r="AE619" s="191"/>
      <c r="AF619" s="191"/>
      <c r="AG619" s="191"/>
      <c r="AH619" s="191"/>
      <c r="AI619" s="191"/>
      <c r="AJ619" s="191"/>
      <c r="AK619" s="191"/>
      <c r="AL619" s="191"/>
      <c r="AM619" s="191"/>
      <c r="AN619" s="191"/>
      <c r="AO619" s="192"/>
      <c r="AP619" s="192"/>
      <c r="AQ619" s="192"/>
      <c r="AR619" s="192"/>
      <c r="AS619" s="192"/>
      <c r="AT619" s="192"/>
      <c r="AU619" s="192"/>
      <c r="AV619" s="192"/>
      <c r="AW619" s="192"/>
      <c r="AX619" s="72">
        <v>10</v>
      </c>
      <c r="AY619" s="72">
        <v>0</v>
      </c>
      <c r="AZ619" s="80">
        <f t="shared" si="56"/>
        <v>10</v>
      </c>
      <c r="BA619" s="72">
        <v>4</v>
      </c>
      <c r="BB619" s="72">
        <f>0</f>
        <v>0</v>
      </c>
      <c r="BC619" s="72">
        <f t="shared" si="57"/>
        <v>4</v>
      </c>
      <c r="BD619" s="72">
        <f>0</f>
        <v>0</v>
      </c>
      <c r="BE619" s="72">
        <f t="shared" si="58"/>
        <v>4</v>
      </c>
      <c r="BF619" s="72">
        <v>0</v>
      </c>
      <c r="BG619" s="72">
        <v>0</v>
      </c>
      <c r="BH619" s="142"/>
      <c r="BI619" s="142"/>
      <c r="BJ619" s="142"/>
      <c r="BK619" s="176"/>
    </row>
    <row r="620" spans="1:63" ht="40.5" customHeight="1">
      <c r="A620" s="205" t="s">
        <v>5620</v>
      </c>
      <c r="B620" s="232" t="s">
        <v>6157</v>
      </c>
      <c r="C620" s="205" t="s">
        <v>4350</v>
      </c>
      <c r="D620" s="236" t="s">
        <v>7780</v>
      </c>
      <c r="E620" s="238" t="str">
        <f>INDEX([3]项目信息统计表!$E:$E,MATCH(B620,[3]项目信息统计表!$B:$B,0))</f>
        <v>应用研究</v>
      </c>
      <c r="F620" s="238" t="s">
        <v>1568</v>
      </c>
      <c r="G620" s="72" t="str">
        <f>INDEX(辅助数据!$F$3:$F$98,MATCH(项目信息统计表!F620,辅助数据!$E$3:$E$98,0))</f>
        <v>N77</v>
      </c>
      <c r="H620" s="238" t="s">
        <v>115</v>
      </c>
      <c r="I620" s="72">
        <f>INDEX(辅助数据!$B$3:$B$64,MATCH(项目信息统计表!H620,辅助数据!$A$3:$A$64,0))</f>
        <v>630</v>
      </c>
      <c r="J620" s="141" t="str">
        <f t="shared" si="55"/>
        <v>2022-01</v>
      </c>
      <c r="K620" s="237">
        <v>44896</v>
      </c>
      <c r="L620" s="72" t="str">
        <f t="shared" ref="L620:L651" si="60">"202"&amp;MID(B620,9,1)</f>
        <v>2022</v>
      </c>
      <c r="M620" s="193"/>
      <c r="N620" s="201" t="s">
        <v>6273</v>
      </c>
      <c r="O620" s="201" t="s">
        <v>7768</v>
      </c>
      <c r="P620" s="231" t="s">
        <v>7072</v>
      </c>
      <c r="Q620" s="215" t="s">
        <v>1982</v>
      </c>
      <c r="R620" s="206" t="s">
        <v>4451</v>
      </c>
      <c r="S620" s="72" t="s">
        <v>5231</v>
      </c>
      <c r="T620" s="141" t="s">
        <v>2127</v>
      </c>
      <c r="U620" s="72" t="s">
        <v>70</v>
      </c>
      <c r="V620" s="72" t="s">
        <v>73</v>
      </c>
      <c r="W620" s="72" t="s">
        <v>90</v>
      </c>
      <c r="X620" s="180" t="s">
        <v>5233</v>
      </c>
      <c r="Y620" s="180" t="s">
        <v>5233</v>
      </c>
      <c r="Z620" s="181" t="s">
        <v>5233</v>
      </c>
      <c r="AA620" s="180" t="s">
        <v>2581</v>
      </c>
      <c r="AB620" s="190" t="s">
        <v>4202</v>
      </c>
      <c r="AC620" s="180" t="s">
        <v>4497</v>
      </c>
      <c r="AD620" s="180" t="s">
        <v>5234</v>
      </c>
      <c r="AE620" s="191"/>
      <c r="AF620" s="191"/>
      <c r="AG620" s="191"/>
      <c r="AH620" s="191"/>
      <c r="AI620" s="191"/>
      <c r="AJ620" s="191"/>
      <c r="AK620" s="191"/>
      <c r="AL620" s="191"/>
      <c r="AM620" s="191"/>
      <c r="AN620" s="191"/>
      <c r="AO620" s="192"/>
      <c r="AP620" s="192"/>
      <c r="AQ620" s="192"/>
      <c r="AR620" s="192"/>
      <c r="AS620" s="192"/>
      <c r="AT620" s="192"/>
      <c r="AU620" s="192"/>
      <c r="AV620" s="192"/>
      <c r="AW620" s="192"/>
      <c r="AX620" s="72">
        <v>1</v>
      </c>
      <c r="AY620" s="72">
        <v>0</v>
      </c>
      <c r="AZ620" s="80">
        <f t="shared" si="56"/>
        <v>1</v>
      </c>
      <c r="BA620" s="72">
        <v>1</v>
      </c>
      <c r="BB620" s="72">
        <f>0</f>
        <v>0</v>
      </c>
      <c r="BC620" s="72">
        <f t="shared" si="57"/>
        <v>1</v>
      </c>
      <c r="BD620" s="72">
        <f>0</f>
        <v>0</v>
      </c>
      <c r="BE620" s="72">
        <f t="shared" si="58"/>
        <v>1</v>
      </c>
      <c r="BF620" s="72">
        <v>0</v>
      </c>
      <c r="BG620" s="72">
        <v>0</v>
      </c>
      <c r="BH620" s="142"/>
      <c r="BI620" s="142"/>
      <c r="BJ620" s="142"/>
      <c r="BK620" s="176"/>
    </row>
    <row r="621" spans="1:63" ht="40.5" customHeight="1">
      <c r="A621" s="205" t="s">
        <v>5738</v>
      </c>
      <c r="B621" s="232" t="s">
        <v>6224</v>
      </c>
      <c r="C621" s="205" t="s">
        <v>3969</v>
      </c>
      <c r="D621" s="236" t="s">
        <v>7780</v>
      </c>
      <c r="E621" s="238" t="str">
        <f>INDEX([3]项目信息统计表!$E:$E,MATCH(B621,[3]项目信息统计表!$B:$B,0))</f>
        <v>基础研究</v>
      </c>
      <c r="F621" s="238" t="s">
        <v>1579</v>
      </c>
      <c r="G621" s="72" t="str">
        <f>INDEX(辅助数据!$F$3:$F$98,MATCH(项目信息统计表!F621,辅助数据!$E$3:$E$98,0))</f>
        <v>R88</v>
      </c>
      <c r="H621" s="238" t="s">
        <v>137</v>
      </c>
      <c r="I621" s="72">
        <f>INDEX(辅助数据!$B$3:$B$64,MATCH(项目信息统计表!H621,辅助数据!$A$3:$A$64,0))</f>
        <v>890</v>
      </c>
      <c r="J621" s="141" t="str">
        <f t="shared" si="55"/>
        <v>2020-01</v>
      </c>
      <c r="K621" s="237">
        <v>44531</v>
      </c>
      <c r="L621" s="72" t="str">
        <f t="shared" si="60"/>
        <v>2020</v>
      </c>
      <c r="M621" s="193"/>
      <c r="N621" s="135" t="s">
        <v>6273</v>
      </c>
      <c r="O621" s="201" t="s">
        <v>7768</v>
      </c>
      <c r="P621" s="231" t="s">
        <v>7345</v>
      </c>
      <c r="Q621" s="215" t="s">
        <v>7346</v>
      </c>
      <c r="R621" s="206">
        <v>110107</v>
      </c>
      <c r="S621" s="72" t="s">
        <v>5231</v>
      </c>
      <c r="T621" s="141" t="s">
        <v>2204</v>
      </c>
      <c r="U621" s="72" t="s">
        <v>70</v>
      </c>
      <c r="V621" s="72" t="s">
        <v>5232</v>
      </c>
      <c r="W621" s="72" t="s">
        <v>90</v>
      </c>
      <c r="X621" s="180" t="s">
        <v>5233</v>
      </c>
      <c r="Y621" s="180" t="s">
        <v>5233</v>
      </c>
      <c r="Z621" s="181" t="s">
        <v>5233</v>
      </c>
      <c r="AA621" s="180" t="s">
        <v>7728</v>
      </c>
      <c r="AB621" s="190" t="s">
        <v>4219</v>
      </c>
      <c r="AC621" s="180" t="s">
        <v>90</v>
      </c>
      <c r="AD621" s="180" t="s">
        <v>5233</v>
      </c>
      <c r="AE621" s="191"/>
      <c r="AF621" s="191"/>
      <c r="AG621" s="191"/>
      <c r="AH621" s="191"/>
      <c r="AI621" s="191"/>
      <c r="AJ621" s="191"/>
      <c r="AK621" s="191"/>
      <c r="AL621" s="191"/>
      <c r="AM621" s="191"/>
      <c r="AN621" s="191"/>
      <c r="AO621" s="192"/>
      <c r="AP621" s="192"/>
      <c r="AQ621" s="192"/>
      <c r="AR621" s="192"/>
      <c r="AS621" s="192"/>
      <c r="AT621" s="192"/>
      <c r="AU621" s="192"/>
      <c r="AV621" s="192"/>
      <c r="AW621" s="192"/>
      <c r="AX621" s="72">
        <v>2</v>
      </c>
      <c r="AY621" s="72">
        <v>0</v>
      </c>
      <c r="AZ621" s="80">
        <f t="shared" si="56"/>
        <v>2</v>
      </c>
      <c r="BA621" s="72">
        <v>1</v>
      </c>
      <c r="BB621" s="72">
        <f>0</f>
        <v>0</v>
      </c>
      <c r="BC621" s="72">
        <f t="shared" si="57"/>
        <v>1</v>
      </c>
      <c r="BD621" s="72">
        <f>0</f>
        <v>0</v>
      </c>
      <c r="BE621" s="72">
        <f t="shared" si="58"/>
        <v>1</v>
      </c>
      <c r="BF621" s="72">
        <v>0</v>
      </c>
      <c r="BG621" s="72">
        <v>0</v>
      </c>
      <c r="BH621" s="142"/>
      <c r="BI621" s="142"/>
      <c r="BJ621" s="142"/>
      <c r="BK621" s="176"/>
    </row>
    <row r="622" spans="1:63" ht="40.5" customHeight="1">
      <c r="A622" s="205" t="s">
        <v>5560</v>
      </c>
      <c r="B622" s="232" t="s">
        <v>6097</v>
      </c>
      <c r="C622" s="205" t="s">
        <v>2264</v>
      </c>
      <c r="D622" s="236" t="s">
        <v>7780</v>
      </c>
      <c r="E622" s="238" t="str">
        <f>INDEX([3]项目信息统计表!$E:$E,MATCH(B622,[3]项目信息统计表!$B:$B,0))</f>
        <v>基础研究</v>
      </c>
      <c r="F622" s="238" t="s">
        <v>1573</v>
      </c>
      <c r="G622" s="72" t="str">
        <f>INDEX(辅助数据!$F$3:$F$98,MATCH(项目信息统计表!F622,辅助数据!$E$3:$E$98,0))</f>
        <v>P82</v>
      </c>
      <c r="H622" s="238" t="s">
        <v>132</v>
      </c>
      <c r="I622" s="72">
        <f>INDEX(辅助数据!$B$3:$B$64,MATCH(项目信息统计表!H622,辅助数据!$A$3:$A$64,0))</f>
        <v>710</v>
      </c>
      <c r="J622" s="141" t="str">
        <f t="shared" si="55"/>
        <v>2022-01</v>
      </c>
      <c r="K622" s="237">
        <v>45261</v>
      </c>
      <c r="L622" s="72" t="str">
        <f t="shared" si="60"/>
        <v>2022</v>
      </c>
      <c r="M622" s="238" t="s">
        <v>54</v>
      </c>
      <c r="N622" s="135" t="s">
        <v>6273</v>
      </c>
      <c r="O622" s="201" t="s">
        <v>7768</v>
      </c>
      <c r="P622" s="231" t="s">
        <v>6984</v>
      </c>
      <c r="Q622" s="215" t="s">
        <v>6985</v>
      </c>
      <c r="R622" s="206" t="s">
        <v>6416</v>
      </c>
      <c r="S622" s="72" t="s">
        <v>65</v>
      </c>
      <c r="T622" s="141" t="s">
        <v>2196</v>
      </c>
      <c r="U622" s="72" t="s">
        <v>70</v>
      </c>
      <c r="V622" s="72" t="s">
        <v>73</v>
      </c>
      <c r="W622" s="72" t="s">
        <v>4497</v>
      </c>
      <c r="X622" s="180" t="s">
        <v>5233</v>
      </c>
      <c r="Y622" s="180" t="s">
        <v>5233</v>
      </c>
      <c r="Z622" s="181" t="s">
        <v>5233</v>
      </c>
      <c r="AA622" s="180" t="s">
        <v>7612</v>
      </c>
      <c r="AB622" s="190" t="s">
        <v>4214</v>
      </c>
      <c r="AC622" s="180" t="s">
        <v>4497</v>
      </c>
      <c r="AD622" s="180" t="s">
        <v>5233</v>
      </c>
      <c r="AE622" s="191"/>
      <c r="AF622" s="191"/>
      <c r="AG622" s="191"/>
      <c r="AH622" s="191"/>
      <c r="AI622" s="191"/>
      <c r="AJ622" s="191"/>
      <c r="AK622" s="191"/>
      <c r="AL622" s="191"/>
      <c r="AM622" s="191"/>
      <c r="AN622" s="191"/>
      <c r="AO622" s="192"/>
      <c r="AP622" s="192"/>
      <c r="AQ622" s="192"/>
      <c r="AR622" s="192"/>
      <c r="AS622" s="192"/>
      <c r="AT622" s="192"/>
      <c r="AU622" s="192"/>
      <c r="AV622" s="192"/>
      <c r="AW622" s="192"/>
      <c r="AX622" s="72">
        <v>8</v>
      </c>
      <c r="AY622" s="72">
        <v>0</v>
      </c>
      <c r="AZ622" s="212">
        <f t="shared" si="56"/>
        <v>8</v>
      </c>
      <c r="BA622" s="72">
        <v>8</v>
      </c>
      <c r="BB622" s="72">
        <f>0</f>
        <v>0</v>
      </c>
      <c r="BC622" s="72">
        <f t="shared" si="57"/>
        <v>8</v>
      </c>
      <c r="BD622" s="72">
        <f>0</f>
        <v>0</v>
      </c>
      <c r="BE622" s="72">
        <f t="shared" si="58"/>
        <v>8</v>
      </c>
      <c r="BF622" s="72">
        <v>0</v>
      </c>
      <c r="BG622" s="72">
        <v>0</v>
      </c>
      <c r="BH622" s="142"/>
      <c r="BI622" s="142"/>
      <c r="BJ622" s="142"/>
      <c r="BK622" s="176"/>
    </row>
    <row r="623" spans="1:63" ht="40.5" customHeight="1">
      <c r="A623" s="205" t="s">
        <v>5564</v>
      </c>
      <c r="B623" s="232" t="s">
        <v>6101</v>
      </c>
      <c r="C623" s="205" t="s">
        <v>2264</v>
      </c>
      <c r="D623" s="236" t="s">
        <v>7780</v>
      </c>
      <c r="E623" s="238" t="str">
        <f>INDEX([3]项目信息统计表!$E:$E,MATCH(B623,[3]项目信息统计表!$B:$B,0))</f>
        <v>基础研究</v>
      </c>
      <c r="F623" s="238" t="s">
        <v>1573</v>
      </c>
      <c r="G623" s="72" t="str">
        <f>INDEX(辅助数据!$F$3:$F$98,MATCH(项目信息统计表!F623,辅助数据!$E$3:$E$98,0))</f>
        <v>P82</v>
      </c>
      <c r="H623" s="238" t="s">
        <v>134</v>
      </c>
      <c r="I623" s="72">
        <f>INDEX(辅助数据!$B$3:$B$64,MATCH(项目信息统计表!H623,辅助数据!$A$3:$A$64,0))</f>
        <v>740</v>
      </c>
      <c r="J623" s="141" t="str">
        <f t="shared" si="55"/>
        <v>2022-01</v>
      </c>
      <c r="K623" s="237">
        <v>45627</v>
      </c>
      <c r="L623" s="72" t="str">
        <f t="shared" si="60"/>
        <v>2022</v>
      </c>
      <c r="M623" s="238" t="s">
        <v>54</v>
      </c>
      <c r="N623" s="201" t="s">
        <v>6273</v>
      </c>
      <c r="O623" s="201" t="s">
        <v>7768</v>
      </c>
      <c r="P623" s="231" t="s">
        <v>6991</v>
      </c>
      <c r="Q623" s="215" t="s">
        <v>6992</v>
      </c>
      <c r="R623" s="206" t="s">
        <v>6419</v>
      </c>
      <c r="S623" s="72" t="s">
        <v>65</v>
      </c>
      <c r="T623" s="141" t="s">
        <v>2228</v>
      </c>
      <c r="U623" s="72" t="s">
        <v>70</v>
      </c>
      <c r="V623" s="72" t="s">
        <v>73</v>
      </c>
      <c r="W623" s="72" t="s">
        <v>90</v>
      </c>
      <c r="X623" s="180" t="s">
        <v>5233</v>
      </c>
      <c r="Y623" s="180" t="s">
        <v>5233</v>
      </c>
      <c r="Z623" s="181" t="s">
        <v>5233</v>
      </c>
      <c r="AA623" s="180" t="s">
        <v>7614</v>
      </c>
      <c r="AB623" s="190" t="s">
        <v>4209</v>
      </c>
      <c r="AC623" s="180" t="s">
        <v>90</v>
      </c>
      <c r="AD623" s="180" t="s">
        <v>5233</v>
      </c>
      <c r="AE623" s="191"/>
      <c r="AF623" s="191"/>
      <c r="AG623" s="191"/>
      <c r="AH623" s="191"/>
      <c r="AI623" s="191"/>
      <c r="AJ623" s="191"/>
      <c r="AK623" s="191"/>
      <c r="AL623" s="191"/>
      <c r="AM623" s="191"/>
      <c r="AN623" s="191"/>
      <c r="AO623" s="192"/>
      <c r="AP623" s="192"/>
      <c r="AQ623" s="192"/>
      <c r="AR623" s="192"/>
      <c r="AS623" s="192"/>
      <c r="AT623" s="192"/>
      <c r="AU623" s="192"/>
      <c r="AV623" s="192"/>
      <c r="AW623" s="192"/>
      <c r="AX623" s="72">
        <v>2</v>
      </c>
      <c r="AY623" s="72">
        <v>0</v>
      </c>
      <c r="AZ623" s="80">
        <f t="shared" si="56"/>
        <v>2</v>
      </c>
      <c r="BA623" s="72">
        <v>2</v>
      </c>
      <c r="BB623" s="72">
        <f>0</f>
        <v>0</v>
      </c>
      <c r="BC623" s="72">
        <f t="shared" si="57"/>
        <v>2</v>
      </c>
      <c r="BD623" s="72">
        <f>0</f>
        <v>0</v>
      </c>
      <c r="BE623" s="72">
        <f t="shared" si="58"/>
        <v>2</v>
      </c>
      <c r="BF623" s="72">
        <v>0</v>
      </c>
      <c r="BG623" s="72">
        <v>0</v>
      </c>
      <c r="BH623" s="142"/>
      <c r="BI623" s="142"/>
      <c r="BJ623" s="142"/>
      <c r="BK623" s="176"/>
    </row>
    <row r="624" spans="1:63" ht="40.5" customHeight="1">
      <c r="A624" s="205" t="s">
        <v>5583</v>
      </c>
      <c r="B624" s="232" t="s">
        <v>6120</v>
      </c>
      <c r="C624" s="205" t="s">
        <v>2264</v>
      </c>
      <c r="D624" s="236" t="s">
        <v>7780</v>
      </c>
      <c r="E624" s="238" t="str">
        <f>INDEX([3]项目信息统计表!$E:$E,MATCH(B624,[3]项目信息统计表!$B:$B,0))</f>
        <v>应用研究</v>
      </c>
      <c r="F624" s="238" t="s">
        <v>1573</v>
      </c>
      <c r="G624" s="72" t="str">
        <f>INDEX(辅助数据!$F$3:$F$98,MATCH(项目信息统计表!F624,辅助数据!$E$3:$E$98,0))</f>
        <v>P82</v>
      </c>
      <c r="H624" s="238" t="s">
        <v>124</v>
      </c>
      <c r="I624" s="72">
        <f>INDEX(辅助数据!$B$3:$B$64,MATCH(项目信息统计表!H624,辅助数据!$A$3:$A$64,0))</f>
        <v>880</v>
      </c>
      <c r="J624" s="141" t="str">
        <f t="shared" si="55"/>
        <v>2022-01</v>
      </c>
      <c r="K624" s="237">
        <v>45627</v>
      </c>
      <c r="L624" s="72" t="str">
        <f t="shared" si="60"/>
        <v>2022</v>
      </c>
      <c r="M624" s="238" t="s">
        <v>54</v>
      </c>
      <c r="N624" s="135" t="s">
        <v>6273</v>
      </c>
      <c r="O624" s="201" t="s">
        <v>7768</v>
      </c>
      <c r="P624" s="231" t="s">
        <v>7016</v>
      </c>
      <c r="Q624" s="215" t="s">
        <v>7017</v>
      </c>
      <c r="R624" s="206">
        <v>210094</v>
      </c>
      <c r="S624" s="72" t="s">
        <v>5231</v>
      </c>
      <c r="T624" s="141" t="s">
        <v>2168</v>
      </c>
      <c r="U624" s="72" t="s">
        <v>70</v>
      </c>
      <c r="V624" s="72" t="s">
        <v>73</v>
      </c>
      <c r="W624" s="72" t="s">
        <v>4497</v>
      </c>
      <c r="X624" s="180" t="s">
        <v>5233</v>
      </c>
      <c r="Y624" s="180" t="s">
        <v>5233</v>
      </c>
      <c r="Z624" s="181" t="s">
        <v>5233</v>
      </c>
      <c r="AA624" s="180" t="s">
        <v>7623</v>
      </c>
      <c r="AB624" s="190" t="s">
        <v>4209</v>
      </c>
      <c r="AC624" s="180" t="s">
        <v>4497</v>
      </c>
      <c r="AD624" s="180" t="s">
        <v>5233</v>
      </c>
      <c r="AE624" s="191"/>
      <c r="AF624" s="191"/>
      <c r="AG624" s="191"/>
      <c r="AH624" s="191"/>
      <c r="AI624" s="191"/>
      <c r="AJ624" s="191"/>
      <c r="AK624" s="191"/>
      <c r="AL624" s="191"/>
      <c r="AM624" s="191"/>
      <c r="AN624" s="191"/>
      <c r="AO624" s="192"/>
      <c r="AP624" s="192"/>
      <c r="AQ624" s="192"/>
      <c r="AR624" s="192"/>
      <c r="AS624" s="192"/>
      <c r="AT624" s="192"/>
      <c r="AU624" s="192"/>
      <c r="AV624" s="192"/>
      <c r="AW624" s="192"/>
      <c r="AX624" s="72">
        <v>3</v>
      </c>
      <c r="AY624" s="72">
        <v>0</v>
      </c>
      <c r="AZ624" s="80">
        <f t="shared" si="56"/>
        <v>3</v>
      </c>
      <c r="BA624" s="72">
        <v>3</v>
      </c>
      <c r="BB624" s="72">
        <f>0</f>
        <v>0</v>
      </c>
      <c r="BC624" s="72">
        <f t="shared" si="57"/>
        <v>3</v>
      </c>
      <c r="BD624" s="72">
        <f>0</f>
        <v>0</v>
      </c>
      <c r="BE624" s="72">
        <f t="shared" si="58"/>
        <v>3</v>
      </c>
      <c r="BF624" s="72">
        <v>0</v>
      </c>
      <c r="BG624" s="72">
        <v>0</v>
      </c>
      <c r="BH624" s="142"/>
      <c r="BI624" s="142"/>
      <c r="BJ624" s="142"/>
      <c r="BK624" s="176"/>
    </row>
    <row r="625" spans="1:72" ht="40.5" customHeight="1">
      <c r="A625" s="205" t="s">
        <v>5739</v>
      </c>
      <c r="B625" s="232" t="s">
        <v>6225</v>
      </c>
      <c r="C625" s="205" t="s">
        <v>2590</v>
      </c>
      <c r="D625" s="236" t="s">
        <v>7780</v>
      </c>
      <c r="E625" s="238" t="str">
        <f>INDEX([3]项目信息统计表!$E:$E,MATCH(B625,[3]项目信息统计表!$B:$B,0))</f>
        <v>应用研究</v>
      </c>
      <c r="F625" s="238" t="s">
        <v>1578</v>
      </c>
      <c r="G625" s="72" t="str">
        <f>INDEX(辅助数据!$F$3:$F$98,MATCH(项目信息统计表!F625,辅助数据!$E$3:$E$98,0))</f>
        <v>R87</v>
      </c>
      <c r="H625" s="238" t="s">
        <v>135</v>
      </c>
      <c r="I625" s="72">
        <f>INDEX(辅助数据!$B$3:$B$64,MATCH(项目信息统计表!H625,辅助数据!$A$3:$A$64,0))</f>
        <v>750</v>
      </c>
      <c r="J625" s="141" t="str">
        <f t="shared" si="55"/>
        <v>2020-01</v>
      </c>
      <c r="K625" s="237">
        <v>44896</v>
      </c>
      <c r="L625" s="72" t="str">
        <f t="shared" si="60"/>
        <v>2020</v>
      </c>
      <c r="M625" s="193"/>
      <c r="N625" s="201" t="s">
        <v>6273</v>
      </c>
      <c r="O625" s="201" t="s">
        <v>7768</v>
      </c>
      <c r="P625" s="231" t="s">
        <v>7347</v>
      </c>
      <c r="Q625" s="215" t="s">
        <v>7081</v>
      </c>
      <c r="R625" s="218">
        <v>180110</v>
      </c>
      <c r="S625" s="72" t="s">
        <v>65</v>
      </c>
      <c r="T625" s="141" t="s">
        <v>2216</v>
      </c>
      <c r="U625" s="72" t="s">
        <v>70</v>
      </c>
      <c r="V625" s="72" t="s">
        <v>73</v>
      </c>
      <c r="W625" s="72" t="s">
        <v>90</v>
      </c>
      <c r="X625" s="180" t="s">
        <v>5233</v>
      </c>
      <c r="Y625" s="180" t="s">
        <v>5233</v>
      </c>
      <c r="Z625" s="181" t="s">
        <v>5233</v>
      </c>
      <c r="AA625" s="180" t="s">
        <v>7729</v>
      </c>
      <c r="AB625" s="190" t="s">
        <v>4217</v>
      </c>
      <c r="AC625" s="180" t="s">
        <v>4497</v>
      </c>
      <c r="AD625" s="180" t="s">
        <v>5233</v>
      </c>
      <c r="AE625" s="191"/>
      <c r="AF625" s="191"/>
      <c r="AG625" s="191"/>
      <c r="AH625" s="191"/>
      <c r="AI625" s="191"/>
      <c r="AJ625" s="191"/>
      <c r="AK625" s="191"/>
      <c r="AL625" s="191"/>
      <c r="AM625" s="191"/>
      <c r="AN625" s="191"/>
      <c r="AO625" s="192"/>
      <c r="AP625" s="192"/>
      <c r="AQ625" s="192"/>
      <c r="AR625" s="192"/>
      <c r="AS625" s="192"/>
      <c r="AT625" s="192"/>
      <c r="AU625" s="192"/>
      <c r="AV625" s="192"/>
      <c r="AW625" s="192"/>
      <c r="AX625" s="72">
        <v>2</v>
      </c>
      <c r="AY625" s="72">
        <v>0</v>
      </c>
      <c r="AZ625" s="80">
        <f t="shared" si="56"/>
        <v>2</v>
      </c>
      <c r="BA625" s="72">
        <v>1</v>
      </c>
      <c r="BB625" s="72">
        <f>0</f>
        <v>0</v>
      </c>
      <c r="BC625" s="72">
        <f t="shared" si="57"/>
        <v>1</v>
      </c>
      <c r="BD625" s="72">
        <f>0</f>
        <v>0</v>
      </c>
      <c r="BE625" s="72">
        <f t="shared" si="58"/>
        <v>1</v>
      </c>
      <c r="BF625" s="72">
        <v>0</v>
      </c>
      <c r="BG625" s="72">
        <v>0</v>
      </c>
      <c r="BH625" s="142"/>
      <c r="BI625" s="142"/>
      <c r="BJ625" s="142"/>
      <c r="BK625" s="176"/>
    </row>
    <row r="626" spans="1:72" ht="40.5" customHeight="1">
      <c r="A626" s="205" t="s">
        <v>5563</v>
      </c>
      <c r="B626" s="232" t="s">
        <v>6100</v>
      </c>
      <c r="C626" s="205" t="s">
        <v>4145</v>
      </c>
      <c r="D626" s="236" t="s">
        <v>7780</v>
      </c>
      <c r="E626" s="238" t="str">
        <f>INDEX([3]项目信息统计表!$E:$E,MATCH(B626,[3]项目信息统计表!$B:$B,0))</f>
        <v>基础研究</v>
      </c>
      <c r="F626" s="238" t="s">
        <v>1576</v>
      </c>
      <c r="G626" s="72" t="str">
        <f>INDEX(辅助数据!$F$3:$F$98,MATCH(项目信息统计表!F626,辅助数据!$E$3:$E$98,0))</f>
        <v>R85</v>
      </c>
      <c r="H626" s="238" t="s">
        <v>148</v>
      </c>
      <c r="I626" s="72">
        <f>INDEX(辅助数据!$B$3:$B$64,MATCH(项目信息统计表!H626,辅助数据!$A$3:$A$64,0))</f>
        <v>860</v>
      </c>
      <c r="J626" s="141" t="str">
        <f t="shared" si="55"/>
        <v>2022-01</v>
      </c>
      <c r="K626" s="237">
        <v>44896</v>
      </c>
      <c r="L626" s="72" t="str">
        <f t="shared" si="60"/>
        <v>2022</v>
      </c>
      <c r="M626" s="193"/>
      <c r="N626" s="201" t="s">
        <v>6273</v>
      </c>
      <c r="O626" s="201" t="s">
        <v>7768</v>
      </c>
      <c r="P626" s="231" t="s">
        <v>6989</v>
      </c>
      <c r="Q626" s="215" t="s">
        <v>6990</v>
      </c>
      <c r="R626" s="206" t="s">
        <v>6418</v>
      </c>
      <c r="S626" s="72" t="s">
        <v>5231</v>
      </c>
      <c r="T626" s="141" t="s">
        <v>3792</v>
      </c>
      <c r="U626" s="72" t="s">
        <v>70</v>
      </c>
      <c r="V626" s="72" t="s">
        <v>5232</v>
      </c>
      <c r="W626" s="72" t="s">
        <v>90</v>
      </c>
      <c r="X626" s="180" t="s">
        <v>5233</v>
      </c>
      <c r="Y626" s="180" t="s">
        <v>5233</v>
      </c>
      <c r="Z626" s="181" t="s">
        <v>5233</v>
      </c>
      <c r="AA626" s="180" t="s">
        <v>7613</v>
      </c>
      <c r="AB626" s="190" t="s">
        <v>4213</v>
      </c>
      <c r="AC626" s="180" t="s">
        <v>76</v>
      </c>
      <c r="AD626" s="180" t="s">
        <v>7455</v>
      </c>
      <c r="AE626" s="191"/>
      <c r="AF626" s="191"/>
      <c r="AG626" s="191"/>
      <c r="AH626" s="191"/>
      <c r="AI626" s="191"/>
      <c r="AJ626" s="191"/>
      <c r="AK626" s="191"/>
      <c r="AL626" s="191"/>
      <c r="AM626" s="191"/>
      <c r="AN626" s="191"/>
      <c r="AO626" s="192"/>
      <c r="AP626" s="192"/>
      <c r="AQ626" s="192"/>
      <c r="AR626" s="192"/>
      <c r="AS626" s="192"/>
      <c r="AT626" s="192"/>
      <c r="AU626" s="192"/>
      <c r="AV626" s="192"/>
      <c r="AW626" s="192"/>
      <c r="AX626" s="72">
        <v>2</v>
      </c>
      <c r="AY626" s="72">
        <v>0</v>
      </c>
      <c r="AZ626" s="80">
        <f t="shared" si="56"/>
        <v>2</v>
      </c>
      <c r="BA626" s="72">
        <v>2</v>
      </c>
      <c r="BB626" s="72">
        <f>0</f>
        <v>0</v>
      </c>
      <c r="BC626" s="72">
        <f t="shared" si="57"/>
        <v>2</v>
      </c>
      <c r="BD626" s="72">
        <f>0</f>
        <v>0</v>
      </c>
      <c r="BE626" s="72">
        <f t="shared" si="58"/>
        <v>2</v>
      </c>
      <c r="BF626" s="72">
        <v>0</v>
      </c>
      <c r="BG626" s="72">
        <v>0</v>
      </c>
      <c r="BH626" s="142"/>
      <c r="BI626" s="142"/>
      <c r="BJ626" s="142"/>
      <c r="BK626" s="176"/>
    </row>
    <row r="627" spans="1:72" ht="40.5" customHeight="1">
      <c r="A627" s="205" t="s">
        <v>5565</v>
      </c>
      <c r="B627" s="232" t="s">
        <v>6102</v>
      </c>
      <c r="C627" s="205" t="s">
        <v>4145</v>
      </c>
      <c r="D627" s="236" t="s">
        <v>7780</v>
      </c>
      <c r="E627" s="238" t="str">
        <f>INDEX([3]项目信息统计表!$E:$E,MATCH(B627,[3]项目信息统计表!$B:$B,0))</f>
        <v>基础研究</v>
      </c>
      <c r="F627" s="238" t="s">
        <v>1576</v>
      </c>
      <c r="G627" s="72" t="str">
        <f>INDEX(辅助数据!$F$3:$F$98,MATCH(项目信息统计表!F627,辅助数据!$E$3:$E$98,0))</f>
        <v>R85</v>
      </c>
      <c r="H627" s="238" t="s">
        <v>148</v>
      </c>
      <c r="I627" s="72">
        <f>INDEX(辅助数据!$B$3:$B$64,MATCH(项目信息统计表!H627,辅助数据!$A$3:$A$64,0))</f>
        <v>860</v>
      </c>
      <c r="J627" s="141" t="str">
        <f t="shared" si="55"/>
        <v>2022-01</v>
      </c>
      <c r="K627" s="237">
        <v>44896</v>
      </c>
      <c r="L627" s="72" t="str">
        <f t="shared" si="60"/>
        <v>2022</v>
      </c>
      <c r="M627" s="193"/>
      <c r="N627" s="201" t="s">
        <v>6273</v>
      </c>
      <c r="O627" s="201" t="s">
        <v>7768</v>
      </c>
      <c r="P627" s="231" t="s">
        <v>6993</v>
      </c>
      <c r="Q627" s="215" t="s">
        <v>6994</v>
      </c>
      <c r="R627" s="206" t="s">
        <v>6420</v>
      </c>
      <c r="S627" s="72" t="s">
        <v>5231</v>
      </c>
      <c r="T627" s="141" t="s">
        <v>3811</v>
      </c>
      <c r="U627" s="72" t="s">
        <v>70</v>
      </c>
      <c r="V627" s="72" t="s">
        <v>5232</v>
      </c>
      <c r="W627" s="72" t="s">
        <v>4496</v>
      </c>
      <c r="X627" s="180" t="s">
        <v>5233</v>
      </c>
      <c r="Y627" s="180" t="s">
        <v>5233</v>
      </c>
      <c r="Z627" s="181" t="s">
        <v>5233</v>
      </c>
      <c r="AA627" s="180" t="s">
        <v>7615</v>
      </c>
      <c r="AB627" s="190" t="s">
        <v>4217</v>
      </c>
      <c r="AC627" s="180" t="s">
        <v>4497</v>
      </c>
      <c r="AD627" s="180" t="s">
        <v>5233</v>
      </c>
      <c r="AE627" s="191"/>
      <c r="AF627" s="191"/>
      <c r="AG627" s="191"/>
      <c r="AH627" s="191"/>
      <c r="AI627" s="191"/>
      <c r="AJ627" s="191"/>
      <c r="AK627" s="191"/>
      <c r="AL627" s="191"/>
      <c r="AM627" s="191"/>
      <c r="AN627" s="191"/>
      <c r="AO627" s="192"/>
      <c r="AP627" s="192"/>
      <c r="AQ627" s="192"/>
      <c r="AR627" s="192"/>
      <c r="AS627" s="192"/>
      <c r="AT627" s="192"/>
      <c r="AU627" s="192"/>
      <c r="AV627" s="192"/>
      <c r="AW627" s="192"/>
      <c r="AX627" s="72">
        <v>2</v>
      </c>
      <c r="AY627" s="72">
        <v>0</v>
      </c>
      <c r="AZ627" s="80">
        <f t="shared" si="56"/>
        <v>2</v>
      </c>
      <c r="BA627" s="72">
        <v>2</v>
      </c>
      <c r="BB627" s="72">
        <f>0</f>
        <v>0</v>
      </c>
      <c r="BC627" s="72">
        <f t="shared" si="57"/>
        <v>2</v>
      </c>
      <c r="BD627" s="72">
        <f>0</f>
        <v>0</v>
      </c>
      <c r="BE627" s="72">
        <f t="shared" si="58"/>
        <v>2</v>
      </c>
      <c r="BF627" s="72">
        <v>0</v>
      </c>
      <c r="BG627" s="72">
        <v>0</v>
      </c>
      <c r="BH627" s="142"/>
      <c r="BI627" s="142"/>
      <c r="BJ627" s="142"/>
      <c r="BK627" s="176"/>
    </row>
    <row r="628" spans="1:72" ht="40.5" customHeight="1">
      <c r="A628" s="205" t="s">
        <v>5567</v>
      </c>
      <c r="B628" s="232" t="s">
        <v>6104</v>
      </c>
      <c r="C628" s="205" t="s">
        <v>4145</v>
      </c>
      <c r="D628" s="236" t="s">
        <v>7780</v>
      </c>
      <c r="E628" s="238" t="str">
        <f>INDEX([3]项目信息统计表!$E:$E,MATCH(B628,[3]项目信息统计表!$B:$B,0))</f>
        <v>基础研究</v>
      </c>
      <c r="F628" s="238" t="s">
        <v>1578</v>
      </c>
      <c r="G628" s="72" t="str">
        <f>INDEX(辅助数据!$F$3:$F$98,MATCH(项目信息统计表!F628,辅助数据!$E$3:$E$98,0))</f>
        <v>R87</v>
      </c>
      <c r="H628" s="238" t="s">
        <v>148</v>
      </c>
      <c r="I628" s="72">
        <f>INDEX(辅助数据!$B$3:$B$64,MATCH(项目信息统计表!H628,辅助数据!$A$3:$A$64,0))</f>
        <v>860</v>
      </c>
      <c r="J628" s="141" t="str">
        <f t="shared" si="55"/>
        <v>2022-01</v>
      </c>
      <c r="K628" s="237">
        <v>44896</v>
      </c>
      <c r="L628" s="72" t="str">
        <f t="shared" si="60"/>
        <v>2022</v>
      </c>
      <c r="M628" s="193"/>
      <c r="N628" s="201" t="s">
        <v>6273</v>
      </c>
      <c r="O628" s="201" t="s">
        <v>7768</v>
      </c>
      <c r="P628" s="231" t="s">
        <v>6996</v>
      </c>
      <c r="Q628" s="215" t="s">
        <v>5022</v>
      </c>
      <c r="R628" s="206" t="s">
        <v>5205</v>
      </c>
      <c r="S628" s="72" t="s">
        <v>5231</v>
      </c>
      <c r="T628" s="141" t="s">
        <v>2208</v>
      </c>
      <c r="U628" s="72" t="s">
        <v>70</v>
      </c>
      <c r="V628" s="72" t="s">
        <v>5232</v>
      </c>
      <c r="W628" s="72" t="s">
        <v>4497</v>
      </c>
      <c r="X628" s="180" t="s">
        <v>5233</v>
      </c>
      <c r="Y628" s="180" t="s">
        <v>5233</v>
      </c>
      <c r="Z628" s="181" t="s">
        <v>5233</v>
      </c>
      <c r="AA628" s="180" t="s">
        <v>5034</v>
      </c>
      <c r="AB628" s="190" t="s">
        <v>4221</v>
      </c>
      <c r="AC628" s="180" t="s">
        <v>4497</v>
      </c>
      <c r="AD628" s="180" t="s">
        <v>5233</v>
      </c>
      <c r="AE628" s="191"/>
      <c r="AF628" s="191"/>
      <c r="AG628" s="191"/>
      <c r="AH628" s="191"/>
      <c r="AI628" s="191"/>
      <c r="AJ628" s="191"/>
      <c r="AK628" s="191"/>
      <c r="AL628" s="191"/>
      <c r="AM628" s="191"/>
      <c r="AN628" s="191"/>
      <c r="AO628" s="192"/>
      <c r="AP628" s="192"/>
      <c r="AQ628" s="192"/>
      <c r="AR628" s="192"/>
      <c r="AS628" s="192"/>
      <c r="AT628" s="192"/>
      <c r="AU628" s="192"/>
      <c r="AV628" s="192"/>
      <c r="AW628" s="192"/>
      <c r="AX628" s="72">
        <v>2</v>
      </c>
      <c r="AY628" s="72">
        <v>0</v>
      </c>
      <c r="AZ628" s="80">
        <f t="shared" si="56"/>
        <v>2</v>
      </c>
      <c r="BA628" s="72">
        <v>2</v>
      </c>
      <c r="BB628" s="72">
        <f>0</f>
        <v>0</v>
      </c>
      <c r="BC628" s="72">
        <f t="shared" si="57"/>
        <v>2</v>
      </c>
      <c r="BD628" s="72">
        <f>0</f>
        <v>0</v>
      </c>
      <c r="BE628" s="72">
        <f t="shared" si="58"/>
        <v>2</v>
      </c>
      <c r="BF628" s="72">
        <v>0</v>
      </c>
      <c r="BG628" s="72">
        <v>0</v>
      </c>
      <c r="BH628" s="142"/>
      <c r="BI628" s="142"/>
      <c r="BJ628" s="142"/>
      <c r="BK628" s="176"/>
    </row>
    <row r="629" spans="1:72" ht="40.5" customHeight="1">
      <c r="A629" s="205" t="s">
        <v>5568</v>
      </c>
      <c r="B629" s="232" t="s">
        <v>6105</v>
      </c>
      <c r="C629" s="205" t="s">
        <v>4145</v>
      </c>
      <c r="D629" s="236" t="s">
        <v>7780</v>
      </c>
      <c r="E629" s="238" t="str">
        <f>INDEX([3]项目信息统计表!$E:$E,MATCH(B629,[3]项目信息统计表!$B:$B,0))</f>
        <v>应用研究</v>
      </c>
      <c r="F629" s="238" t="s">
        <v>1575</v>
      </c>
      <c r="G629" s="72" t="str">
        <f>INDEX(辅助数据!$F$3:$F$98,MATCH(项目信息统计表!F629,辅助数据!$E$3:$E$98,0))</f>
        <v>Q84</v>
      </c>
      <c r="H629" s="238" t="s">
        <v>1427</v>
      </c>
      <c r="I629" s="72">
        <f>INDEX(辅助数据!$B$3:$B$64,MATCH(项目信息统计表!H629,辅助数据!$A$3:$A$64,0))</f>
        <v>870</v>
      </c>
      <c r="J629" s="141" t="str">
        <f t="shared" si="55"/>
        <v>2022-01</v>
      </c>
      <c r="K629" s="237">
        <v>44896</v>
      </c>
      <c r="L629" s="72" t="str">
        <f t="shared" si="60"/>
        <v>2022</v>
      </c>
      <c r="M629" s="193"/>
      <c r="N629" s="201" t="s">
        <v>6273</v>
      </c>
      <c r="O629" s="201" t="s">
        <v>7768</v>
      </c>
      <c r="P629" s="231" t="s">
        <v>6997</v>
      </c>
      <c r="Q629" s="215" t="s">
        <v>6998</v>
      </c>
      <c r="R629" s="206" t="s">
        <v>6421</v>
      </c>
      <c r="S629" s="72" t="s">
        <v>65</v>
      </c>
      <c r="T629" s="141" t="s">
        <v>2273</v>
      </c>
      <c r="U629" s="72" t="s">
        <v>70</v>
      </c>
      <c r="V629" s="72" t="s">
        <v>73</v>
      </c>
      <c r="W629" s="72" t="s">
        <v>90</v>
      </c>
      <c r="X629" s="180" t="s">
        <v>5233</v>
      </c>
      <c r="Y629" s="180" t="s">
        <v>5233</v>
      </c>
      <c r="Z629" s="181" t="s">
        <v>5233</v>
      </c>
      <c r="AA629" s="180"/>
      <c r="AB629" s="190"/>
      <c r="AC629" s="180"/>
      <c r="AD629" s="180"/>
      <c r="AE629" s="191"/>
      <c r="AF629" s="191"/>
      <c r="AG629" s="191"/>
      <c r="AH629" s="191"/>
      <c r="AI629" s="191"/>
      <c r="AJ629" s="191"/>
      <c r="AK629" s="191"/>
      <c r="AL629" s="191"/>
      <c r="AM629" s="191"/>
      <c r="AN629" s="191"/>
      <c r="AO629" s="192"/>
      <c r="AP629" s="192"/>
      <c r="AQ629" s="192"/>
      <c r="AR629" s="192"/>
      <c r="AS629" s="192"/>
      <c r="AT629" s="192"/>
      <c r="AU629" s="192"/>
      <c r="AV629" s="192"/>
      <c r="AW629" s="192"/>
      <c r="AX629" s="72">
        <v>2</v>
      </c>
      <c r="AY629" s="72">
        <v>0</v>
      </c>
      <c r="AZ629" s="80">
        <f t="shared" si="56"/>
        <v>2</v>
      </c>
      <c r="BA629" s="72">
        <v>2</v>
      </c>
      <c r="BB629" s="72">
        <f>0</f>
        <v>0</v>
      </c>
      <c r="BC629" s="72">
        <f t="shared" si="57"/>
        <v>2</v>
      </c>
      <c r="BD629" s="72">
        <f>0</f>
        <v>0</v>
      </c>
      <c r="BE629" s="72">
        <f t="shared" si="58"/>
        <v>2</v>
      </c>
      <c r="BF629" s="72">
        <v>0</v>
      </c>
      <c r="BG629" s="72">
        <v>0</v>
      </c>
      <c r="BH629" s="142"/>
      <c r="BI629" s="142"/>
      <c r="BJ629" s="142"/>
      <c r="BK629" s="176"/>
    </row>
    <row r="630" spans="1:72" ht="40.5" customHeight="1">
      <c r="A630" s="205" t="s">
        <v>5569</v>
      </c>
      <c r="B630" s="232" t="s">
        <v>6106</v>
      </c>
      <c r="C630" s="205" t="s">
        <v>4145</v>
      </c>
      <c r="D630" s="236" t="s">
        <v>7780</v>
      </c>
      <c r="E630" s="238" t="str">
        <f>INDEX([3]项目信息统计表!$E:$E,MATCH(B630,[3]项目信息统计表!$B:$B,0))</f>
        <v>应用研究</v>
      </c>
      <c r="F630" s="238" t="s">
        <v>1575</v>
      </c>
      <c r="G630" s="72" t="str">
        <f>INDEX(辅助数据!$F$3:$F$98,MATCH(项目信息统计表!F630,辅助数据!$E$3:$E$98,0))</f>
        <v>Q84</v>
      </c>
      <c r="H630" s="238" t="s">
        <v>1427</v>
      </c>
      <c r="I630" s="72">
        <f>INDEX(辅助数据!$B$3:$B$64,MATCH(项目信息统计表!H630,辅助数据!$A$3:$A$64,0))</f>
        <v>870</v>
      </c>
      <c r="J630" s="141" t="str">
        <f t="shared" si="55"/>
        <v>2022-01</v>
      </c>
      <c r="K630" s="237">
        <v>44896</v>
      </c>
      <c r="L630" s="72" t="str">
        <f t="shared" si="60"/>
        <v>2022</v>
      </c>
      <c r="M630" s="193"/>
      <c r="N630" s="201" t="s">
        <v>6273</v>
      </c>
      <c r="O630" s="201" t="s">
        <v>7768</v>
      </c>
      <c r="P630" s="231" t="s">
        <v>6999</v>
      </c>
      <c r="Q630" s="215" t="s">
        <v>7000</v>
      </c>
      <c r="R630" s="206" t="s">
        <v>6422</v>
      </c>
      <c r="S630" s="72" t="s">
        <v>5231</v>
      </c>
      <c r="T630" s="141" t="s">
        <v>3831</v>
      </c>
      <c r="U630" s="72" t="s">
        <v>70</v>
      </c>
      <c r="V630" s="72" t="s">
        <v>5232</v>
      </c>
      <c r="W630" s="72" t="s">
        <v>4496</v>
      </c>
      <c r="X630" s="180" t="s">
        <v>5233</v>
      </c>
      <c r="Y630" s="180" t="s">
        <v>5233</v>
      </c>
      <c r="Z630" s="181" t="s">
        <v>5233</v>
      </c>
      <c r="AA630" s="180" t="s">
        <v>7613</v>
      </c>
      <c r="AB630" s="190" t="s">
        <v>4213</v>
      </c>
      <c r="AC630" s="180" t="s">
        <v>76</v>
      </c>
      <c r="AD630" s="180" t="s">
        <v>7455</v>
      </c>
      <c r="AE630" s="191"/>
      <c r="AF630" s="191"/>
      <c r="AG630" s="191"/>
      <c r="AH630" s="191"/>
      <c r="AI630" s="191"/>
      <c r="AJ630" s="191"/>
      <c r="AK630" s="191"/>
      <c r="AL630" s="191"/>
      <c r="AM630" s="191"/>
      <c r="AN630" s="191"/>
      <c r="AO630" s="192"/>
      <c r="AP630" s="192"/>
      <c r="AQ630" s="192"/>
      <c r="AR630" s="192"/>
      <c r="AS630" s="192"/>
      <c r="AT630" s="192"/>
      <c r="AU630" s="192"/>
      <c r="AV630" s="192"/>
      <c r="AW630" s="192"/>
      <c r="AX630" s="72">
        <v>2</v>
      </c>
      <c r="AY630" s="72">
        <v>0</v>
      </c>
      <c r="AZ630" s="80">
        <f t="shared" si="56"/>
        <v>2</v>
      </c>
      <c r="BA630" s="72">
        <v>2</v>
      </c>
      <c r="BB630" s="72">
        <f>0</f>
        <v>0</v>
      </c>
      <c r="BC630" s="72">
        <f t="shared" si="57"/>
        <v>2</v>
      </c>
      <c r="BD630" s="72">
        <f>0</f>
        <v>0</v>
      </c>
      <c r="BE630" s="72">
        <f t="shared" si="58"/>
        <v>2</v>
      </c>
      <c r="BF630" s="72">
        <v>0</v>
      </c>
      <c r="BG630" s="72">
        <v>0</v>
      </c>
      <c r="BH630" s="142"/>
      <c r="BI630" s="142"/>
      <c r="BJ630" s="142"/>
      <c r="BK630" s="176"/>
    </row>
    <row r="631" spans="1:72" ht="40.5" customHeight="1">
      <c r="A631" s="194" t="s">
        <v>5570</v>
      </c>
      <c r="B631" s="232" t="s">
        <v>6107</v>
      </c>
      <c r="C631" s="205" t="s">
        <v>4145</v>
      </c>
      <c r="D631" s="236" t="s">
        <v>7780</v>
      </c>
      <c r="E631" s="238" t="str">
        <f>INDEX([3]项目信息统计表!$E:$E,MATCH(B631,[3]项目信息统计表!$B:$B,0))</f>
        <v>应用研究</v>
      </c>
      <c r="F631" s="238" t="s">
        <v>1576</v>
      </c>
      <c r="G631" s="72" t="str">
        <f>INDEX(辅助数据!$F$3:$F$98,MATCH(项目信息统计表!F631,辅助数据!$E$3:$E$98,0))</f>
        <v>R85</v>
      </c>
      <c r="H631" s="238" t="s">
        <v>148</v>
      </c>
      <c r="I631" s="72">
        <f>INDEX(辅助数据!$B$3:$B$64,MATCH(项目信息统计表!H631,辅助数据!$A$3:$A$64,0))</f>
        <v>860</v>
      </c>
      <c r="J631" s="141" t="str">
        <f t="shared" si="55"/>
        <v>2022-01</v>
      </c>
      <c r="K631" s="237">
        <v>44896</v>
      </c>
      <c r="L631" s="72" t="str">
        <f t="shared" si="60"/>
        <v>2022</v>
      </c>
      <c r="M631" s="193"/>
      <c r="N631" s="201" t="s">
        <v>6273</v>
      </c>
      <c r="O631" s="201" t="s">
        <v>7768</v>
      </c>
      <c r="P631" s="231" t="s">
        <v>7001</v>
      </c>
      <c r="Q631" s="215" t="s">
        <v>7002</v>
      </c>
      <c r="R631" s="216">
        <v>150050</v>
      </c>
      <c r="S631" s="72" t="s">
        <v>65</v>
      </c>
      <c r="T631" s="141" t="s">
        <v>2230</v>
      </c>
      <c r="U631" s="72" t="s">
        <v>70</v>
      </c>
      <c r="V631" s="72" t="s">
        <v>73</v>
      </c>
      <c r="W631" s="72" t="s">
        <v>90</v>
      </c>
      <c r="X631" s="180" t="s">
        <v>5233</v>
      </c>
      <c r="Y631" s="180" t="s">
        <v>5233</v>
      </c>
      <c r="Z631" s="181" t="s">
        <v>5233</v>
      </c>
      <c r="AA631" s="180" t="s">
        <v>7616</v>
      </c>
      <c r="AB631" s="190" t="s">
        <v>4213</v>
      </c>
      <c r="AC631" s="180" t="s">
        <v>4497</v>
      </c>
      <c r="AD631" s="180" t="s">
        <v>7455</v>
      </c>
      <c r="AE631" s="191"/>
      <c r="AF631" s="191"/>
      <c r="AG631" s="191"/>
      <c r="AH631" s="191"/>
      <c r="AI631" s="191"/>
      <c r="AJ631" s="191"/>
      <c r="AK631" s="191"/>
      <c r="AL631" s="191"/>
      <c r="AM631" s="191"/>
      <c r="AN631" s="191"/>
      <c r="AO631" s="192"/>
      <c r="AP631" s="192"/>
      <c r="AQ631" s="192"/>
      <c r="AR631" s="192"/>
      <c r="AS631" s="192"/>
      <c r="AT631" s="192"/>
      <c r="AU631" s="192"/>
      <c r="AV631" s="192"/>
      <c r="AW631" s="192"/>
      <c r="AX631" s="72">
        <v>2</v>
      </c>
      <c r="AY631" s="72">
        <v>0</v>
      </c>
      <c r="AZ631" s="80">
        <f t="shared" si="56"/>
        <v>2</v>
      </c>
      <c r="BA631" s="72">
        <v>2</v>
      </c>
      <c r="BB631" s="72">
        <f>0</f>
        <v>0</v>
      </c>
      <c r="BC631" s="72">
        <f t="shared" si="57"/>
        <v>2</v>
      </c>
      <c r="BD631" s="72">
        <f>0</f>
        <v>0</v>
      </c>
      <c r="BE631" s="72">
        <f t="shared" si="58"/>
        <v>2</v>
      </c>
      <c r="BF631" s="72">
        <v>0</v>
      </c>
      <c r="BG631" s="72">
        <v>0</v>
      </c>
      <c r="BH631" s="142"/>
      <c r="BI631" s="142"/>
      <c r="BJ631" s="142"/>
      <c r="BK631" s="176"/>
    </row>
    <row r="632" spans="1:72" ht="40.5" customHeight="1">
      <c r="A632" s="205" t="s">
        <v>5571</v>
      </c>
      <c r="B632" s="232" t="s">
        <v>6108</v>
      </c>
      <c r="C632" s="205" t="s">
        <v>4145</v>
      </c>
      <c r="D632" s="236" t="s">
        <v>7780</v>
      </c>
      <c r="E632" s="238" t="str">
        <f>INDEX([3]项目信息统计表!$E:$E,MATCH(B632,[3]项目信息统计表!$B:$B,0))</f>
        <v>基础研究</v>
      </c>
      <c r="F632" s="238" t="s">
        <v>1575</v>
      </c>
      <c r="G632" s="72" t="str">
        <f>INDEX(辅助数据!$F$3:$F$98,MATCH(项目信息统计表!F632,辅助数据!$E$3:$E$98,0))</f>
        <v>Q84</v>
      </c>
      <c r="H632" s="238" t="s">
        <v>1427</v>
      </c>
      <c r="I632" s="72">
        <f>INDEX(辅助数据!$B$3:$B$64,MATCH(项目信息统计表!H632,辅助数据!$A$3:$A$64,0))</f>
        <v>870</v>
      </c>
      <c r="J632" s="141" t="str">
        <f t="shared" si="55"/>
        <v>2022-01</v>
      </c>
      <c r="K632" s="237">
        <v>45261</v>
      </c>
      <c r="L632" s="72" t="str">
        <f t="shared" si="60"/>
        <v>2022</v>
      </c>
      <c r="M632" s="238" t="s">
        <v>54</v>
      </c>
      <c r="N632" s="201" t="s">
        <v>6273</v>
      </c>
      <c r="O632" s="201" t="s">
        <v>7768</v>
      </c>
      <c r="P632" s="231" t="s">
        <v>7003</v>
      </c>
      <c r="Q632" s="215" t="s">
        <v>7004</v>
      </c>
      <c r="R632" s="206" t="s">
        <v>6423</v>
      </c>
      <c r="S632" s="72" t="s">
        <v>5231</v>
      </c>
      <c r="T632" s="141" t="s">
        <v>3798</v>
      </c>
      <c r="U632" s="72" t="s">
        <v>70</v>
      </c>
      <c r="V632" s="72" t="s">
        <v>73</v>
      </c>
      <c r="W632" s="72" t="s">
        <v>90</v>
      </c>
      <c r="X632" s="180" t="s">
        <v>5233</v>
      </c>
      <c r="Y632" s="180" t="s">
        <v>5233</v>
      </c>
      <c r="Z632" s="181" t="s">
        <v>5233</v>
      </c>
      <c r="AA632" s="180" t="s">
        <v>2375</v>
      </c>
      <c r="AB632" s="190" t="s">
        <v>4223</v>
      </c>
      <c r="AC632" s="180" t="s">
        <v>90</v>
      </c>
      <c r="AD632" s="180" t="s">
        <v>5233</v>
      </c>
      <c r="AE632" s="191"/>
      <c r="AF632" s="191"/>
      <c r="AG632" s="191"/>
      <c r="AH632" s="191"/>
      <c r="AI632" s="191"/>
      <c r="AJ632" s="191"/>
      <c r="AK632" s="191"/>
      <c r="AL632" s="191"/>
      <c r="AM632" s="191"/>
      <c r="AN632" s="191"/>
      <c r="AO632" s="192"/>
      <c r="AP632" s="192"/>
      <c r="AQ632" s="192"/>
      <c r="AR632" s="192"/>
      <c r="AS632" s="192"/>
      <c r="AT632" s="192"/>
      <c r="AU632" s="192"/>
      <c r="AV632" s="192"/>
      <c r="AW632" s="192"/>
      <c r="AX632" s="72">
        <v>2</v>
      </c>
      <c r="AY632" s="72">
        <v>0</v>
      </c>
      <c r="AZ632" s="80">
        <f t="shared" si="56"/>
        <v>2</v>
      </c>
      <c r="BA632" s="72">
        <v>2</v>
      </c>
      <c r="BB632" s="72">
        <f>0</f>
        <v>0</v>
      </c>
      <c r="BC632" s="72">
        <f t="shared" si="57"/>
        <v>2</v>
      </c>
      <c r="BD632" s="72">
        <f>0</f>
        <v>0</v>
      </c>
      <c r="BE632" s="72">
        <f t="shared" si="58"/>
        <v>2</v>
      </c>
      <c r="BF632" s="72">
        <v>0</v>
      </c>
      <c r="BG632" s="72">
        <v>0</v>
      </c>
      <c r="BH632" s="142"/>
      <c r="BI632" s="142"/>
      <c r="BJ632" s="142"/>
      <c r="BK632" s="176"/>
    </row>
    <row r="633" spans="1:72" ht="40.5" customHeight="1">
      <c r="A633" s="205" t="s">
        <v>5574</v>
      </c>
      <c r="B633" s="232" t="s">
        <v>6111</v>
      </c>
      <c r="C633" s="205" t="s">
        <v>4145</v>
      </c>
      <c r="D633" s="236" t="s">
        <v>7780</v>
      </c>
      <c r="E633" s="238" t="str">
        <f>INDEX([3]项目信息统计表!$E:$E,MATCH(B633,[3]项目信息统计表!$B:$B,0))</f>
        <v>基础研究</v>
      </c>
      <c r="F633" s="238" t="s">
        <v>1573</v>
      </c>
      <c r="G633" s="72" t="str">
        <f>INDEX(辅助数据!$F$3:$F$98,MATCH(项目信息统计表!F633,辅助数据!$E$3:$E$98,0))</f>
        <v>P82</v>
      </c>
      <c r="H633" s="238" t="s">
        <v>115</v>
      </c>
      <c r="I633" s="72">
        <f>INDEX(辅助数据!$B$3:$B$64,MATCH(项目信息统计表!H633,辅助数据!$A$3:$A$64,0))</f>
        <v>630</v>
      </c>
      <c r="J633" s="141" t="str">
        <f t="shared" si="55"/>
        <v>2022-01</v>
      </c>
      <c r="K633" s="237">
        <v>44896</v>
      </c>
      <c r="L633" s="72" t="str">
        <f t="shared" si="60"/>
        <v>2022</v>
      </c>
      <c r="M633" s="193"/>
      <c r="N633" s="201" t="s">
        <v>6273</v>
      </c>
      <c r="O633" s="201" t="s">
        <v>7768</v>
      </c>
      <c r="P633" s="231" t="s">
        <v>7007</v>
      </c>
      <c r="Q633" s="215" t="s">
        <v>5074</v>
      </c>
      <c r="R633" s="206">
        <v>110041</v>
      </c>
      <c r="S633" s="72" t="s">
        <v>65</v>
      </c>
      <c r="T633" s="141" t="s">
        <v>2192</v>
      </c>
      <c r="U633" s="72" t="s">
        <v>70</v>
      </c>
      <c r="V633" s="72" t="s">
        <v>73</v>
      </c>
      <c r="W633" s="72" t="s">
        <v>90</v>
      </c>
      <c r="X633" s="180" t="s">
        <v>5234</v>
      </c>
      <c r="Y633" s="180" t="s">
        <v>5233</v>
      </c>
      <c r="Z633" s="181" t="s">
        <v>5233</v>
      </c>
      <c r="AA633" s="180" t="s">
        <v>6709</v>
      </c>
      <c r="AB633" s="190" t="s">
        <v>89</v>
      </c>
      <c r="AC633" s="180" t="s">
        <v>76</v>
      </c>
      <c r="AD633" s="180" t="s">
        <v>5234</v>
      </c>
      <c r="AE633" s="191"/>
      <c r="AF633" s="191"/>
      <c r="AG633" s="191"/>
      <c r="AH633" s="191"/>
      <c r="AI633" s="191"/>
      <c r="AJ633" s="191"/>
      <c r="AK633" s="191"/>
      <c r="AL633" s="191"/>
      <c r="AM633" s="191"/>
      <c r="AN633" s="191"/>
      <c r="AO633" s="192"/>
      <c r="AP633" s="192"/>
      <c r="AQ633" s="192"/>
      <c r="AR633" s="192"/>
      <c r="AS633" s="192"/>
      <c r="AT633" s="192"/>
      <c r="AU633" s="192"/>
      <c r="AV633" s="192"/>
      <c r="AW633" s="192"/>
      <c r="AX633" s="72">
        <v>2</v>
      </c>
      <c r="AY633" s="72">
        <v>0</v>
      </c>
      <c r="AZ633" s="80">
        <f t="shared" si="56"/>
        <v>2</v>
      </c>
      <c r="BA633" s="72">
        <v>2</v>
      </c>
      <c r="BB633" s="72">
        <f>0</f>
        <v>0</v>
      </c>
      <c r="BC633" s="72">
        <f t="shared" si="57"/>
        <v>2</v>
      </c>
      <c r="BD633" s="72">
        <f>0</f>
        <v>0</v>
      </c>
      <c r="BE633" s="72">
        <f t="shared" si="58"/>
        <v>2</v>
      </c>
      <c r="BF633" s="72">
        <v>0</v>
      </c>
      <c r="BG633" s="72">
        <v>0</v>
      </c>
      <c r="BH633" s="142"/>
      <c r="BI633" s="142"/>
      <c r="BJ633" s="142"/>
      <c r="BK633" s="176"/>
    </row>
    <row r="634" spans="1:72" ht="40.5" customHeight="1">
      <c r="A634" s="205" t="s">
        <v>5598</v>
      </c>
      <c r="B634" s="232" t="s">
        <v>6135</v>
      </c>
      <c r="C634" s="205" t="s">
        <v>4145</v>
      </c>
      <c r="D634" s="236" t="s">
        <v>7780</v>
      </c>
      <c r="E634" s="238" t="str">
        <f>INDEX([3]项目信息统计表!$E:$E,MATCH(B634,[3]项目信息统计表!$B:$B,0))</f>
        <v>基础研究</v>
      </c>
      <c r="F634" s="238" t="s">
        <v>1573</v>
      </c>
      <c r="G634" s="72" t="str">
        <f>INDEX(辅助数据!$F$3:$F$98,MATCH(项目信息统计表!F634,辅助数据!$E$3:$E$98,0))</f>
        <v>P82</v>
      </c>
      <c r="H634" s="238" t="s">
        <v>132</v>
      </c>
      <c r="I634" s="72">
        <f>INDEX(辅助数据!$B$3:$B$64,MATCH(项目信息统计表!H634,辅助数据!$A$3:$A$64,0))</f>
        <v>710</v>
      </c>
      <c r="J634" s="141" t="str">
        <f t="shared" si="55"/>
        <v>2022-01</v>
      </c>
      <c r="K634" s="237">
        <v>44896</v>
      </c>
      <c r="L634" s="72" t="str">
        <f t="shared" si="60"/>
        <v>2022</v>
      </c>
      <c r="M634" s="193"/>
      <c r="N634" s="201" t="s">
        <v>6273</v>
      </c>
      <c r="O634" s="201" t="s">
        <v>7768</v>
      </c>
      <c r="P634" s="231" t="s">
        <v>7045</v>
      </c>
      <c r="Q634" s="215" t="s">
        <v>7046</v>
      </c>
      <c r="R634" s="206" t="s">
        <v>6428</v>
      </c>
      <c r="S634" s="72" t="s">
        <v>65</v>
      </c>
      <c r="T634" s="141" t="s">
        <v>2153</v>
      </c>
      <c r="U634" s="72" t="s">
        <v>70</v>
      </c>
      <c r="V634" s="72" t="s">
        <v>5232</v>
      </c>
      <c r="W634" s="72" t="s">
        <v>90</v>
      </c>
      <c r="X634" s="180" t="s">
        <v>7455</v>
      </c>
      <c r="Y634" s="180" t="s">
        <v>5233</v>
      </c>
      <c r="Z634" s="181" t="s">
        <v>5233</v>
      </c>
      <c r="AA634" s="180" t="s">
        <v>7633</v>
      </c>
      <c r="AB634" s="190" t="s">
        <v>4228</v>
      </c>
      <c r="AC634" s="180" t="s">
        <v>90</v>
      </c>
      <c r="AD634" s="180" t="s">
        <v>5233</v>
      </c>
      <c r="AE634" s="191"/>
      <c r="AF634" s="191"/>
      <c r="AG634" s="191"/>
      <c r="AH634" s="191"/>
      <c r="AI634" s="191"/>
      <c r="AJ634" s="191"/>
      <c r="AK634" s="191"/>
      <c r="AL634" s="191"/>
      <c r="AM634" s="191"/>
      <c r="AN634" s="191"/>
      <c r="AO634" s="192"/>
      <c r="AP634" s="192"/>
      <c r="AQ634" s="192"/>
      <c r="AR634" s="192"/>
      <c r="AS634" s="192"/>
      <c r="AT634" s="192"/>
      <c r="AU634" s="192"/>
      <c r="AV634" s="192"/>
      <c r="AW634" s="192"/>
      <c r="AX634" s="72">
        <v>1</v>
      </c>
      <c r="AY634" s="72">
        <v>0</v>
      </c>
      <c r="AZ634" s="80">
        <f t="shared" si="56"/>
        <v>1</v>
      </c>
      <c r="BA634" s="72">
        <v>1</v>
      </c>
      <c r="BB634" s="72">
        <f>0</f>
        <v>0</v>
      </c>
      <c r="BC634" s="72">
        <f t="shared" si="57"/>
        <v>1</v>
      </c>
      <c r="BD634" s="72">
        <f>0</f>
        <v>0</v>
      </c>
      <c r="BE634" s="72">
        <f t="shared" si="58"/>
        <v>1</v>
      </c>
      <c r="BF634" s="72">
        <v>0</v>
      </c>
      <c r="BG634" s="72">
        <v>0</v>
      </c>
      <c r="BH634" s="142"/>
      <c r="BI634" s="142"/>
      <c r="BJ634" s="142"/>
      <c r="BK634" s="176"/>
    </row>
    <row r="635" spans="1:72" ht="40.5" customHeight="1">
      <c r="A635" s="205" t="s">
        <v>5610</v>
      </c>
      <c r="B635" s="232" t="s">
        <v>6147</v>
      </c>
      <c r="C635" s="205" t="s">
        <v>4145</v>
      </c>
      <c r="D635" s="236" t="s">
        <v>7780</v>
      </c>
      <c r="E635" s="238" t="str">
        <f>INDEX([3]项目信息统计表!$E:$E,MATCH(B635,[3]项目信息统计表!$B:$B,0))</f>
        <v>基础研究</v>
      </c>
      <c r="F635" s="238" t="s">
        <v>1573</v>
      </c>
      <c r="G635" s="72" t="str">
        <f>INDEX(辅助数据!$F$3:$F$98,MATCH(项目信息统计表!F635,辅助数据!$E$3:$E$98,0))</f>
        <v>P82</v>
      </c>
      <c r="H635" s="238" t="s">
        <v>151</v>
      </c>
      <c r="I635" s="72">
        <f>INDEX(辅助数据!$B$3:$B$64,MATCH(项目信息统计表!H635,辅助数据!$A$3:$A$64,0))</f>
        <v>840</v>
      </c>
      <c r="J635" s="141" t="str">
        <f t="shared" si="55"/>
        <v>2022-01</v>
      </c>
      <c r="K635" s="237">
        <v>45261</v>
      </c>
      <c r="L635" s="72" t="str">
        <f t="shared" si="60"/>
        <v>2022</v>
      </c>
      <c r="M635" s="238" t="s">
        <v>54</v>
      </c>
      <c r="N635" s="201" t="s">
        <v>6273</v>
      </c>
      <c r="O635" s="201" t="s">
        <v>7768</v>
      </c>
      <c r="P635" s="231" t="s">
        <v>7060</v>
      </c>
      <c r="Q635" s="215" t="s">
        <v>5034</v>
      </c>
      <c r="R635" s="206" t="s">
        <v>6433</v>
      </c>
      <c r="S635" s="72" t="s">
        <v>65</v>
      </c>
      <c r="T635" s="141" t="s">
        <v>2194</v>
      </c>
      <c r="U635" s="72" t="s">
        <v>70</v>
      </c>
      <c r="V635" s="72" t="s">
        <v>73</v>
      </c>
      <c r="W635" s="72" t="s">
        <v>4497</v>
      </c>
      <c r="X635" s="180" t="s">
        <v>5233</v>
      </c>
      <c r="Y635" s="180" t="s">
        <v>5233</v>
      </c>
      <c r="Z635" s="181" t="s">
        <v>5233</v>
      </c>
      <c r="AA635" s="180" t="s">
        <v>7638</v>
      </c>
      <c r="AB635" s="190" t="s">
        <v>4209</v>
      </c>
      <c r="AC635" s="180" t="s">
        <v>76</v>
      </c>
      <c r="AD635" s="180" t="s">
        <v>5234</v>
      </c>
      <c r="AE635" s="191"/>
      <c r="AF635" s="191"/>
      <c r="AG635" s="191"/>
      <c r="AH635" s="191"/>
      <c r="AI635" s="191"/>
      <c r="AJ635" s="191"/>
      <c r="AK635" s="191"/>
      <c r="AL635" s="191"/>
      <c r="AM635" s="191"/>
      <c r="AN635" s="191"/>
      <c r="AO635" s="192"/>
      <c r="AP635" s="192"/>
      <c r="AQ635" s="192"/>
      <c r="AR635" s="192"/>
      <c r="AS635" s="192"/>
      <c r="AT635" s="192"/>
      <c r="AU635" s="192"/>
      <c r="AV635" s="192"/>
      <c r="AW635" s="192"/>
      <c r="AX635" s="72">
        <v>5</v>
      </c>
      <c r="AY635" s="72">
        <v>0</v>
      </c>
      <c r="AZ635" s="80">
        <f t="shared" si="56"/>
        <v>5</v>
      </c>
      <c r="BA635" s="72">
        <v>5</v>
      </c>
      <c r="BB635" s="72">
        <f>0</f>
        <v>0</v>
      </c>
      <c r="BC635" s="72">
        <f t="shared" si="57"/>
        <v>5</v>
      </c>
      <c r="BD635" s="72">
        <f>0</f>
        <v>0</v>
      </c>
      <c r="BE635" s="72">
        <f t="shared" si="58"/>
        <v>5</v>
      </c>
      <c r="BF635" s="72">
        <v>0</v>
      </c>
      <c r="BG635" s="72">
        <v>0</v>
      </c>
      <c r="BH635" s="142"/>
      <c r="BI635" s="142"/>
      <c r="BJ635" s="142"/>
      <c r="BK635" s="176"/>
    </row>
    <row r="636" spans="1:72" ht="40.5" customHeight="1">
      <c r="A636" s="205" t="s">
        <v>5611</v>
      </c>
      <c r="B636" s="232" t="s">
        <v>6148</v>
      </c>
      <c r="C636" s="205" t="s">
        <v>4145</v>
      </c>
      <c r="D636" s="236" t="s">
        <v>7780</v>
      </c>
      <c r="E636" s="238" t="str">
        <f>INDEX([3]项目信息统计表!$E:$E,MATCH(B636,[3]项目信息统计表!$B:$B,0))</f>
        <v>应用研究</v>
      </c>
      <c r="F636" s="238" t="s">
        <v>1573</v>
      </c>
      <c r="G636" s="72" t="str">
        <f>INDEX(辅助数据!$F$3:$F$98,MATCH(项目信息统计表!F636,辅助数据!$E$3:$E$98,0))</f>
        <v>P82</v>
      </c>
      <c r="H636" s="238" t="s">
        <v>132</v>
      </c>
      <c r="I636" s="72">
        <f>INDEX(辅助数据!$B$3:$B$64,MATCH(项目信息统计表!H636,辅助数据!$A$3:$A$64,0))</f>
        <v>710</v>
      </c>
      <c r="J636" s="141" t="str">
        <f t="shared" si="55"/>
        <v>2022-01</v>
      </c>
      <c r="K636" s="237">
        <v>44896</v>
      </c>
      <c r="L636" s="72" t="str">
        <f t="shared" si="60"/>
        <v>2022</v>
      </c>
      <c r="M636" s="193"/>
      <c r="N636" s="135" t="s">
        <v>6273</v>
      </c>
      <c r="O636" s="201" t="s">
        <v>7768</v>
      </c>
      <c r="P636" s="231" t="s">
        <v>7061</v>
      </c>
      <c r="Q636" s="215" t="s">
        <v>7062</v>
      </c>
      <c r="R636" s="206" t="s">
        <v>6434</v>
      </c>
      <c r="S636" s="72" t="s">
        <v>65</v>
      </c>
      <c r="T636" s="141" t="s">
        <v>3758</v>
      </c>
      <c r="U636" s="72" t="s">
        <v>70</v>
      </c>
      <c r="V636" s="72" t="s">
        <v>5232</v>
      </c>
      <c r="W636" s="72" t="s">
        <v>90</v>
      </c>
      <c r="X636" s="180" t="s">
        <v>5233</v>
      </c>
      <c r="Y636" s="180" t="s">
        <v>5233</v>
      </c>
      <c r="Z636" s="181" t="s">
        <v>5233</v>
      </c>
      <c r="AA636" s="180" t="s">
        <v>7639</v>
      </c>
      <c r="AB636" s="190" t="s">
        <v>4227</v>
      </c>
      <c r="AC636" s="180" t="s">
        <v>90</v>
      </c>
      <c r="AD636" s="180" t="s">
        <v>5233</v>
      </c>
      <c r="AE636" s="191"/>
      <c r="AF636" s="191"/>
      <c r="AG636" s="191"/>
      <c r="AH636" s="191"/>
      <c r="AI636" s="191"/>
      <c r="AJ636" s="191"/>
      <c r="AK636" s="191"/>
      <c r="AL636" s="191"/>
      <c r="AM636" s="191"/>
      <c r="AN636" s="191"/>
      <c r="AO636" s="192"/>
      <c r="AP636" s="192"/>
      <c r="AQ636" s="192"/>
      <c r="AR636" s="192"/>
      <c r="AS636" s="192"/>
      <c r="AT636" s="192"/>
      <c r="AU636" s="192"/>
      <c r="AV636" s="192"/>
      <c r="AW636" s="192"/>
      <c r="AX636" s="72">
        <v>1</v>
      </c>
      <c r="AY636" s="72">
        <v>0</v>
      </c>
      <c r="AZ636" s="80">
        <f t="shared" si="56"/>
        <v>1</v>
      </c>
      <c r="BA636" s="72">
        <v>1</v>
      </c>
      <c r="BB636" s="72">
        <f>0</f>
        <v>0</v>
      </c>
      <c r="BC636" s="72">
        <f t="shared" si="57"/>
        <v>1</v>
      </c>
      <c r="BD636" s="72">
        <f>0</f>
        <v>0</v>
      </c>
      <c r="BE636" s="72">
        <f t="shared" si="58"/>
        <v>1</v>
      </c>
      <c r="BF636" s="72">
        <v>0</v>
      </c>
      <c r="BG636" s="72">
        <v>0</v>
      </c>
      <c r="BH636" s="142"/>
      <c r="BI636" s="142"/>
      <c r="BJ636" s="142"/>
      <c r="BK636" s="176"/>
    </row>
    <row r="637" spans="1:72" ht="40.5" customHeight="1">
      <c r="A637" s="205" t="s">
        <v>5742</v>
      </c>
      <c r="B637" s="232" t="s">
        <v>6228</v>
      </c>
      <c r="C637" s="205" t="s">
        <v>6254</v>
      </c>
      <c r="D637" s="236" t="s">
        <v>7780</v>
      </c>
      <c r="E637" s="238" t="str">
        <f>INDEX([3]项目信息统计表!$E:$E,MATCH(B637,[3]项目信息统计表!$B:$B,0))</f>
        <v>应用研究</v>
      </c>
      <c r="F637" s="238" t="s">
        <v>1545</v>
      </c>
      <c r="G637" s="72" t="str">
        <f>INDEX(辅助数据!$F$3:$F$98,MATCH(项目信息统计表!F637,辅助数据!$E$3:$E$98,0))</f>
        <v>G54</v>
      </c>
      <c r="H637" s="238" t="s">
        <v>122</v>
      </c>
      <c r="I637" s="72">
        <f>INDEX(辅助数据!$B$3:$B$64,MATCH(项目信息统计表!H637,辅助数据!$A$3:$A$64,0))</f>
        <v>580</v>
      </c>
      <c r="J637" s="141" t="str">
        <f t="shared" si="55"/>
        <v>2020-01</v>
      </c>
      <c r="K637" s="237">
        <v>44531</v>
      </c>
      <c r="L637" s="72" t="str">
        <f t="shared" si="60"/>
        <v>2020</v>
      </c>
      <c r="M637" s="193"/>
      <c r="N637" s="201" t="s">
        <v>6273</v>
      </c>
      <c r="O637" s="201" t="s">
        <v>7768</v>
      </c>
      <c r="P637" s="231" t="s">
        <v>7350</v>
      </c>
      <c r="Q637" s="215" t="s">
        <v>4147</v>
      </c>
      <c r="R637" s="218">
        <v>110057</v>
      </c>
      <c r="S637" s="72" t="s">
        <v>65</v>
      </c>
      <c r="T637" s="141" t="s">
        <v>2174</v>
      </c>
      <c r="U637" s="72" t="s">
        <v>70</v>
      </c>
      <c r="V637" s="72" t="s">
        <v>73</v>
      </c>
      <c r="W637" s="72" t="s">
        <v>4497</v>
      </c>
      <c r="X637" s="180" t="s">
        <v>5233</v>
      </c>
      <c r="Y637" s="180" t="s">
        <v>5233</v>
      </c>
      <c r="Z637" s="181" t="s">
        <v>5233</v>
      </c>
      <c r="AA637" s="180" t="s">
        <v>7731</v>
      </c>
      <c r="AB637" s="190" t="s">
        <v>4223</v>
      </c>
      <c r="AC637" s="180" t="s">
        <v>90</v>
      </c>
      <c r="AD637" s="180" t="s">
        <v>5233</v>
      </c>
      <c r="AE637" s="191"/>
      <c r="AF637" s="191"/>
      <c r="AG637" s="191"/>
      <c r="AH637" s="191"/>
      <c r="AI637" s="191"/>
      <c r="AJ637" s="191"/>
      <c r="AK637" s="191"/>
      <c r="AL637" s="191"/>
      <c r="AM637" s="191"/>
      <c r="AN637" s="191"/>
      <c r="AO637" s="192"/>
      <c r="AP637" s="192"/>
      <c r="AQ637" s="192"/>
      <c r="AR637" s="192"/>
      <c r="AS637" s="192"/>
      <c r="AT637" s="192"/>
      <c r="AU637" s="192"/>
      <c r="AV637" s="192"/>
      <c r="AW637" s="192"/>
      <c r="AX637" s="72">
        <v>3</v>
      </c>
      <c r="AY637" s="72">
        <v>0</v>
      </c>
      <c r="AZ637" s="80">
        <f t="shared" si="56"/>
        <v>3</v>
      </c>
      <c r="BA637" s="72">
        <v>1</v>
      </c>
      <c r="BB637" s="72">
        <f>0</f>
        <v>0</v>
      </c>
      <c r="BC637" s="72">
        <f t="shared" si="57"/>
        <v>1</v>
      </c>
      <c r="BD637" s="72">
        <f>0</f>
        <v>0</v>
      </c>
      <c r="BE637" s="72">
        <f t="shared" si="58"/>
        <v>1</v>
      </c>
      <c r="BF637" s="72">
        <v>0</v>
      </c>
      <c r="BG637" s="72">
        <v>0</v>
      </c>
      <c r="BH637" s="142"/>
      <c r="BI637" s="142"/>
      <c r="BJ637" s="142"/>
      <c r="BK637" s="176"/>
    </row>
    <row r="638" spans="1:72" ht="40.5" customHeight="1">
      <c r="A638" s="205" t="s">
        <v>5573</v>
      </c>
      <c r="B638" s="232" t="s">
        <v>6110</v>
      </c>
      <c r="C638" s="205" t="s">
        <v>4351</v>
      </c>
      <c r="D638" s="236" t="s">
        <v>7780</v>
      </c>
      <c r="E638" s="238" t="str">
        <f>INDEX([3]项目信息统计表!$E:$E,MATCH(B638,[3]项目信息统计表!$B:$B,0))</f>
        <v>基础研究</v>
      </c>
      <c r="F638" s="238" t="s">
        <v>1545</v>
      </c>
      <c r="G638" s="72" t="str">
        <f>INDEX(辅助数据!$F$3:$F$98,MATCH(项目信息统计表!F638,辅助数据!$E$3:$E$98,0))</f>
        <v>G54</v>
      </c>
      <c r="H638" s="238" t="s">
        <v>122</v>
      </c>
      <c r="I638" s="72">
        <f>INDEX(辅助数据!$B$3:$B$64,MATCH(项目信息统计表!H638,辅助数据!$A$3:$A$64,0))</f>
        <v>580</v>
      </c>
      <c r="J638" s="141" t="str">
        <f t="shared" si="55"/>
        <v>2022-01</v>
      </c>
      <c r="K638" s="237">
        <v>45261</v>
      </c>
      <c r="L638" s="72" t="str">
        <f t="shared" si="60"/>
        <v>2022</v>
      </c>
      <c r="M638" s="238" t="s">
        <v>54</v>
      </c>
      <c r="N638" s="201" t="s">
        <v>6273</v>
      </c>
      <c r="O638" s="201" t="s">
        <v>7768</v>
      </c>
      <c r="P638" s="231" t="s">
        <v>7006</v>
      </c>
      <c r="Q638" s="215" t="s">
        <v>4518</v>
      </c>
      <c r="R638" s="206" t="s">
        <v>4519</v>
      </c>
      <c r="S638" s="72" t="s">
        <v>5231</v>
      </c>
      <c r="T638" s="141" t="s">
        <v>2168</v>
      </c>
      <c r="U638" s="72" t="s">
        <v>70</v>
      </c>
      <c r="V638" s="72" t="s">
        <v>73</v>
      </c>
      <c r="W638" s="72" t="s">
        <v>90</v>
      </c>
      <c r="X638" s="180" t="s">
        <v>5233</v>
      </c>
      <c r="Y638" s="180" t="s">
        <v>5233</v>
      </c>
      <c r="Z638" s="181" t="s">
        <v>5233</v>
      </c>
      <c r="AA638" s="180" t="s">
        <v>7617</v>
      </c>
      <c r="AB638" s="190" t="s">
        <v>4223</v>
      </c>
      <c r="AC638" s="180" t="s">
        <v>4497</v>
      </c>
      <c r="AD638" s="180" t="s">
        <v>5233</v>
      </c>
      <c r="AE638" s="191"/>
      <c r="AF638" s="191"/>
      <c r="AG638" s="191"/>
      <c r="AH638" s="191"/>
      <c r="AI638" s="191"/>
      <c r="AJ638" s="191"/>
      <c r="AK638" s="191"/>
      <c r="AL638" s="191"/>
      <c r="AM638" s="191"/>
      <c r="AN638" s="191"/>
      <c r="AO638" s="192"/>
      <c r="AP638" s="192"/>
      <c r="AQ638" s="192"/>
      <c r="AR638" s="192"/>
      <c r="AS638" s="192"/>
      <c r="AT638" s="192"/>
      <c r="AU638" s="192"/>
      <c r="AV638" s="192"/>
      <c r="AW638" s="192"/>
      <c r="AX638" s="72">
        <v>2</v>
      </c>
      <c r="AY638" s="72">
        <v>0</v>
      </c>
      <c r="AZ638" s="80">
        <f t="shared" si="56"/>
        <v>2</v>
      </c>
      <c r="BA638" s="72">
        <v>2</v>
      </c>
      <c r="BB638" s="72">
        <f>0</f>
        <v>0</v>
      </c>
      <c r="BC638" s="72">
        <f t="shared" si="57"/>
        <v>2</v>
      </c>
      <c r="BD638" s="72">
        <f>0</f>
        <v>0</v>
      </c>
      <c r="BE638" s="72">
        <f t="shared" si="58"/>
        <v>2</v>
      </c>
      <c r="BF638" s="72">
        <v>0</v>
      </c>
      <c r="BG638" s="72">
        <v>0</v>
      </c>
      <c r="BH638" s="142"/>
      <c r="BI638" s="142"/>
      <c r="BJ638" s="142"/>
      <c r="BK638" s="176"/>
    </row>
    <row r="639" spans="1:72" ht="40.5" customHeight="1">
      <c r="A639" s="205" t="s">
        <v>5629</v>
      </c>
      <c r="B639" s="232" t="s">
        <v>6166</v>
      </c>
      <c r="C639" s="205" t="s">
        <v>4351</v>
      </c>
      <c r="D639" s="236" t="s">
        <v>7780</v>
      </c>
      <c r="E639" s="238" t="str">
        <f>INDEX([3]项目信息统计表!$E:$E,MATCH(B639,[3]项目信息统计表!$B:$B,0))</f>
        <v>基础研究</v>
      </c>
      <c r="F639" s="238" t="s">
        <v>1573</v>
      </c>
      <c r="G639" s="72" t="str">
        <f>INDEX(辅助数据!$F$3:$F$98,MATCH(项目信息统计表!F639,辅助数据!$E$3:$E$98,0))</f>
        <v>P82</v>
      </c>
      <c r="H639" s="238" t="s">
        <v>132</v>
      </c>
      <c r="I639" s="72">
        <f>INDEX(辅助数据!$B$3:$B$64,MATCH(项目信息统计表!H639,辅助数据!$A$3:$A$64,0))</f>
        <v>710</v>
      </c>
      <c r="J639" s="141" t="str">
        <f t="shared" si="55"/>
        <v>2022-01</v>
      </c>
      <c r="K639" s="237">
        <v>44896</v>
      </c>
      <c r="L639" s="72" t="str">
        <f t="shared" si="60"/>
        <v>2022</v>
      </c>
      <c r="M639" s="193"/>
      <c r="N639" s="201" t="s">
        <v>6273</v>
      </c>
      <c r="O639" s="201" t="s">
        <v>7768</v>
      </c>
      <c r="P639" s="231" t="s">
        <v>7085</v>
      </c>
      <c r="Q639" s="215" t="s">
        <v>7086</v>
      </c>
      <c r="R639" s="206" t="s">
        <v>6447</v>
      </c>
      <c r="S639" s="72" t="s">
        <v>65</v>
      </c>
      <c r="T639" s="141" t="s">
        <v>3789</v>
      </c>
      <c r="U639" s="72" t="s">
        <v>70</v>
      </c>
      <c r="V639" s="72" t="s">
        <v>5232</v>
      </c>
      <c r="W639" s="72" t="s">
        <v>90</v>
      </c>
      <c r="X639" s="180" t="s">
        <v>5233</v>
      </c>
      <c r="Y639" s="180" t="s">
        <v>5233</v>
      </c>
      <c r="Z639" s="181" t="s">
        <v>5233</v>
      </c>
      <c r="AA639" s="180" t="s">
        <v>7650</v>
      </c>
      <c r="AB639" s="190" t="s">
        <v>4224</v>
      </c>
      <c r="AC639" s="180" t="s">
        <v>90</v>
      </c>
      <c r="AD639" s="180" t="s">
        <v>5233</v>
      </c>
      <c r="AE639" s="191"/>
      <c r="AF639" s="191"/>
      <c r="AG639" s="191"/>
      <c r="AH639" s="191"/>
      <c r="AI639" s="191"/>
      <c r="AJ639" s="191"/>
      <c r="AK639" s="191"/>
      <c r="AL639" s="191"/>
      <c r="AM639" s="191"/>
      <c r="AN639" s="191"/>
      <c r="AO639" s="192"/>
      <c r="AP639" s="192"/>
      <c r="AQ639" s="192"/>
      <c r="AR639" s="192"/>
      <c r="AS639" s="192"/>
      <c r="AT639" s="192"/>
      <c r="AU639" s="192"/>
      <c r="AV639" s="192"/>
      <c r="AW639" s="192"/>
      <c r="AX639" s="72">
        <v>1</v>
      </c>
      <c r="AY639" s="72">
        <v>0</v>
      </c>
      <c r="AZ639" s="80">
        <f t="shared" si="56"/>
        <v>1</v>
      </c>
      <c r="BA639" s="72">
        <v>1</v>
      </c>
      <c r="BB639" s="72">
        <f>0</f>
        <v>0</v>
      </c>
      <c r="BC639" s="72">
        <f t="shared" si="57"/>
        <v>1</v>
      </c>
      <c r="BD639" s="72">
        <f>0</f>
        <v>0</v>
      </c>
      <c r="BE639" s="72">
        <f t="shared" si="58"/>
        <v>1</v>
      </c>
      <c r="BF639" s="72">
        <v>0</v>
      </c>
      <c r="BG639" s="72">
        <v>0</v>
      </c>
      <c r="BH639" s="142"/>
      <c r="BI639" s="142"/>
      <c r="BJ639" s="142"/>
      <c r="BK639" s="176"/>
    </row>
    <row r="640" spans="1:72" s="203" customFormat="1" ht="40.5" customHeight="1">
      <c r="A640" s="205" t="s">
        <v>5622</v>
      </c>
      <c r="B640" s="232" t="s">
        <v>6159</v>
      </c>
      <c r="C640" s="205" t="s">
        <v>2084</v>
      </c>
      <c r="D640" s="236" t="s">
        <v>7780</v>
      </c>
      <c r="E640" s="238" t="str">
        <f>INDEX([3]项目信息统计表!$E:$E,MATCH(B640,[3]项目信息统计表!$B:$B,0))</f>
        <v>基础研究</v>
      </c>
      <c r="F640" s="238" t="s">
        <v>1573</v>
      </c>
      <c r="G640" s="72" t="str">
        <f>INDEX(辅助数据!$F$3:$F$98,MATCH(项目信息统计表!F640,辅助数据!$E$3:$E$98,0))</f>
        <v>P82</v>
      </c>
      <c r="H640" s="238" t="s">
        <v>212</v>
      </c>
      <c r="I640" s="72">
        <f>INDEX(辅助数据!$B$3:$B$64,MATCH(项目信息统计表!H640,辅助数据!$A$3:$A$64,0))</f>
        <v>170</v>
      </c>
      <c r="J640" s="141" t="str">
        <f t="shared" ref="J640:J703" si="61">L640&amp;"-01"</f>
        <v>2022-01</v>
      </c>
      <c r="K640" s="237">
        <v>44896</v>
      </c>
      <c r="L640" s="72" t="str">
        <f t="shared" si="60"/>
        <v>2022</v>
      </c>
      <c r="M640" s="193"/>
      <c r="N640" s="201" t="s">
        <v>6273</v>
      </c>
      <c r="O640" s="201" t="s">
        <v>7768</v>
      </c>
      <c r="P640" s="231" t="s">
        <v>7074</v>
      </c>
      <c r="Q640" s="215" t="s">
        <v>7075</v>
      </c>
      <c r="R640" s="206" t="s">
        <v>6441</v>
      </c>
      <c r="S640" s="72" t="s">
        <v>65</v>
      </c>
      <c r="T640" s="141" t="s">
        <v>3786</v>
      </c>
      <c r="U640" s="72" t="s">
        <v>70</v>
      </c>
      <c r="V640" s="72" t="s">
        <v>5232</v>
      </c>
      <c r="W640" s="72" t="s">
        <v>90</v>
      </c>
      <c r="X640" s="180" t="s">
        <v>5234</v>
      </c>
      <c r="Y640" s="180" t="s">
        <v>5233</v>
      </c>
      <c r="Z640" s="181" t="s">
        <v>5233</v>
      </c>
      <c r="AA640" s="180" t="s">
        <v>2190</v>
      </c>
      <c r="AB640" s="190" t="s">
        <v>89</v>
      </c>
      <c r="AC640" s="180" t="s">
        <v>76</v>
      </c>
      <c r="AD640" s="180" t="s">
        <v>5234</v>
      </c>
      <c r="AE640" s="191"/>
      <c r="AF640" s="191"/>
      <c r="AG640" s="191"/>
      <c r="AH640" s="191"/>
      <c r="AI640" s="191"/>
      <c r="AJ640" s="191"/>
      <c r="AK640" s="191"/>
      <c r="AL640" s="191"/>
      <c r="AM640" s="191"/>
      <c r="AN640" s="191"/>
      <c r="AO640" s="192"/>
      <c r="AP640" s="192"/>
      <c r="AQ640" s="192"/>
      <c r="AR640" s="192"/>
      <c r="AS640" s="192"/>
      <c r="AT640" s="192"/>
      <c r="AU640" s="192"/>
      <c r="AV640" s="192"/>
      <c r="AW640" s="192"/>
      <c r="AX640" s="72">
        <v>1</v>
      </c>
      <c r="AY640" s="72">
        <v>0</v>
      </c>
      <c r="AZ640" s="80">
        <f t="shared" ref="AZ640:AZ703" si="62">SUM(AX640,AY640)</f>
        <v>1</v>
      </c>
      <c r="BA640" s="72">
        <v>1</v>
      </c>
      <c r="BB640" s="72">
        <f>0</f>
        <v>0</v>
      </c>
      <c r="BC640" s="72">
        <f t="shared" ref="BC640:BC703" si="63">SUM(BA640,BB640)</f>
        <v>1</v>
      </c>
      <c r="BD640" s="72">
        <f>0</f>
        <v>0</v>
      </c>
      <c r="BE640" s="72">
        <f t="shared" ref="BE640:BE703" si="64">SUM(BC640,BD640)</f>
        <v>1</v>
      </c>
      <c r="BF640" s="72">
        <v>0</v>
      </c>
      <c r="BG640" s="72">
        <v>0</v>
      </c>
      <c r="BH640" s="142"/>
      <c r="BI640" s="142"/>
      <c r="BJ640" s="142"/>
      <c r="BK640" s="176"/>
      <c r="BL640" s="138"/>
      <c r="BM640" s="138"/>
      <c r="BN640" s="138"/>
      <c r="BO640" s="138"/>
      <c r="BP640" s="138"/>
      <c r="BQ640" s="138"/>
      <c r="BR640" s="138"/>
      <c r="BS640" s="138"/>
      <c r="BT640" s="138"/>
    </row>
    <row r="641" spans="1:63" ht="40.5" customHeight="1">
      <c r="A641" s="205" t="s">
        <v>5624</v>
      </c>
      <c r="B641" s="232" t="s">
        <v>6161</v>
      </c>
      <c r="C641" s="205" t="s">
        <v>2084</v>
      </c>
      <c r="D641" s="236" t="s">
        <v>7780</v>
      </c>
      <c r="E641" s="238" t="str">
        <f>INDEX([3]项目信息统计表!$E:$E,MATCH(B641,[3]项目信息统计表!$B:$B,0))</f>
        <v>基础研究</v>
      </c>
      <c r="F641" s="238" t="s">
        <v>1573</v>
      </c>
      <c r="G641" s="72" t="str">
        <f>INDEX(辅助数据!$F$3:$F$98,MATCH(项目信息统计表!F641,辅助数据!$E$3:$E$98,0))</f>
        <v>P82</v>
      </c>
      <c r="H641" s="238" t="s">
        <v>212</v>
      </c>
      <c r="I641" s="72">
        <f>INDEX(辅助数据!$B$3:$B$64,MATCH(项目信息统计表!H641,辅助数据!$A$3:$A$64,0))</f>
        <v>170</v>
      </c>
      <c r="J641" s="141" t="str">
        <f t="shared" si="61"/>
        <v>2022-01</v>
      </c>
      <c r="K641" s="237">
        <v>44896</v>
      </c>
      <c r="L641" s="72" t="str">
        <f t="shared" si="60"/>
        <v>2022</v>
      </c>
      <c r="M641" s="193"/>
      <c r="N641" s="201" t="s">
        <v>6273</v>
      </c>
      <c r="O641" s="201" t="s">
        <v>7768</v>
      </c>
      <c r="P641" s="231" t="s">
        <v>7077</v>
      </c>
      <c r="Q641" s="215" t="s">
        <v>2453</v>
      </c>
      <c r="R641" s="206" t="s">
        <v>6442</v>
      </c>
      <c r="S641" s="72" t="s">
        <v>65</v>
      </c>
      <c r="T641" s="141" t="s">
        <v>3735</v>
      </c>
      <c r="U641" s="72" t="s">
        <v>70</v>
      </c>
      <c r="V641" s="72" t="s">
        <v>5232</v>
      </c>
      <c r="W641" s="72" t="s">
        <v>4497</v>
      </c>
      <c r="X641" s="180" t="s">
        <v>5233</v>
      </c>
      <c r="Y641" s="180" t="s">
        <v>5233</v>
      </c>
      <c r="Z641" s="181" t="s">
        <v>5233</v>
      </c>
      <c r="AA641" s="180" t="s">
        <v>7075</v>
      </c>
      <c r="AB641" s="190" t="s">
        <v>4226</v>
      </c>
      <c r="AC641" s="180" t="s">
        <v>90</v>
      </c>
      <c r="AD641" s="180" t="s">
        <v>5233</v>
      </c>
      <c r="AE641" s="191"/>
      <c r="AF641" s="191"/>
      <c r="AG641" s="191"/>
      <c r="AH641" s="191"/>
      <c r="AI641" s="191"/>
      <c r="AJ641" s="191"/>
      <c r="AK641" s="191"/>
      <c r="AL641" s="191"/>
      <c r="AM641" s="191"/>
      <c r="AN641" s="191"/>
      <c r="AO641" s="192"/>
      <c r="AP641" s="192"/>
      <c r="AQ641" s="192"/>
      <c r="AR641" s="192"/>
      <c r="AS641" s="192"/>
      <c r="AT641" s="192"/>
      <c r="AU641" s="192"/>
      <c r="AV641" s="192"/>
      <c r="AW641" s="192"/>
      <c r="AX641" s="72">
        <v>1</v>
      </c>
      <c r="AY641" s="72">
        <v>0</v>
      </c>
      <c r="AZ641" s="80">
        <f t="shared" si="62"/>
        <v>1</v>
      </c>
      <c r="BA641" s="72">
        <v>1</v>
      </c>
      <c r="BB641" s="72">
        <f>0</f>
        <v>0</v>
      </c>
      <c r="BC641" s="72">
        <f t="shared" si="63"/>
        <v>1</v>
      </c>
      <c r="BD641" s="72">
        <f>0</f>
        <v>0</v>
      </c>
      <c r="BE641" s="72">
        <f t="shared" si="64"/>
        <v>1</v>
      </c>
      <c r="BF641" s="72">
        <v>0</v>
      </c>
      <c r="BG641" s="72">
        <v>0</v>
      </c>
      <c r="BH641" s="142"/>
      <c r="BI641" s="142"/>
      <c r="BJ641" s="142"/>
      <c r="BK641" s="176"/>
    </row>
    <row r="642" spans="1:63" ht="40.5" customHeight="1">
      <c r="A642" s="205" t="s">
        <v>5636</v>
      </c>
      <c r="B642" s="232" t="s">
        <v>6173</v>
      </c>
      <c r="C642" s="205" t="s">
        <v>2084</v>
      </c>
      <c r="D642" s="236" t="s">
        <v>7780</v>
      </c>
      <c r="E642" s="238" t="str">
        <f>INDEX([3]项目信息统计表!$E:$E,MATCH(B642,[3]项目信息统计表!$B:$B,0))</f>
        <v>基础研究</v>
      </c>
      <c r="F642" s="238" t="s">
        <v>1493</v>
      </c>
      <c r="G642" s="72" t="str">
        <f>INDEX(辅助数据!$F$3:$F$98,MATCH(项目信息统计表!F642,辅助数据!$E$3:$E$98,0))</f>
        <v>A01</v>
      </c>
      <c r="H642" s="238" t="s">
        <v>129</v>
      </c>
      <c r="I642" s="72">
        <f>INDEX(辅助数据!$B$3:$B$64,MATCH(项目信息统计表!H642,辅助数据!$A$3:$A$64,0))</f>
        <v>790</v>
      </c>
      <c r="J642" s="141" t="str">
        <f t="shared" si="61"/>
        <v>2022-01</v>
      </c>
      <c r="K642" s="237">
        <v>44896</v>
      </c>
      <c r="L642" s="72" t="str">
        <f t="shared" si="60"/>
        <v>2022</v>
      </c>
      <c r="M642" s="193"/>
      <c r="N642" s="201" t="s">
        <v>6273</v>
      </c>
      <c r="O642" s="201" t="s">
        <v>7768</v>
      </c>
      <c r="P642" s="231" t="s">
        <v>7095</v>
      </c>
      <c r="Q642" s="215" t="s">
        <v>2821</v>
      </c>
      <c r="R642" s="206" t="s">
        <v>6451</v>
      </c>
      <c r="S642" s="72" t="s">
        <v>5231</v>
      </c>
      <c r="T642" s="141" t="s">
        <v>2187</v>
      </c>
      <c r="U642" s="72" t="s">
        <v>70</v>
      </c>
      <c r="V642" s="72" t="s">
        <v>73</v>
      </c>
      <c r="W642" s="72" t="s">
        <v>4497</v>
      </c>
      <c r="X642" s="180" t="s">
        <v>5233</v>
      </c>
      <c r="Y642" s="180" t="s">
        <v>5233</v>
      </c>
      <c r="Z642" s="181" t="s">
        <v>5233</v>
      </c>
      <c r="AA642" s="180" t="s">
        <v>2049</v>
      </c>
      <c r="AB642" s="190" t="s">
        <v>4218</v>
      </c>
      <c r="AC642" s="180" t="s">
        <v>4497</v>
      </c>
      <c r="AD642" s="180" t="s">
        <v>5234</v>
      </c>
      <c r="AE642" s="191"/>
      <c r="AF642" s="191"/>
      <c r="AG642" s="191"/>
      <c r="AH642" s="191"/>
      <c r="AI642" s="191"/>
      <c r="AJ642" s="191"/>
      <c r="AK642" s="191"/>
      <c r="AL642" s="191"/>
      <c r="AM642" s="191"/>
      <c r="AN642" s="191"/>
      <c r="AO642" s="192"/>
      <c r="AP642" s="192"/>
      <c r="AQ642" s="192"/>
      <c r="AR642" s="192"/>
      <c r="AS642" s="192"/>
      <c r="AT642" s="192"/>
      <c r="AU642" s="192"/>
      <c r="AV642" s="192"/>
      <c r="AW642" s="192"/>
      <c r="AX642" s="72">
        <v>1</v>
      </c>
      <c r="AY642" s="72">
        <v>0</v>
      </c>
      <c r="AZ642" s="80">
        <f t="shared" si="62"/>
        <v>1</v>
      </c>
      <c r="BA642" s="72">
        <v>1</v>
      </c>
      <c r="BB642" s="72">
        <f>0</f>
        <v>0</v>
      </c>
      <c r="BC642" s="72">
        <f t="shared" si="63"/>
        <v>1</v>
      </c>
      <c r="BD642" s="72">
        <f>0</f>
        <v>0</v>
      </c>
      <c r="BE642" s="72">
        <f t="shared" si="64"/>
        <v>1</v>
      </c>
      <c r="BF642" s="72">
        <v>0</v>
      </c>
      <c r="BG642" s="72">
        <v>0</v>
      </c>
      <c r="BH642" s="142"/>
      <c r="BI642" s="142"/>
      <c r="BJ642" s="142"/>
      <c r="BK642" s="176"/>
    </row>
    <row r="643" spans="1:63" ht="40.5" customHeight="1">
      <c r="A643" s="205" t="s">
        <v>2584</v>
      </c>
      <c r="B643" s="232" t="s">
        <v>6213</v>
      </c>
      <c r="C643" s="205" t="s">
        <v>2083</v>
      </c>
      <c r="D643" s="236" t="s">
        <v>6258</v>
      </c>
      <c r="E643" s="238" t="str">
        <f>INDEX([3]项目信息统计表!$E:$E,MATCH(B643,[3]项目信息统计表!$B:$B,0))</f>
        <v>基础研究</v>
      </c>
      <c r="F643" s="238" t="s">
        <v>1573</v>
      </c>
      <c r="G643" s="72" t="str">
        <f>INDEX(辅助数据!$F$3:$F$98,MATCH(项目信息统计表!F643,辅助数据!$E$3:$E$98,0))</f>
        <v>P82</v>
      </c>
      <c r="H643" s="238" t="s">
        <v>240</v>
      </c>
      <c r="I643" s="72">
        <f>INDEX(辅助数据!$B$3:$B$64,MATCH(项目信息统计表!H643,辅助数据!$A$3:$A$64,0))</f>
        <v>430</v>
      </c>
      <c r="J643" s="141" t="str">
        <f t="shared" si="61"/>
        <v>2022-01</v>
      </c>
      <c r="K643" s="237">
        <v>44896</v>
      </c>
      <c r="L643" s="72" t="str">
        <f t="shared" si="60"/>
        <v>2022</v>
      </c>
      <c r="M643" s="193"/>
      <c r="N643" s="201" t="s">
        <v>4829</v>
      </c>
      <c r="O643" s="201" t="s">
        <v>7768</v>
      </c>
      <c r="P643" s="231" t="s">
        <v>7159</v>
      </c>
      <c r="Q643" s="215" t="s">
        <v>3252</v>
      </c>
      <c r="R643" s="206" t="s">
        <v>5224</v>
      </c>
      <c r="S643" s="72" t="s">
        <v>5231</v>
      </c>
      <c r="T643" s="141" t="s">
        <v>2198</v>
      </c>
      <c r="U643" s="72" t="s">
        <v>7453</v>
      </c>
      <c r="V643" s="72" t="s">
        <v>73</v>
      </c>
      <c r="W643" s="72" t="s">
        <v>90</v>
      </c>
      <c r="X643" s="180" t="s">
        <v>5234</v>
      </c>
      <c r="Y643" s="180" t="s">
        <v>5233</v>
      </c>
      <c r="Z643" s="181" t="s">
        <v>5233</v>
      </c>
      <c r="AA643" s="180" t="s">
        <v>7669</v>
      </c>
      <c r="AB643" s="190" t="s">
        <v>4235</v>
      </c>
      <c r="AC643" s="180" t="s">
        <v>4496</v>
      </c>
      <c r="AD643" s="180" t="s">
        <v>5233</v>
      </c>
      <c r="AE643" s="191"/>
      <c r="AF643" s="191"/>
      <c r="AG643" s="191"/>
      <c r="AH643" s="191"/>
      <c r="AI643" s="191"/>
      <c r="AJ643" s="191"/>
      <c r="AK643" s="191"/>
      <c r="AL643" s="191"/>
      <c r="AM643" s="191"/>
      <c r="AN643" s="191"/>
      <c r="AO643" s="192"/>
      <c r="AP643" s="192"/>
      <c r="AQ643" s="192"/>
      <c r="AR643" s="192"/>
      <c r="AS643" s="192"/>
      <c r="AT643" s="192"/>
      <c r="AU643" s="192"/>
      <c r="AV643" s="192"/>
      <c r="AW643" s="192"/>
      <c r="AX643" s="72">
        <v>3.3000000000000003</v>
      </c>
      <c r="AY643" s="72">
        <v>0</v>
      </c>
      <c r="AZ643" s="80">
        <f t="shared" si="62"/>
        <v>3.3000000000000003</v>
      </c>
      <c r="BA643" s="72">
        <v>3.3000000000000003</v>
      </c>
      <c r="BB643" s="72">
        <f>0</f>
        <v>0</v>
      </c>
      <c r="BC643" s="72">
        <f t="shared" si="63"/>
        <v>3.3000000000000003</v>
      </c>
      <c r="BD643" s="72">
        <f>0</f>
        <v>0</v>
      </c>
      <c r="BE643" s="72">
        <f t="shared" si="64"/>
        <v>3.3000000000000003</v>
      </c>
      <c r="BF643" s="72">
        <v>0</v>
      </c>
      <c r="BG643" s="72">
        <v>0</v>
      </c>
      <c r="BH643" s="142"/>
      <c r="BI643" s="142"/>
      <c r="BJ643" s="142"/>
      <c r="BK643" s="176"/>
    </row>
    <row r="644" spans="1:63" ht="40.5" customHeight="1">
      <c r="A644" s="205" t="s">
        <v>2574</v>
      </c>
      <c r="B644" s="232" t="s">
        <v>6208</v>
      </c>
      <c r="C644" s="205" t="s">
        <v>217</v>
      </c>
      <c r="D644" s="236" t="s">
        <v>6258</v>
      </c>
      <c r="E644" s="238" t="str">
        <f>INDEX([3]项目信息统计表!$E:$E,MATCH(B644,[3]项目信息统计表!$B:$B,0))</f>
        <v>基础研究</v>
      </c>
      <c r="F644" s="238" t="s">
        <v>1564</v>
      </c>
      <c r="G644" s="72" t="str">
        <f>INDEX(辅助数据!$F$3:$F$98,MATCH(项目信息统计表!F644,辅助数据!$E$3:$E$98,0))</f>
        <v>M73</v>
      </c>
      <c r="H644" s="238" t="s">
        <v>210</v>
      </c>
      <c r="I644" s="72">
        <f>INDEX(辅助数据!$B$3:$B$64,MATCH(项目信息统计表!H644,辅助数据!$A$3:$A$64,0))</f>
        <v>420</v>
      </c>
      <c r="J644" s="141" t="str">
        <f t="shared" si="61"/>
        <v>2022-01</v>
      </c>
      <c r="K644" s="237">
        <v>44896</v>
      </c>
      <c r="L644" s="72" t="str">
        <f t="shared" si="60"/>
        <v>2022</v>
      </c>
      <c r="M644" s="193"/>
      <c r="N644" s="201" t="s">
        <v>4829</v>
      </c>
      <c r="O644" s="201" t="s">
        <v>7768</v>
      </c>
      <c r="P644" s="231" t="s">
        <v>7154</v>
      </c>
      <c r="Q644" s="215" t="s">
        <v>5066</v>
      </c>
      <c r="R644" s="206" t="s">
        <v>5220</v>
      </c>
      <c r="S644" s="72" t="s">
        <v>5231</v>
      </c>
      <c r="T644" s="141" t="s">
        <v>2164</v>
      </c>
      <c r="U644" s="72" t="s">
        <v>7453</v>
      </c>
      <c r="V644" s="72" t="s">
        <v>5232</v>
      </c>
      <c r="W644" s="72" t="s">
        <v>90</v>
      </c>
      <c r="X644" s="180" t="s">
        <v>5234</v>
      </c>
      <c r="Y644" s="180" t="s">
        <v>5233</v>
      </c>
      <c r="Z644" s="181" t="s">
        <v>5233</v>
      </c>
      <c r="AA644" s="180"/>
      <c r="AB644" s="190"/>
      <c r="AC644" s="180"/>
      <c r="AD644" s="180"/>
      <c r="AE644" s="191"/>
      <c r="AF644" s="191"/>
      <c r="AG644" s="191"/>
      <c r="AH644" s="191"/>
      <c r="AI644" s="191"/>
      <c r="AJ644" s="191"/>
      <c r="AK644" s="191"/>
      <c r="AL644" s="191"/>
      <c r="AM644" s="191"/>
      <c r="AN644" s="191"/>
      <c r="AO644" s="192"/>
      <c r="AP644" s="192"/>
      <c r="AQ644" s="192"/>
      <c r="AR644" s="192"/>
      <c r="AS644" s="192"/>
      <c r="AT644" s="192"/>
      <c r="AU644" s="192"/>
      <c r="AV644" s="192"/>
      <c r="AW644" s="192"/>
      <c r="AX644" s="72">
        <v>4.9000000000000004</v>
      </c>
      <c r="AY644" s="72">
        <v>0</v>
      </c>
      <c r="AZ644" s="80">
        <f t="shared" si="62"/>
        <v>4.9000000000000004</v>
      </c>
      <c r="BA644" s="72">
        <v>4.9000000000000004</v>
      </c>
      <c r="BB644" s="72">
        <f>0</f>
        <v>0</v>
      </c>
      <c r="BC644" s="72">
        <f t="shared" si="63"/>
        <v>4.9000000000000004</v>
      </c>
      <c r="BD644" s="72">
        <f>0</f>
        <v>0</v>
      </c>
      <c r="BE644" s="72">
        <f t="shared" si="64"/>
        <v>4.9000000000000004</v>
      </c>
      <c r="BF644" s="72">
        <v>0</v>
      </c>
      <c r="BG644" s="72">
        <v>0</v>
      </c>
      <c r="BH644" s="142"/>
      <c r="BI644" s="142"/>
      <c r="BJ644" s="142"/>
      <c r="BK644" s="176"/>
    </row>
    <row r="645" spans="1:63" ht="40.5" customHeight="1">
      <c r="A645" s="205" t="s">
        <v>2571</v>
      </c>
      <c r="B645" s="232" t="s">
        <v>6206</v>
      </c>
      <c r="C645" s="205" t="s">
        <v>2091</v>
      </c>
      <c r="D645" s="236" t="s">
        <v>6258</v>
      </c>
      <c r="E645" s="238" t="str">
        <f>INDEX([3]项目信息统计表!$E:$E,MATCH(B645,[3]项目信息统计表!$B:$B,0))</f>
        <v>应用研究</v>
      </c>
      <c r="F645" s="238" t="s">
        <v>1531</v>
      </c>
      <c r="G645" s="72" t="str">
        <f>INDEX(辅助数据!$F$3:$F$98,MATCH(项目信息统计表!F645,辅助数据!$E$3:$E$98,0))</f>
        <v>C39</v>
      </c>
      <c r="H645" s="238" t="s">
        <v>199</v>
      </c>
      <c r="I645" s="72">
        <f>INDEX(辅助数据!$B$3:$B$64,MATCH(项目信息统计表!H645,辅助数据!$A$3:$A$64,0))</f>
        <v>413</v>
      </c>
      <c r="J645" s="141" t="str">
        <f t="shared" si="61"/>
        <v>2022-01</v>
      </c>
      <c r="K645" s="237">
        <v>44896</v>
      </c>
      <c r="L645" s="72" t="str">
        <f t="shared" si="60"/>
        <v>2022</v>
      </c>
      <c r="M645" s="193"/>
      <c r="N645" s="201" t="s">
        <v>4829</v>
      </c>
      <c r="O645" s="201" t="s">
        <v>7768</v>
      </c>
      <c r="P645" s="231" t="s">
        <v>7152</v>
      </c>
      <c r="Q645" s="215" t="s">
        <v>1937</v>
      </c>
      <c r="R645" s="206">
        <v>150005</v>
      </c>
      <c r="S645" s="72" t="s">
        <v>65</v>
      </c>
      <c r="T645" s="141" t="s">
        <v>2143</v>
      </c>
      <c r="U645" s="72" t="s">
        <v>7453</v>
      </c>
      <c r="V645" s="72" t="s">
        <v>73</v>
      </c>
      <c r="W645" s="72" t="s">
        <v>90</v>
      </c>
      <c r="X645" s="180" t="s">
        <v>5234</v>
      </c>
      <c r="Y645" s="180" t="s">
        <v>5233</v>
      </c>
      <c r="Z645" s="181" t="s">
        <v>5233</v>
      </c>
      <c r="AA645" s="180" t="s">
        <v>7665</v>
      </c>
      <c r="AB645" s="190" t="s">
        <v>4216</v>
      </c>
      <c r="AC645" s="180" t="s">
        <v>4497</v>
      </c>
      <c r="AD645" s="180" t="s">
        <v>5234</v>
      </c>
      <c r="AE645" s="191"/>
      <c r="AF645" s="191"/>
      <c r="AG645" s="191"/>
      <c r="AH645" s="191"/>
      <c r="AI645" s="191"/>
      <c r="AJ645" s="191"/>
      <c r="AK645" s="191"/>
      <c r="AL645" s="191"/>
      <c r="AM645" s="191"/>
      <c r="AN645" s="191"/>
      <c r="AO645" s="192"/>
      <c r="AP645" s="192"/>
      <c r="AQ645" s="192"/>
      <c r="AR645" s="192"/>
      <c r="AS645" s="192"/>
      <c r="AT645" s="192"/>
      <c r="AU645" s="192"/>
      <c r="AV645" s="192"/>
      <c r="AW645" s="192"/>
      <c r="AX645" s="72">
        <v>4.2</v>
      </c>
      <c r="AY645" s="72">
        <v>0</v>
      </c>
      <c r="AZ645" s="80">
        <f t="shared" si="62"/>
        <v>4.2</v>
      </c>
      <c r="BA645" s="72">
        <v>4.2</v>
      </c>
      <c r="BB645" s="72">
        <f>0</f>
        <v>0</v>
      </c>
      <c r="BC645" s="72">
        <f t="shared" si="63"/>
        <v>4.2</v>
      </c>
      <c r="BD645" s="72">
        <f>0</f>
        <v>0</v>
      </c>
      <c r="BE645" s="72">
        <f t="shared" si="64"/>
        <v>4.2</v>
      </c>
      <c r="BF645" s="72">
        <v>0</v>
      </c>
      <c r="BG645" s="72">
        <v>0</v>
      </c>
      <c r="BH645" s="142"/>
      <c r="BI645" s="142"/>
      <c r="BJ645" s="142"/>
      <c r="BK645" s="176"/>
    </row>
    <row r="646" spans="1:63" ht="40.5" customHeight="1">
      <c r="A646" s="205" t="s">
        <v>2564</v>
      </c>
      <c r="B646" s="232" t="s">
        <v>6202</v>
      </c>
      <c r="C646" s="205" t="s">
        <v>2082</v>
      </c>
      <c r="D646" s="236" t="s">
        <v>6258</v>
      </c>
      <c r="E646" s="238" t="str">
        <f>INDEX([3]项目信息统计表!$E:$E,MATCH(B646,[3]项目信息统计表!$B:$B,0))</f>
        <v>应用研究</v>
      </c>
      <c r="F646" s="238" t="s">
        <v>1545</v>
      </c>
      <c r="G646" s="72" t="str">
        <f>INDEX(辅助数据!$F$3:$F$98,MATCH(项目信息统计表!F646,辅助数据!$E$3:$E$98,0))</f>
        <v>G54</v>
      </c>
      <c r="H646" s="238" t="s">
        <v>122</v>
      </c>
      <c r="I646" s="72">
        <f>INDEX(辅助数据!$B$3:$B$64,MATCH(项目信息统计表!H646,辅助数据!$A$3:$A$64,0))</f>
        <v>580</v>
      </c>
      <c r="J646" s="141" t="str">
        <f t="shared" si="61"/>
        <v>2022-01</v>
      </c>
      <c r="K646" s="237">
        <v>44896</v>
      </c>
      <c r="L646" s="72" t="str">
        <f t="shared" si="60"/>
        <v>2022</v>
      </c>
      <c r="M646" s="193"/>
      <c r="N646" s="135" t="s">
        <v>4829</v>
      </c>
      <c r="O646" s="201" t="s">
        <v>7768</v>
      </c>
      <c r="P646" s="231" t="s">
        <v>7148</v>
      </c>
      <c r="Q646" s="215" t="s">
        <v>5063</v>
      </c>
      <c r="R646" s="206" t="s">
        <v>6454</v>
      </c>
      <c r="S646" s="72" t="s">
        <v>65</v>
      </c>
      <c r="T646" s="141" t="s">
        <v>3727</v>
      </c>
      <c r="U646" s="72" t="s">
        <v>7453</v>
      </c>
      <c r="V646" s="72" t="s">
        <v>5232</v>
      </c>
      <c r="W646" s="72" t="s">
        <v>90</v>
      </c>
      <c r="X646" s="180" t="s">
        <v>5234</v>
      </c>
      <c r="Y646" s="180" t="s">
        <v>5233</v>
      </c>
      <c r="Z646" s="181" t="s">
        <v>5233</v>
      </c>
      <c r="AA646" s="180" t="s">
        <v>7662</v>
      </c>
      <c r="AB646" s="190" t="s">
        <v>4235</v>
      </c>
      <c r="AC646" s="180" t="s">
        <v>4496</v>
      </c>
      <c r="AD646" s="180" t="s">
        <v>5233</v>
      </c>
      <c r="AE646" s="191"/>
      <c r="AF646" s="191"/>
      <c r="AG646" s="191"/>
      <c r="AH646" s="191"/>
      <c r="AI646" s="191"/>
      <c r="AJ646" s="191"/>
      <c r="AK646" s="191"/>
      <c r="AL646" s="191"/>
      <c r="AM646" s="191"/>
      <c r="AN646" s="191"/>
      <c r="AO646" s="192"/>
      <c r="AP646" s="192"/>
      <c r="AQ646" s="192"/>
      <c r="AR646" s="192"/>
      <c r="AS646" s="192"/>
      <c r="AT646" s="192"/>
      <c r="AU646" s="192"/>
      <c r="AV646" s="192"/>
      <c r="AW646" s="192"/>
      <c r="AX646" s="72">
        <v>4.2</v>
      </c>
      <c r="AY646" s="72">
        <v>0</v>
      </c>
      <c r="AZ646" s="80">
        <f t="shared" si="62"/>
        <v>4.2</v>
      </c>
      <c r="BA646" s="72">
        <v>4.2</v>
      </c>
      <c r="BB646" s="72">
        <f>0</f>
        <v>0</v>
      </c>
      <c r="BC646" s="72">
        <f t="shared" si="63"/>
        <v>4.2</v>
      </c>
      <c r="BD646" s="72">
        <f>0</f>
        <v>0</v>
      </c>
      <c r="BE646" s="72">
        <f t="shared" si="64"/>
        <v>4.2</v>
      </c>
      <c r="BF646" s="72">
        <v>0</v>
      </c>
      <c r="BG646" s="72">
        <v>0</v>
      </c>
      <c r="BH646" s="142"/>
      <c r="BI646" s="142"/>
      <c r="BJ646" s="142"/>
      <c r="BK646" s="176"/>
    </row>
    <row r="647" spans="1:63" ht="40.5" customHeight="1">
      <c r="A647" s="205" t="s">
        <v>4642</v>
      </c>
      <c r="B647" s="232" t="s">
        <v>6221</v>
      </c>
      <c r="C647" s="205" t="s">
        <v>4824</v>
      </c>
      <c r="D647" s="236" t="s">
        <v>6258</v>
      </c>
      <c r="E647" s="238" t="str">
        <f>INDEX([3]项目信息统计表!$E:$E,MATCH(B647,[3]项目信息统计表!$B:$B,0))</f>
        <v>应用研究</v>
      </c>
      <c r="F647" s="238" t="s">
        <v>1539</v>
      </c>
      <c r="G647" s="72" t="str">
        <f>INDEX(辅助数据!$F$3:$F$98,MATCH(项目信息统计表!F647,辅助数据!$E$3:$E$98,0))</f>
        <v>E48</v>
      </c>
      <c r="H647" s="238" t="s">
        <v>122</v>
      </c>
      <c r="I647" s="72">
        <f>INDEX(辅助数据!$B$3:$B$64,MATCH(项目信息统计表!H647,辅助数据!$A$3:$A$64,0))</f>
        <v>580</v>
      </c>
      <c r="J647" s="141" t="str">
        <f t="shared" si="61"/>
        <v>2022-01</v>
      </c>
      <c r="K647" s="237">
        <v>44896</v>
      </c>
      <c r="L647" s="72" t="str">
        <f t="shared" si="60"/>
        <v>2022</v>
      </c>
      <c r="M647" s="193"/>
      <c r="N647" s="201" t="s">
        <v>4829</v>
      </c>
      <c r="O647" s="201" t="s">
        <v>7768</v>
      </c>
      <c r="P647" s="231" t="s">
        <v>7167</v>
      </c>
      <c r="Q647" s="215" t="s">
        <v>5074</v>
      </c>
      <c r="R647" s="218" t="s">
        <v>5230</v>
      </c>
      <c r="S647" s="72" t="s">
        <v>65</v>
      </c>
      <c r="T647" s="141" t="s">
        <v>2192</v>
      </c>
      <c r="U647" s="72" t="s">
        <v>7453</v>
      </c>
      <c r="V647" s="72" t="s">
        <v>73</v>
      </c>
      <c r="W647" s="72" t="s">
        <v>90</v>
      </c>
      <c r="X647" s="180" t="s">
        <v>5234</v>
      </c>
      <c r="Y647" s="180" t="s">
        <v>5233</v>
      </c>
      <c r="Z647" s="181" t="s">
        <v>5233</v>
      </c>
      <c r="AA647" s="180" t="s">
        <v>7674</v>
      </c>
      <c r="AB647" s="190" t="s">
        <v>4230</v>
      </c>
      <c r="AC647" s="180" t="s">
        <v>4496</v>
      </c>
      <c r="AD647" s="180" t="s">
        <v>5234</v>
      </c>
      <c r="AE647" s="191"/>
      <c r="AF647" s="191"/>
      <c r="AG647" s="191"/>
      <c r="AH647" s="191"/>
      <c r="AI647" s="191"/>
      <c r="AJ647" s="191"/>
      <c r="AK647" s="191"/>
      <c r="AL647" s="191"/>
      <c r="AM647" s="191"/>
      <c r="AN647" s="191"/>
      <c r="AO647" s="192"/>
      <c r="AP647" s="192"/>
      <c r="AQ647" s="192"/>
      <c r="AR647" s="192"/>
      <c r="AS647" s="192"/>
      <c r="AT647" s="192"/>
      <c r="AU647" s="192"/>
      <c r="AV647" s="192"/>
      <c r="AW647" s="192"/>
      <c r="AX647" s="72">
        <v>2.9000000000000004</v>
      </c>
      <c r="AY647" s="72">
        <v>0</v>
      </c>
      <c r="AZ647" s="80">
        <f t="shared" si="62"/>
        <v>2.9000000000000004</v>
      </c>
      <c r="BA647" s="72">
        <v>2.9000000000000004</v>
      </c>
      <c r="BB647" s="72">
        <f>0</f>
        <v>0</v>
      </c>
      <c r="BC647" s="72">
        <f t="shared" si="63"/>
        <v>2.9000000000000004</v>
      </c>
      <c r="BD647" s="72">
        <f>0</f>
        <v>0</v>
      </c>
      <c r="BE647" s="72">
        <f t="shared" si="64"/>
        <v>2.9000000000000004</v>
      </c>
      <c r="BF647" s="72">
        <v>0</v>
      </c>
      <c r="BG647" s="72">
        <v>0</v>
      </c>
      <c r="BH647" s="142"/>
      <c r="BI647" s="142"/>
      <c r="BJ647" s="142"/>
      <c r="BK647" s="176"/>
    </row>
    <row r="648" spans="1:63" ht="40.5" customHeight="1">
      <c r="A648" s="205" t="s">
        <v>2568</v>
      </c>
      <c r="B648" s="232" t="s">
        <v>6204</v>
      </c>
      <c r="C648" s="205" t="s">
        <v>2089</v>
      </c>
      <c r="D648" s="236" t="s">
        <v>6258</v>
      </c>
      <c r="E648" s="238" t="str">
        <f>INDEX([3]项目信息统计表!$E:$E,MATCH(B648,[3]项目信息统计表!$B:$B,0))</f>
        <v>试验发展</v>
      </c>
      <c r="F648" s="238" t="s">
        <v>1530</v>
      </c>
      <c r="G648" s="72" t="str">
        <f>INDEX(辅助数据!$F$3:$F$98,MATCH(项目信息统计表!F648,辅助数据!$E$3:$E$98,0))</f>
        <v>C38</v>
      </c>
      <c r="H648" s="238" t="s">
        <v>181</v>
      </c>
      <c r="I648" s="72">
        <f>INDEX(辅助数据!$B$3:$B$64,MATCH(项目信息统计表!H648,辅助数据!$A$3:$A$64,0))</f>
        <v>460</v>
      </c>
      <c r="J648" s="141" t="str">
        <f t="shared" si="61"/>
        <v>2022-01</v>
      </c>
      <c r="K648" s="237">
        <v>44896</v>
      </c>
      <c r="L648" s="72" t="str">
        <f t="shared" si="60"/>
        <v>2022</v>
      </c>
      <c r="M648" s="193"/>
      <c r="N648" s="197" t="s">
        <v>4829</v>
      </c>
      <c r="O648" s="201" t="s">
        <v>7768</v>
      </c>
      <c r="P648" s="231" t="s">
        <v>7150</v>
      </c>
      <c r="Q648" s="215" t="s">
        <v>1931</v>
      </c>
      <c r="R648" s="206" t="s">
        <v>5217</v>
      </c>
      <c r="S648" s="72" t="s">
        <v>65</v>
      </c>
      <c r="T648" s="141" t="s">
        <v>3729</v>
      </c>
      <c r="U648" s="72" t="s">
        <v>7453</v>
      </c>
      <c r="V648" s="72" t="s">
        <v>73</v>
      </c>
      <c r="W648" s="72" t="s">
        <v>90</v>
      </c>
      <c r="X648" s="180" t="s">
        <v>5234</v>
      </c>
      <c r="Y648" s="180" t="s">
        <v>5233</v>
      </c>
      <c r="Z648" s="181" t="s">
        <v>5233</v>
      </c>
      <c r="AA648" s="180" t="s">
        <v>7664</v>
      </c>
      <c r="AB648" s="190" t="s">
        <v>4226</v>
      </c>
      <c r="AC648" s="180" t="s">
        <v>90</v>
      </c>
      <c r="AD648" s="180" t="s">
        <v>5234</v>
      </c>
      <c r="AE648" s="191"/>
      <c r="AF648" s="191"/>
      <c r="AG648" s="191"/>
      <c r="AH648" s="191"/>
      <c r="AI648" s="191"/>
      <c r="AJ648" s="191"/>
      <c r="AK648" s="191"/>
      <c r="AL648" s="191"/>
      <c r="AM648" s="191"/>
      <c r="AN648" s="191"/>
      <c r="AO648" s="192"/>
      <c r="AP648" s="192"/>
      <c r="AQ648" s="192"/>
      <c r="AR648" s="192"/>
      <c r="AS648" s="192"/>
      <c r="AT648" s="192"/>
      <c r="AU648" s="192"/>
      <c r="AV648" s="192"/>
      <c r="AW648" s="192"/>
      <c r="AX648" s="72">
        <v>4.4000000000000004</v>
      </c>
      <c r="AY648" s="72">
        <v>0</v>
      </c>
      <c r="AZ648" s="80">
        <f t="shared" si="62"/>
        <v>4.4000000000000004</v>
      </c>
      <c r="BA648" s="72">
        <v>4.4000000000000004</v>
      </c>
      <c r="BB648" s="72">
        <f>0</f>
        <v>0</v>
      </c>
      <c r="BC648" s="72">
        <f t="shared" si="63"/>
        <v>4.4000000000000004</v>
      </c>
      <c r="BD648" s="72">
        <f>0</f>
        <v>0</v>
      </c>
      <c r="BE648" s="72">
        <f t="shared" si="64"/>
        <v>4.4000000000000004</v>
      </c>
      <c r="BF648" s="72">
        <v>0</v>
      </c>
      <c r="BG648" s="72">
        <v>0</v>
      </c>
      <c r="BH648" s="142"/>
      <c r="BI648" s="142"/>
      <c r="BJ648" s="142"/>
      <c r="BK648" s="176"/>
    </row>
    <row r="649" spans="1:63" ht="40.5" customHeight="1">
      <c r="A649" s="205" t="s">
        <v>2578</v>
      </c>
      <c r="B649" s="232" t="s">
        <v>6210</v>
      </c>
      <c r="C649" s="205" t="s">
        <v>2090</v>
      </c>
      <c r="D649" s="236" t="s">
        <v>6258</v>
      </c>
      <c r="E649" s="238" t="str">
        <f>INDEX([3]项目信息统计表!$E:$E,MATCH(B649,[3]项目信息统计表!$B:$B,0))</f>
        <v>应用研究</v>
      </c>
      <c r="F649" s="238" t="s">
        <v>1539</v>
      </c>
      <c r="G649" s="72" t="str">
        <f>INDEX(辅助数据!$F$3:$F$98,MATCH(项目信息统计表!F649,辅助数据!$E$3:$E$98,0))</f>
        <v>E48</v>
      </c>
      <c r="H649" s="238" t="s">
        <v>228</v>
      </c>
      <c r="I649" s="72">
        <f>INDEX(辅助数据!$B$3:$B$64,MATCH(项目信息统计表!H649,辅助数据!$A$3:$A$64,0))</f>
        <v>560</v>
      </c>
      <c r="J649" s="141" t="str">
        <f t="shared" si="61"/>
        <v>2022-01</v>
      </c>
      <c r="K649" s="237">
        <v>44896</v>
      </c>
      <c r="L649" s="72" t="str">
        <f t="shared" si="60"/>
        <v>2022</v>
      </c>
      <c r="M649" s="193"/>
      <c r="N649" s="201" t="s">
        <v>4829</v>
      </c>
      <c r="O649" s="201" t="s">
        <v>7768</v>
      </c>
      <c r="P649" s="231" t="s">
        <v>7156</v>
      </c>
      <c r="Q649" s="215" t="s">
        <v>5067</v>
      </c>
      <c r="R649" s="206" t="s">
        <v>5222</v>
      </c>
      <c r="S649" s="72" t="s">
        <v>65</v>
      </c>
      <c r="T649" s="141" t="s">
        <v>2272</v>
      </c>
      <c r="U649" s="72" t="s">
        <v>7453</v>
      </c>
      <c r="V649" s="72" t="s">
        <v>5232</v>
      </c>
      <c r="W649" s="72" t="s">
        <v>90</v>
      </c>
      <c r="X649" s="180" t="s">
        <v>5234</v>
      </c>
      <c r="Y649" s="180" t="s">
        <v>5233</v>
      </c>
      <c r="Z649" s="181" t="s">
        <v>5233</v>
      </c>
      <c r="AA649" s="180"/>
      <c r="AB649" s="190"/>
      <c r="AC649" s="180"/>
      <c r="AD649" s="180"/>
      <c r="AE649" s="191"/>
      <c r="AF649" s="191"/>
      <c r="AG649" s="191"/>
      <c r="AH649" s="191"/>
      <c r="AI649" s="191"/>
      <c r="AJ649" s="191"/>
      <c r="AK649" s="191"/>
      <c r="AL649" s="191"/>
      <c r="AM649" s="191"/>
      <c r="AN649" s="191"/>
      <c r="AO649" s="192"/>
      <c r="AP649" s="192"/>
      <c r="AQ649" s="192"/>
      <c r="AR649" s="192"/>
      <c r="AS649" s="192"/>
      <c r="AT649" s="192"/>
      <c r="AU649" s="192"/>
      <c r="AV649" s="192"/>
      <c r="AW649" s="192"/>
      <c r="AX649" s="72">
        <v>4.9000000000000004</v>
      </c>
      <c r="AY649" s="72">
        <v>0</v>
      </c>
      <c r="AZ649" s="80">
        <f t="shared" si="62"/>
        <v>4.9000000000000004</v>
      </c>
      <c r="BA649" s="72">
        <v>4.9000000000000004</v>
      </c>
      <c r="BB649" s="72">
        <f>0</f>
        <v>0</v>
      </c>
      <c r="BC649" s="72">
        <f t="shared" si="63"/>
        <v>4.9000000000000004</v>
      </c>
      <c r="BD649" s="72">
        <f>0</f>
        <v>0</v>
      </c>
      <c r="BE649" s="72">
        <f t="shared" si="64"/>
        <v>4.9000000000000004</v>
      </c>
      <c r="BF649" s="72">
        <v>0</v>
      </c>
      <c r="BG649" s="72">
        <v>0</v>
      </c>
      <c r="BH649" s="142"/>
      <c r="BI649" s="142"/>
      <c r="BJ649" s="142"/>
      <c r="BK649" s="176"/>
    </row>
    <row r="650" spans="1:63" ht="40.5" customHeight="1">
      <c r="A650" s="205" t="s">
        <v>2582</v>
      </c>
      <c r="B650" s="232" t="s">
        <v>6212</v>
      </c>
      <c r="C650" s="205" t="s">
        <v>2092</v>
      </c>
      <c r="D650" s="236" t="s">
        <v>6258</v>
      </c>
      <c r="E650" s="238" t="str">
        <f>INDEX([3]项目信息统计表!$E:$E,MATCH(B650,[3]项目信息统计表!$B:$B,0))</f>
        <v>应用研究</v>
      </c>
      <c r="F650" s="238" t="s">
        <v>229</v>
      </c>
      <c r="G650" s="72" t="str">
        <f>INDEX(辅助数据!$F$3:$F$98,MATCH(项目信息统计表!F650,辅助数据!$E$3:$E$98,0))</f>
        <v>E47</v>
      </c>
      <c r="H650" s="238" t="s">
        <v>228</v>
      </c>
      <c r="I650" s="72">
        <f>INDEX(辅助数据!$B$3:$B$64,MATCH(项目信息统计表!H650,辅助数据!$A$3:$A$64,0))</f>
        <v>560</v>
      </c>
      <c r="J650" s="141" t="str">
        <f t="shared" si="61"/>
        <v>2022-01</v>
      </c>
      <c r="K650" s="237">
        <v>44896</v>
      </c>
      <c r="L650" s="72" t="str">
        <f t="shared" si="60"/>
        <v>2022</v>
      </c>
      <c r="M650" s="193"/>
      <c r="N650" s="201" t="s">
        <v>4829</v>
      </c>
      <c r="O650" s="201" t="s">
        <v>7768</v>
      </c>
      <c r="P650" s="231" t="s">
        <v>7158</v>
      </c>
      <c r="Q650" s="215" t="s">
        <v>4922</v>
      </c>
      <c r="R650" s="206" t="s">
        <v>6456</v>
      </c>
      <c r="S650" s="72" t="s">
        <v>65</v>
      </c>
      <c r="T650" s="141" t="s">
        <v>2136</v>
      </c>
      <c r="U650" s="72" t="s">
        <v>7453</v>
      </c>
      <c r="V650" s="72" t="s">
        <v>5232</v>
      </c>
      <c r="W650" s="72" t="s">
        <v>90</v>
      </c>
      <c r="X650" s="180" t="s">
        <v>5234</v>
      </c>
      <c r="Y650" s="180" t="s">
        <v>5233</v>
      </c>
      <c r="Z650" s="181" t="s">
        <v>5233</v>
      </c>
      <c r="AA650" s="180" t="s">
        <v>7668</v>
      </c>
      <c r="AB650" s="190" t="s">
        <v>4230</v>
      </c>
      <c r="AC650" s="180" t="s">
        <v>4496</v>
      </c>
      <c r="AD650" s="180" t="s">
        <v>5233</v>
      </c>
      <c r="AE650" s="191"/>
      <c r="AF650" s="191"/>
      <c r="AG650" s="191"/>
      <c r="AH650" s="191"/>
      <c r="AI650" s="191"/>
      <c r="AJ650" s="191"/>
      <c r="AK650" s="191"/>
      <c r="AL650" s="191"/>
      <c r="AM650" s="191"/>
      <c r="AN650" s="191"/>
      <c r="AO650" s="192"/>
      <c r="AP650" s="192"/>
      <c r="AQ650" s="192"/>
      <c r="AR650" s="192"/>
      <c r="AS650" s="192"/>
      <c r="AT650" s="192"/>
      <c r="AU650" s="192"/>
      <c r="AV650" s="192"/>
      <c r="AW650" s="192"/>
      <c r="AX650" s="72">
        <v>1.9000000000000001</v>
      </c>
      <c r="AY650" s="72">
        <v>0</v>
      </c>
      <c r="AZ650" s="80">
        <f t="shared" si="62"/>
        <v>1.9000000000000001</v>
      </c>
      <c r="BA650" s="72">
        <v>1.9000000000000001</v>
      </c>
      <c r="BB650" s="72">
        <f>0</f>
        <v>0</v>
      </c>
      <c r="BC650" s="72">
        <f t="shared" si="63"/>
        <v>1.9000000000000001</v>
      </c>
      <c r="BD650" s="72">
        <f>0</f>
        <v>0</v>
      </c>
      <c r="BE650" s="72">
        <f t="shared" si="64"/>
        <v>1.9000000000000001</v>
      </c>
      <c r="BF650" s="72">
        <v>0</v>
      </c>
      <c r="BG650" s="72">
        <v>0</v>
      </c>
      <c r="BH650" s="142"/>
      <c r="BI650" s="142"/>
      <c r="BJ650" s="142"/>
      <c r="BK650" s="176"/>
    </row>
    <row r="651" spans="1:63" ht="40.5" customHeight="1">
      <c r="A651" s="205" t="s">
        <v>2569</v>
      </c>
      <c r="B651" s="232" t="s">
        <v>6205</v>
      </c>
      <c r="C651" s="205" t="s">
        <v>2096</v>
      </c>
      <c r="D651" s="236" t="s">
        <v>6258</v>
      </c>
      <c r="E651" s="238" t="str">
        <f>INDEX([3]项目信息统计表!$E:$E,MATCH(B651,[3]项目信息统计表!$B:$B,0))</f>
        <v>基础研究</v>
      </c>
      <c r="F651" s="238" t="s">
        <v>1564</v>
      </c>
      <c r="G651" s="72" t="str">
        <f>INDEX(辅助数据!$F$3:$F$98,MATCH(项目信息统计表!F651,辅助数据!$E$3:$E$98,0))</f>
        <v>M73</v>
      </c>
      <c r="H651" s="238" t="s">
        <v>129</v>
      </c>
      <c r="I651" s="72">
        <f>INDEX(辅助数据!$B$3:$B$64,MATCH(项目信息统计表!H651,辅助数据!$A$3:$A$64,0))</f>
        <v>790</v>
      </c>
      <c r="J651" s="141" t="str">
        <f t="shared" si="61"/>
        <v>2022-01</v>
      </c>
      <c r="K651" s="237">
        <v>44896</v>
      </c>
      <c r="L651" s="72" t="str">
        <f t="shared" si="60"/>
        <v>2022</v>
      </c>
      <c r="M651" s="193"/>
      <c r="N651" s="197" t="s">
        <v>4829</v>
      </c>
      <c r="O651" s="201" t="s">
        <v>7768</v>
      </c>
      <c r="P651" s="231" t="s">
        <v>7151</v>
      </c>
      <c r="Q651" s="215" t="s">
        <v>5065</v>
      </c>
      <c r="R651" s="206" t="s">
        <v>6455</v>
      </c>
      <c r="S651" s="72" t="s">
        <v>65</v>
      </c>
      <c r="T651" s="141" t="s">
        <v>2266</v>
      </c>
      <c r="U651" s="72" t="s">
        <v>7453</v>
      </c>
      <c r="V651" s="72" t="s">
        <v>5232</v>
      </c>
      <c r="W651" s="72" t="s">
        <v>4497</v>
      </c>
      <c r="X651" s="180" t="s">
        <v>5234</v>
      </c>
      <c r="Y651" s="180" t="s">
        <v>5233</v>
      </c>
      <c r="Z651" s="181" t="s">
        <v>5233</v>
      </c>
      <c r="AA651" s="180"/>
      <c r="AB651" s="190"/>
      <c r="AC651" s="180"/>
      <c r="AD651" s="180"/>
      <c r="AE651" s="191"/>
      <c r="AF651" s="191"/>
      <c r="AG651" s="191"/>
      <c r="AH651" s="191"/>
      <c r="AI651" s="191"/>
      <c r="AJ651" s="191"/>
      <c r="AK651" s="191"/>
      <c r="AL651" s="191"/>
      <c r="AM651" s="191"/>
      <c r="AN651" s="191"/>
      <c r="AO651" s="192"/>
      <c r="AP651" s="192"/>
      <c r="AQ651" s="192"/>
      <c r="AR651" s="192"/>
      <c r="AS651" s="192"/>
      <c r="AT651" s="192"/>
      <c r="AU651" s="192"/>
      <c r="AV651" s="192"/>
      <c r="AW651" s="192"/>
      <c r="AX651" s="72">
        <v>3.8000000000000003</v>
      </c>
      <c r="AY651" s="72">
        <v>0</v>
      </c>
      <c r="AZ651" s="80">
        <f t="shared" si="62"/>
        <v>3.8000000000000003</v>
      </c>
      <c r="BA651" s="72">
        <v>3.8000000000000003</v>
      </c>
      <c r="BB651" s="72">
        <f>0</f>
        <v>0</v>
      </c>
      <c r="BC651" s="72">
        <f t="shared" si="63"/>
        <v>3.8000000000000003</v>
      </c>
      <c r="BD651" s="72">
        <f>0</f>
        <v>0</v>
      </c>
      <c r="BE651" s="72">
        <f t="shared" si="64"/>
        <v>3.8000000000000003</v>
      </c>
      <c r="BF651" s="72">
        <v>0</v>
      </c>
      <c r="BG651" s="72">
        <v>0</v>
      </c>
      <c r="BH651" s="142"/>
      <c r="BI651" s="142"/>
      <c r="BJ651" s="142"/>
      <c r="BK651" s="176"/>
    </row>
    <row r="652" spans="1:63" ht="40.5" customHeight="1">
      <c r="A652" s="205" t="s">
        <v>2592</v>
      </c>
      <c r="B652" s="232" t="s">
        <v>6218</v>
      </c>
      <c r="C652" s="205" t="s">
        <v>2087</v>
      </c>
      <c r="D652" s="236" t="s">
        <v>6258</v>
      </c>
      <c r="E652" s="238" t="str">
        <f>INDEX([3]项目信息统计表!$E:$E,MATCH(B652,[3]项目信息统计表!$B:$B,0))</f>
        <v>应用研究</v>
      </c>
      <c r="F652" s="238" t="s">
        <v>1573</v>
      </c>
      <c r="G652" s="72" t="str">
        <f>INDEX(辅助数据!$F$3:$F$98,MATCH(项目信息统计表!F652,辅助数据!$E$3:$E$98,0))</f>
        <v>P82</v>
      </c>
      <c r="H652" s="238" t="s">
        <v>132</v>
      </c>
      <c r="I652" s="72">
        <f>INDEX(辅助数据!$B$3:$B$64,MATCH(项目信息统计表!H652,辅助数据!$A$3:$A$64,0))</f>
        <v>710</v>
      </c>
      <c r="J652" s="141" t="str">
        <f t="shared" si="61"/>
        <v>2022-01</v>
      </c>
      <c r="K652" s="237">
        <v>44896</v>
      </c>
      <c r="L652" s="72" t="str">
        <f t="shared" ref="L652:L683" si="65">"202"&amp;MID(B652,9,1)</f>
        <v>2022</v>
      </c>
      <c r="M652" s="193"/>
      <c r="N652" s="201" t="s">
        <v>4829</v>
      </c>
      <c r="O652" s="201" t="s">
        <v>7768</v>
      </c>
      <c r="P652" s="231" t="s">
        <v>7164</v>
      </c>
      <c r="Q652" s="215" t="s">
        <v>5071</v>
      </c>
      <c r="R652" s="218" t="s">
        <v>5227</v>
      </c>
      <c r="S652" s="72" t="s">
        <v>5231</v>
      </c>
      <c r="T652" s="141" t="s">
        <v>2132</v>
      </c>
      <c r="U652" s="72" t="s">
        <v>7453</v>
      </c>
      <c r="V652" s="72" t="s">
        <v>5232</v>
      </c>
      <c r="W652" s="72" t="s">
        <v>4497</v>
      </c>
      <c r="X652" s="180" t="s">
        <v>5234</v>
      </c>
      <c r="Y652" s="180" t="s">
        <v>5233</v>
      </c>
      <c r="Z652" s="181" t="s">
        <v>5233</v>
      </c>
      <c r="AA652" s="180" t="s">
        <v>7671</v>
      </c>
      <c r="AB652" s="190" t="s">
        <v>4224</v>
      </c>
      <c r="AC652" s="180" t="s">
        <v>90</v>
      </c>
      <c r="AD652" s="180" t="s">
        <v>5233</v>
      </c>
      <c r="AE652" s="191"/>
      <c r="AF652" s="191"/>
      <c r="AG652" s="191"/>
      <c r="AH652" s="191"/>
      <c r="AI652" s="191"/>
      <c r="AJ652" s="191"/>
      <c r="AK652" s="191"/>
      <c r="AL652" s="191"/>
      <c r="AM652" s="191"/>
      <c r="AN652" s="191"/>
      <c r="AO652" s="192"/>
      <c r="AP652" s="192"/>
      <c r="AQ652" s="192"/>
      <c r="AR652" s="192"/>
      <c r="AS652" s="192"/>
      <c r="AT652" s="192"/>
      <c r="AU652" s="192"/>
      <c r="AV652" s="192"/>
      <c r="AW652" s="192"/>
      <c r="AX652" s="72">
        <v>1.1000000000000001</v>
      </c>
      <c r="AY652" s="72">
        <v>0</v>
      </c>
      <c r="AZ652" s="80">
        <f t="shared" si="62"/>
        <v>1.1000000000000001</v>
      </c>
      <c r="BA652" s="72">
        <v>1.1000000000000001</v>
      </c>
      <c r="BB652" s="72">
        <f>0</f>
        <v>0</v>
      </c>
      <c r="BC652" s="72">
        <f t="shared" si="63"/>
        <v>1.1000000000000001</v>
      </c>
      <c r="BD652" s="72">
        <f>0</f>
        <v>0</v>
      </c>
      <c r="BE652" s="72">
        <f t="shared" si="64"/>
        <v>1.1000000000000001</v>
      </c>
      <c r="BF652" s="72">
        <v>0</v>
      </c>
      <c r="BG652" s="72">
        <v>0</v>
      </c>
      <c r="BH652" s="142"/>
      <c r="BI652" s="142"/>
      <c r="BJ652" s="142"/>
      <c r="BK652" s="176"/>
    </row>
    <row r="653" spans="1:63" ht="40.5" customHeight="1">
      <c r="A653" s="205" t="s">
        <v>4640</v>
      </c>
      <c r="B653" s="232" t="s">
        <v>6216</v>
      </c>
      <c r="C653" s="205" t="s">
        <v>4524</v>
      </c>
      <c r="D653" s="236" t="s">
        <v>6258</v>
      </c>
      <c r="E653" s="238" t="str">
        <f>INDEX([3]项目信息统计表!$E:$E,MATCH(B653,[3]项目信息统计表!$B:$B,0))</f>
        <v>基础研究</v>
      </c>
      <c r="F653" s="238" t="s">
        <v>1575</v>
      </c>
      <c r="G653" s="72" t="str">
        <f>INDEX(辅助数据!$F$3:$F$98,MATCH(项目信息统计表!F653,辅助数据!$E$3:$E$98,0))</f>
        <v>Q84</v>
      </c>
      <c r="H653" s="238" t="s">
        <v>1332</v>
      </c>
      <c r="I653" s="72">
        <f>INDEX(辅助数据!$B$3:$B$64,MATCH(项目信息统计表!H653,辅助数据!$A$3:$A$64,0))</f>
        <v>820</v>
      </c>
      <c r="J653" s="141" t="str">
        <f t="shared" si="61"/>
        <v>2022-01</v>
      </c>
      <c r="K653" s="237">
        <v>44896</v>
      </c>
      <c r="L653" s="72" t="str">
        <f t="shared" si="65"/>
        <v>2022</v>
      </c>
      <c r="M653" s="193"/>
      <c r="N653" s="135" t="s">
        <v>4829</v>
      </c>
      <c r="O653" s="201" t="s">
        <v>7768</v>
      </c>
      <c r="P653" s="231" t="s">
        <v>7162</v>
      </c>
      <c r="Q653" s="215" t="s">
        <v>1894</v>
      </c>
      <c r="R653" s="206">
        <v>130129</v>
      </c>
      <c r="S653" s="72" t="s">
        <v>5231</v>
      </c>
      <c r="T653" s="141" t="s">
        <v>3741</v>
      </c>
      <c r="U653" s="72" t="s">
        <v>7453</v>
      </c>
      <c r="V653" s="72" t="s">
        <v>73</v>
      </c>
      <c r="W653" s="72" t="s">
        <v>90</v>
      </c>
      <c r="X653" s="180" t="s">
        <v>5234</v>
      </c>
      <c r="Y653" s="180" t="s">
        <v>5233</v>
      </c>
      <c r="Z653" s="181" t="s">
        <v>5233</v>
      </c>
      <c r="AA653" s="180" t="s">
        <v>7670</v>
      </c>
      <c r="AB653" s="190" t="s">
        <v>4232</v>
      </c>
      <c r="AC653" s="180" t="s">
        <v>4496</v>
      </c>
      <c r="AD653" s="180" t="s">
        <v>5233</v>
      </c>
      <c r="AE653" s="191"/>
      <c r="AF653" s="191"/>
      <c r="AG653" s="191"/>
      <c r="AH653" s="191"/>
      <c r="AI653" s="191"/>
      <c r="AJ653" s="191"/>
      <c r="AK653" s="191"/>
      <c r="AL653" s="191"/>
      <c r="AM653" s="191"/>
      <c r="AN653" s="191"/>
      <c r="AO653" s="192"/>
      <c r="AP653" s="192"/>
      <c r="AQ653" s="192"/>
      <c r="AR653" s="192"/>
      <c r="AS653" s="192"/>
      <c r="AT653" s="192"/>
      <c r="AU653" s="192"/>
      <c r="AV653" s="192"/>
      <c r="AW653" s="192"/>
      <c r="AX653" s="72">
        <v>0.60000000000000009</v>
      </c>
      <c r="AY653" s="72">
        <v>0</v>
      </c>
      <c r="AZ653" s="80">
        <f t="shared" si="62"/>
        <v>0.60000000000000009</v>
      </c>
      <c r="BA653" s="72">
        <v>0.60000000000000009</v>
      </c>
      <c r="BB653" s="72">
        <f>0</f>
        <v>0</v>
      </c>
      <c r="BC653" s="72">
        <f t="shared" si="63"/>
        <v>0.60000000000000009</v>
      </c>
      <c r="BD653" s="72">
        <f>0</f>
        <v>0</v>
      </c>
      <c r="BE653" s="72">
        <f t="shared" si="64"/>
        <v>0.60000000000000009</v>
      </c>
      <c r="BF653" s="72">
        <v>0</v>
      </c>
      <c r="BG653" s="72">
        <v>0</v>
      </c>
      <c r="BH653" s="142"/>
      <c r="BI653" s="142"/>
      <c r="BJ653" s="142"/>
      <c r="BK653" s="176"/>
    </row>
    <row r="654" spans="1:63" ht="40.5" customHeight="1">
      <c r="A654" s="205" t="s">
        <v>2566</v>
      </c>
      <c r="B654" s="232" t="s">
        <v>6203</v>
      </c>
      <c r="C654" s="205" t="s">
        <v>2088</v>
      </c>
      <c r="D654" s="236" t="s">
        <v>6258</v>
      </c>
      <c r="E654" s="238" t="str">
        <f>INDEX([3]项目信息统计表!$E:$E,MATCH(B654,[3]项目信息统计表!$B:$B,0))</f>
        <v>基础研究</v>
      </c>
      <c r="F654" s="238" t="s">
        <v>1528</v>
      </c>
      <c r="G654" s="72" t="str">
        <f>INDEX(辅助数据!$F$3:$F$98,MATCH(项目信息统计表!F654,辅助数据!$E$3:$E$98,0))</f>
        <v>C36</v>
      </c>
      <c r="H654" s="238" t="s">
        <v>214</v>
      </c>
      <c r="I654" s="72">
        <f>INDEX(辅助数据!$B$3:$B$64,MATCH(项目信息统计表!H654,辅助数据!$A$3:$A$64,0))</f>
        <v>410</v>
      </c>
      <c r="J654" s="141" t="str">
        <f t="shared" si="61"/>
        <v>2022-01</v>
      </c>
      <c r="K654" s="237">
        <v>44896</v>
      </c>
      <c r="L654" s="72" t="str">
        <f t="shared" si="65"/>
        <v>2022</v>
      </c>
      <c r="M654" s="193"/>
      <c r="N654" s="197" t="s">
        <v>4829</v>
      </c>
      <c r="O654" s="201" t="s">
        <v>7768</v>
      </c>
      <c r="P654" s="231" t="s">
        <v>7149</v>
      </c>
      <c r="Q654" s="215" t="s">
        <v>5064</v>
      </c>
      <c r="R654" s="206" t="s">
        <v>5216</v>
      </c>
      <c r="S654" s="72" t="s">
        <v>5231</v>
      </c>
      <c r="T654" s="141" t="s">
        <v>2196</v>
      </c>
      <c r="U654" s="72" t="s">
        <v>7453</v>
      </c>
      <c r="V654" s="72" t="s">
        <v>5232</v>
      </c>
      <c r="W654" s="72" t="s">
        <v>4497</v>
      </c>
      <c r="X654" s="180" t="s">
        <v>5234</v>
      </c>
      <c r="Y654" s="180" t="s">
        <v>5233</v>
      </c>
      <c r="Z654" s="181" t="s">
        <v>5233</v>
      </c>
      <c r="AA654" s="180" t="s">
        <v>7663</v>
      </c>
      <c r="AB654" s="190" t="s">
        <v>4230</v>
      </c>
      <c r="AC654" s="180" t="s">
        <v>4496</v>
      </c>
      <c r="AD654" s="180" t="s">
        <v>5233</v>
      </c>
      <c r="AE654" s="191"/>
      <c r="AF654" s="191"/>
      <c r="AG654" s="191"/>
      <c r="AH654" s="191"/>
      <c r="AI654" s="191"/>
      <c r="AJ654" s="191"/>
      <c r="AK654" s="191"/>
      <c r="AL654" s="191"/>
      <c r="AM654" s="191"/>
      <c r="AN654" s="191"/>
      <c r="AO654" s="192"/>
      <c r="AP654" s="192"/>
      <c r="AQ654" s="192"/>
      <c r="AR654" s="192"/>
      <c r="AS654" s="192"/>
      <c r="AT654" s="192"/>
      <c r="AU654" s="192"/>
      <c r="AV654" s="192"/>
      <c r="AW654" s="192"/>
      <c r="AX654" s="72">
        <v>2.9000000000000004</v>
      </c>
      <c r="AY654" s="72">
        <v>0</v>
      </c>
      <c r="AZ654" s="80">
        <f t="shared" si="62"/>
        <v>2.9000000000000004</v>
      </c>
      <c r="BA654" s="72">
        <v>2.9000000000000004</v>
      </c>
      <c r="BB654" s="72">
        <f>0</f>
        <v>0</v>
      </c>
      <c r="BC654" s="72">
        <f t="shared" si="63"/>
        <v>2.9000000000000004</v>
      </c>
      <c r="BD654" s="72">
        <f>0</f>
        <v>0</v>
      </c>
      <c r="BE654" s="72">
        <f t="shared" si="64"/>
        <v>2.9000000000000004</v>
      </c>
      <c r="BF654" s="72">
        <v>0</v>
      </c>
      <c r="BG654" s="72">
        <v>0</v>
      </c>
      <c r="BH654" s="142"/>
      <c r="BI654" s="142"/>
      <c r="BJ654" s="142"/>
      <c r="BK654" s="176"/>
    </row>
    <row r="655" spans="1:63" ht="40.5" customHeight="1">
      <c r="A655" s="205" t="s">
        <v>4641</v>
      </c>
      <c r="B655" s="232" t="s">
        <v>6217</v>
      </c>
      <c r="C655" s="205" t="s">
        <v>4352</v>
      </c>
      <c r="D655" s="236" t="s">
        <v>6258</v>
      </c>
      <c r="E655" s="238" t="str">
        <f>INDEX([3]项目信息统计表!$E:$E,MATCH(B655,[3]项目信息统计表!$B:$B,0))</f>
        <v>基础研究</v>
      </c>
      <c r="F655" s="238" t="s">
        <v>1575</v>
      </c>
      <c r="G655" s="72" t="str">
        <f>INDEX(辅助数据!$F$3:$F$98,MATCH(项目信息统计表!F655,辅助数据!$E$3:$E$98,0))</f>
        <v>Q84</v>
      </c>
      <c r="H655" s="238" t="s">
        <v>115</v>
      </c>
      <c r="I655" s="72">
        <f>INDEX(辅助数据!$B$3:$B$64,MATCH(项目信息统计表!H655,辅助数据!$A$3:$A$64,0))</f>
        <v>630</v>
      </c>
      <c r="J655" s="141" t="str">
        <f t="shared" si="61"/>
        <v>2022-01</v>
      </c>
      <c r="K655" s="237">
        <v>44896</v>
      </c>
      <c r="L655" s="72" t="str">
        <f t="shared" si="65"/>
        <v>2022</v>
      </c>
      <c r="M655" s="193"/>
      <c r="N655" s="201" t="s">
        <v>4829</v>
      </c>
      <c r="O655" s="201" t="s">
        <v>7768</v>
      </c>
      <c r="P655" s="231" t="s">
        <v>7163</v>
      </c>
      <c r="Q655" s="215" t="s">
        <v>5070</v>
      </c>
      <c r="R655" s="218" t="s">
        <v>5226</v>
      </c>
      <c r="S655" s="72" t="s">
        <v>65</v>
      </c>
      <c r="T655" s="141" t="s">
        <v>2119</v>
      </c>
      <c r="U655" s="72" t="s">
        <v>7453</v>
      </c>
      <c r="V655" s="72" t="s">
        <v>5232</v>
      </c>
      <c r="W655" s="72" t="s">
        <v>90</v>
      </c>
      <c r="X655" s="180" t="s">
        <v>5234</v>
      </c>
      <c r="Y655" s="180" t="s">
        <v>5233</v>
      </c>
      <c r="Z655" s="181" t="s">
        <v>5233</v>
      </c>
      <c r="AA655" s="180" t="s">
        <v>1919</v>
      </c>
      <c r="AB655" s="190" t="s">
        <v>4226</v>
      </c>
      <c r="AC655" s="180" t="s">
        <v>90</v>
      </c>
      <c r="AD655" s="180" t="s">
        <v>5234</v>
      </c>
      <c r="AE655" s="191"/>
      <c r="AF655" s="191"/>
      <c r="AG655" s="191"/>
      <c r="AH655" s="191"/>
      <c r="AI655" s="191"/>
      <c r="AJ655" s="191"/>
      <c r="AK655" s="191"/>
      <c r="AL655" s="191"/>
      <c r="AM655" s="191"/>
      <c r="AN655" s="191"/>
      <c r="AO655" s="192"/>
      <c r="AP655" s="192"/>
      <c r="AQ655" s="192"/>
      <c r="AR655" s="192"/>
      <c r="AS655" s="192"/>
      <c r="AT655" s="192"/>
      <c r="AU655" s="192"/>
      <c r="AV655" s="192"/>
      <c r="AW655" s="192"/>
      <c r="AX655" s="72">
        <v>2.5</v>
      </c>
      <c r="AY655" s="72">
        <v>0</v>
      </c>
      <c r="AZ655" s="80">
        <f t="shared" si="62"/>
        <v>2.5</v>
      </c>
      <c r="BA655" s="72">
        <v>2.5</v>
      </c>
      <c r="BB655" s="72">
        <f>0</f>
        <v>0</v>
      </c>
      <c r="BC655" s="72">
        <f t="shared" si="63"/>
        <v>2.5</v>
      </c>
      <c r="BD655" s="72">
        <f>0</f>
        <v>0</v>
      </c>
      <c r="BE655" s="72">
        <f t="shared" si="64"/>
        <v>2.5</v>
      </c>
      <c r="BF655" s="72">
        <v>0</v>
      </c>
      <c r="BG655" s="72">
        <v>0</v>
      </c>
      <c r="BH655" s="142"/>
      <c r="BI655" s="142"/>
      <c r="BJ655" s="142"/>
      <c r="BK655" s="176"/>
    </row>
    <row r="656" spans="1:63" ht="40.5" customHeight="1">
      <c r="A656" s="205" t="s">
        <v>4637</v>
      </c>
      <c r="B656" s="232" t="s">
        <v>6211</v>
      </c>
      <c r="C656" s="205" t="s">
        <v>4350</v>
      </c>
      <c r="D656" s="236" t="s">
        <v>6258</v>
      </c>
      <c r="E656" s="238" t="str">
        <f>INDEX([3]项目信息统计表!$E:$E,MATCH(B656,[3]项目信息统计表!$B:$B,0))</f>
        <v>基础研究</v>
      </c>
      <c r="F656" s="238" t="s">
        <v>1573</v>
      </c>
      <c r="G656" s="72" t="str">
        <f>INDEX(辅助数据!$F$3:$F$98,MATCH(项目信息统计表!F656,辅助数据!$E$3:$E$98,0))</f>
        <v>P82</v>
      </c>
      <c r="H656" s="238" t="s">
        <v>124</v>
      </c>
      <c r="I656" s="72">
        <f>INDEX(辅助数据!$B$3:$B$64,MATCH(项目信息统计表!H656,辅助数据!$A$3:$A$64,0))</f>
        <v>880</v>
      </c>
      <c r="J656" s="141" t="str">
        <f t="shared" si="61"/>
        <v>2022-01</v>
      </c>
      <c r="K656" s="237">
        <v>44896</v>
      </c>
      <c r="L656" s="72" t="str">
        <f t="shared" si="65"/>
        <v>2022</v>
      </c>
      <c r="M656" s="193"/>
      <c r="N656" s="201" t="s">
        <v>4829</v>
      </c>
      <c r="O656" s="201" t="s">
        <v>7768</v>
      </c>
      <c r="P656" s="231" t="s">
        <v>7157</v>
      </c>
      <c r="Q656" s="215" t="s">
        <v>5068</v>
      </c>
      <c r="R656" s="206" t="s">
        <v>5223</v>
      </c>
      <c r="S656" s="72" t="s">
        <v>5231</v>
      </c>
      <c r="T656" s="141" t="s">
        <v>3725</v>
      </c>
      <c r="U656" s="72" t="s">
        <v>7453</v>
      </c>
      <c r="V656" s="72" t="s">
        <v>5232</v>
      </c>
      <c r="W656" s="72" t="s">
        <v>90</v>
      </c>
      <c r="X656" s="180" t="s">
        <v>5234</v>
      </c>
      <c r="Y656" s="180" t="s">
        <v>5233</v>
      </c>
      <c r="Z656" s="181" t="s">
        <v>5233</v>
      </c>
      <c r="AA656" s="180" t="s">
        <v>7667</v>
      </c>
      <c r="AB656" s="190" t="s">
        <v>4232</v>
      </c>
      <c r="AC656" s="180" t="s">
        <v>4496</v>
      </c>
      <c r="AD656" s="180" t="s">
        <v>5234</v>
      </c>
      <c r="AE656" s="191"/>
      <c r="AF656" s="191"/>
      <c r="AG656" s="191"/>
      <c r="AH656" s="191"/>
      <c r="AI656" s="191"/>
      <c r="AJ656" s="191"/>
      <c r="AK656" s="191"/>
      <c r="AL656" s="191"/>
      <c r="AM656" s="191"/>
      <c r="AN656" s="191"/>
      <c r="AO656" s="192"/>
      <c r="AP656" s="192"/>
      <c r="AQ656" s="192"/>
      <c r="AR656" s="192"/>
      <c r="AS656" s="192"/>
      <c r="AT656" s="192"/>
      <c r="AU656" s="192"/>
      <c r="AV656" s="192"/>
      <c r="AW656" s="192"/>
      <c r="AX656" s="72">
        <v>2.2999999999999998</v>
      </c>
      <c r="AY656" s="72">
        <v>0</v>
      </c>
      <c r="AZ656" s="80">
        <f t="shared" si="62"/>
        <v>2.2999999999999998</v>
      </c>
      <c r="BA656" s="72">
        <v>2.2999999999999998</v>
      </c>
      <c r="BB656" s="72">
        <f>0</f>
        <v>0</v>
      </c>
      <c r="BC656" s="72">
        <f t="shared" si="63"/>
        <v>2.2999999999999998</v>
      </c>
      <c r="BD656" s="72">
        <f>0</f>
        <v>0</v>
      </c>
      <c r="BE656" s="72">
        <f t="shared" si="64"/>
        <v>2.2999999999999998</v>
      </c>
      <c r="BF656" s="72">
        <v>0</v>
      </c>
      <c r="BG656" s="72">
        <v>0</v>
      </c>
      <c r="BH656" s="142"/>
      <c r="BI656" s="142"/>
      <c r="BJ656" s="142"/>
      <c r="BK656" s="176"/>
    </row>
    <row r="657" spans="1:63" ht="40.5" customHeight="1">
      <c r="A657" s="205" t="s">
        <v>2596</v>
      </c>
      <c r="B657" s="232" t="s">
        <v>6220</v>
      </c>
      <c r="C657" s="205" t="s">
        <v>2597</v>
      </c>
      <c r="D657" s="236" t="s">
        <v>6258</v>
      </c>
      <c r="E657" s="238" t="str">
        <f>INDEX([3]项目信息统计表!$E:$E,MATCH(B657,[3]项目信息统计表!$B:$B,0))</f>
        <v>基础研究</v>
      </c>
      <c r="F657" s="238" t="s">
        <v>1579</v>
      </c>
      <c r="G657" s="72" t="str">
        <f>INDEX(辅助数据!$F$3:$F$98,MATCH(项目信息统计表!F657,辅助数据!$E$3:$E$98,0))</f>
        <v>R88</v>
      </c>
      <c r="H657" s="238" t="s">
        <v>124</v>
      </c>
      <c r="I657" s="72">
        <f>INDEX(辅助数据!$B$3:$B$64,MATCH(项目信息统计表!H657,辅助数据!$A$3:$A$64,0))</f>
        <v>880</v>
      </c>
      <c r="J657" s="141" t="str">
        <f t="shared" si="61"/>
        <v>2022-01</v>
      </c>
      <c r="K657" s="237">
        <v>44896</v>
      </c>
      <c r="L657" s="72" t="str">
        <f t="shared" si="65"/>
        <v>2022</v>
      </c>
      <c r="M657" s="193"/>
      <c r="N657" s="201" t="s">
        <v>4829</v>
      </c>
      <c r="O657" s="201" t="s">
        <v>7768</v>
      </c>
      <c r="P657" s="231" t="s">
        <v>7166</v>
      </c>
      <c r="Q657" s="215" t="s">
        <v>5073</v>
      </c>
      <c r="R657" s="218" t="s">
        <v>5229</v>
      </c>
      <c r="S657" s="72" t="s">
        <v>65</v>
      </c>
      <c r="T657" s="141" t="s">
        <v>2193</v>
      </c>
      <c r="U657" s="72" t="s">
        <v>7453</v>
      </c>
      <c r="V657" s="72" t="s">
        <v>5232</v>
      </c>
      <c r="W657" s="72" t="s">
        <v>90</v>
      </c>
      <c r="X657" s="180" t="s">
        <v>5234</v>
      </c>
      <c r="Y657" s="180" t="s">
        <v>5233</v>
      </c>
      <c r="Z657" s="181" t="s">
        <v>5233</v>
      </c>
      <c r="AA657" s="180" t="s">
        <v>7673</v>
      </c>
      <c r="AB657" s="190" t="s">
        <v>4228</v>
      </c>
      <c r="AC657" s="180" t="s">
        <v>90</v>
      </c>
      <c r="AD657" s="180" t="s">
        <v>5234</v>
      </c>
      <c r="AE657" s="191"/>
      <c r="AF657" s="191"/>
      <c r="AG657" s="191"/>
      <c r="AH657" s="191"/>
      <c r="AI657" s="191"/>
      <c r="AJ657" s="191"/>
      <c r="AK657" s="191"/>
      <c r="AL657" s="191"/>
      <c r="AM657" s="191"/>
      <c r="AN657" s="191"/>
      <c r="AO657" s="192"/>
      <c r="AP657" s="192"/>
      <c r="AQ657" s="192"/>
      <c r="AR657" s="192"/>
      <c r="AS657" s="192"/>
      <c r="AT657" s="192"/>
      <c r="AU657" s="192"/>
      <c r="AV657" s="192"/>
      <c r="AW657" s="192"/>
      <c r="AX657" s="72">
        <v>0.4</v>
      </c>
      <c r="AY657" s="72">
        <v>0</v>
      </c>
      <c r="AZ657" s="80">
        <f t="shared" si="62"/>
        <v>0.4</v>
      </c>
      <c r="BA657" s="72">
        <v>0.4</v>
      </c>
      <c r="BB657" s="72">
        <f>0</f>
        <v>0</v>
      </c>
      <c r="BC657" s="72">
        <f t="shared" si="63"/>
        <v>0.4</v>
      </c>
      <c r="BD657" s="72">
        <f>0</f>
        <v>0</v>
      </c>
      <c r="BE657" s="72">
        <f t="shared" si="64"/>
        <v>0.4</v>
      </c>
      <c r="BF657" s="72">
        <v>0</v>
      </c>
      <c r="BG657" s="72">
        <v>0</v>
      </c>
      <c r="BH657" s="142"/>
      <c r="BI657" s="142"/>
      <c r="BJ657" s="142"/>
      <c r="BK657" s="176"/>
    </row>
    <row r="658" spans="1:63" ht="40.5" customHeight="1">
      <c r="A658" s="205" t="s">
        <v>4639</v>
      </c>
      <c r="B658" s="232" t="s">
        <v>6215</v>
      </c>
      <c r="C658" s="205" t="s">
        <v>4349</v>
      </c>
      <c r="D658" s="236" t="s">
        <v>6258</v>
      </c>
      <c r="E658" s="238" t="str">
        <f>INDEX([3]项目信息统计表!$E:$E,MATCH(B658,[3]项目信息统计表!$B:$B,0))</f>
        <v>应用研究</v>
      </c>
      <c r="F658" s="238" t="s">
        <v>1568</v>
      </c>
      <c r="G658" s="72" t="str">
        <f>INDEX(辅助数据!$F$3:$F$98,MATCH(项目信息统计表!F658,辅助数据!$E$3:$E$98,0))</f>
        <v>N77</v>
      </c>
      <c r="H658" s="238" t="s">
        <v>232</v>
      </c>
      <c r="I658" s="72">
        <f>INDEX(辅助数据!$B$3:$B$64,MATCH(项目信息统计表!H658,辅助数据!$A$3:$A$64,0))</f>
        <v>610</v>
      </c>
      <c r="J658" s="141" t="str">
        <f t="shared" si="61"/>
        <v>2022-01</v>
      </c>
      <c r="K658" s="237">
        <v>44896</v>
      </c>
      <c r="L658" s="72" t="str">
        <f t="shared" si="65"/>
        <v>2022</v>
      </c>
      <c r="M658" s="193"/>
      <c r="N658" s="135" t="s">
        <v>4829</v>
      </c>
      <c r="O658" s="201" t="s">
        <v>7768</v>
      </c>
      <c r="P658" s="231" t="s">
        <v>7161</v>
      </c>
      <c r="Q658" s="215" t="s">
        <v>5069</v>
      </c>
      <c r="R658" s="206" t="s">
        <v>5225</v>
      </c>
      <c r="S658" s="72" t="s">
        <v>65</v>
      </c>
      <c r="T658" s="141" t="s">
        <v>2184</v>
      </c>
      <c r="U658" s="72" t="s">
        <v>7453</v>
      </c>
      <c r="V658" s="72" t="s">
        <v>5232</v>
      </c>
      <c r="W658" s="72" t="s">
        <v>90</v>
      </c>
      <c r="X658" s="180" t="s">
        <v>5234</v>
      </c>
      <c r="Y658" s="180" t="s">
        <v>5233</v>
      </c>
      <c r="Z658" s="181" t="s">
        <v>5233</v>
      </c>
      <c r="AA658" s="180" t="s">
        <v>2189</v>
      </c>
      <c r="AB658" s="190" t="s">
        <v>4213</v>
      </c>
      <c r="AC658" s="180" t="s">
        <v>4497</v>
      </c>
      <c r="AD658" s="180" t="s">
        <v>5233</v>
      </c>
      <c r="AE658" s="191"/>
      <c r="AF658" s="191"/>
      <c r="AG658" s="191"/>
      <c r="AH658" s="191"/>
      <c r="AI658" s="191"/>
      <c r="AJ658" s="191"/>
      <c r="AK658" s="191"/>
      <c r="AL658" s="191"/>
      <c r="AM658" s="191"/>
      <c r="AN658" s="191"/>
      <c r="AO658" s="192"/>
      <c r="AP658" s="192"/>
      <c r="AQ658" s="192"/>
      <c r="AR658" s="192"/>
      <c r="AS658" s="192"/>
      <c r="AT658" s="192"/>
      <c r="AU658" s="192"/>
      <c r="AV658" s="192"/>
      <c r="AW658" s="192"/>
      <c r="AX658" s="72">
        <v>0.8</v>
      </c>
      <c r="AY658" s="72">
        <v>0</v>
      </c>
      <c r="AZ658" s="80">
        <f t="shared" si="62"/>
        <v>0.8</v>
      </c>
      <c r="BA658" s="72">
        <v>0.8</v>
      </c>
      <c r="BB658" s="72">
        <f>0</f>
        <v>0</v>
      </c>
      <c r="BC658" s="72">
        <f t="shared" si="63"/>
        <v>0.8</v>
      </c>
      <c r="BD658" s="72">
        <f>0</f>
        <v>0</v>
      </c>
      <c r="BE658" s="72">
        <f t="shared" si="64"/>
        <v>0.8</v>
      </c>
      <c r="BF658" s="72">
        <v>0</v>
      </c>
      <c r="BG658" s="72">
        <v>0</v>
      </c>
      <c r="BH658" s="142"/>
      <c r="BI658" s="142"/>
      <c r="BJ658" s="142"/>
      <c r="BK658" s="176"/>
    </row>
    <row r="659" spans="1:63" ht="40.5" customHeight="1">
      <c r="A659" s="205" t="s">
        <v>2594</v>
      </c>
      <c r="B659" s="232" t="s">
        <v>6219</v>
      </c>
      <c r="C659" s="205" t="s">
        <v>2264</v>
      </c>
      <c r="D659" s="236" t="s">
        <v>6258</v>
      </c>
      <c r="E659" s="238" t="str">
        <f>INDEX([3]项目信息统计表!$E:$E,MATCH(B659,[3]项目信息统计表!$B:$B,0))</f>
        <v>基础研究</v>
      </c>
      <c r="F659" s="238" t="s">
        <v>1573</v>
      </c>
      <c r="G659" s="72" t="str">
        <f>INDEX(辅助数据!$F$3:$F$98,MATCH(项目信息统计表!F659,辅助数据!$E$3:$E$98,0))</f>
        <v>P82</v>
      </c>
      <c r="H659" s="238" t="s">
        <v>135</v>
      </c>
      <c r="I659" s="72">
        <f>INDEX(辅助数据!$B$3:$B$64,MATCH(项目信息统计表!H659,辅助数据!$A$3:$A$64,0))</f>
        <v>750</v>
      </c>
      <c r="J659" s="141" t="str">
        <f t="shared" si="61"/>
        <v>2022-01</v>
      </c>
      <c r="K659" s="237">
        <v>44896</v>
      </c>
      <c r="L659" s="72" t="str">
        <f t="shared" si="65"/>
        <v>2022</v>
      </c>
      <c r="M659" s="193"/>
      <c r="N659" s="201" t="s">
        <v>4829</v>
      </c>
      <c r="O659" s="201" t="s">
        <v>7768</v>
      </c>
      <c r="P659" s="231" t="s">
        <v>7165</v>
      </c>
      <c r="Q659" s="215" t="s">
        <v>5072</v>
      </c>
      <c r="R659" s="218" t="s">
        <v>5228</v>
      </c>
      <c r="S659" s="72" t="s">
        <v>65</v>
      </c>
      <c r="T659" s="141" t="s">
        <v>3726</v>
      </c>
      <c r="U659" s="72" t="s">
        <v>7453</v>
      </c>
      <c r="V659" s="72" t="s">
        <v>5232</v>
      </c>
      <c r="W659" s="72" t="s">
        <v>90</v>
      </c>
      <c r="X659" s="180" t="s">
        <v>5234</v>
      </c>
      <c r="Y659" s="180" t="s">
        <v>5233</v>
      </c>
      <c r="Z659" s="181" t="s">
        <v>5233</v>
      </c>
      <c r="AA659" s="180" t="s">
        <v>7672</v>
      </c>
      <c r="AB659" s="190">
        <v>1992</v>
      </c>
      <c r="AC659" s="180" t="s">
        <v>90</v>
      </c>
      <c r="AD659" s="180" t="s">
        <v>5233</v>
      </c>
      <c r="AE659" s="191"/>
      <c r="AF659" s="191"/>
      <c r="AG659" s="191"/>
      <c r="AH659" s="191"/>
      <c r="AI659" s="191"/>
      <c r="AJ659" s="191"/>
      <c r="AK659" s="191"/>
      <c r="AL659" s="191"/>
      <c r="AM659" s="191"/>
      <c r="AN659" s="191"/>
      <c r="AO659" s="192"/>
      <c r="AP659" s="192"/>
      <c r="AQ659" s="192"/>
      <c r="AR659" s="192"/>
      <c r="AS659" s="192"/>
      <c r="AT659" s="192"/>
      <c r="AU659" s="192"/>
      <c r="AV659" s="192"/>
      <c r="AW659" s="192"/>
      <c r="AX659" s="72">
        <v>0.8</v>
      </c>
      <c r="AY659" s="72">
        <v>0</v>
      </c>
      <c r="AZ659" s="80">
        <f t="shared" si="62"/>
        <v>0.8</v>
      </c>
      <c r="BA659" s="72">
        <v>0.8</v>
      </c>
      <c r="BB659" s="72">
        <f>0</f>
        <v>0</v>
      </c>
      <c r="BC659" s="72">
        <f t="shared" si="63"/>
        <v>0.8</v>
      </c>
      <c r="BD659" s="72">
        <f>0</f>
        <v>0</v>
      </c>
      <c r="BE659" s="72">
        <f t="shared" si="64"/>
        <v>0.8</v>
      </c>
      <c r="BF659" s="72">
        <v>0</v>
      </c>
      <c r="BG659" s="72">
        <v>0</v>
      </c>
      <c r="BH659" s="142"/>
      <c r="BI659" s="142"/>
      <c r="BJ659" s="142"/>
      <c r="BK659" s="176"/>
    </row>
    <row r="660" spans="1:63" ht="40.5" customHeight="1">
      <c r="A660" s="205" t="s">
        <v>4643</v>
      </c>
      <c r="B660" s="232" t="s">
        <v>6222</v>
      </c>
      <c r="C660" s="205" t="s">
        <v>6252</v>
      </c>
      <c r="D660" s="236" t="s">
        <v>6258</v>
      </c>
      <c r="E660" s="238" t="str">
        <f>INDEX([3]项目信息统计表!$E:$E,MATCH(B660,[3]项目信息统计表!$B:$B,0))</f>
        <v>应用研究</v>
      </c>
      <c r="F660" s="238" t="s">
        <v>1573</v>
      </c>
      <c r="G660" s="72" t="str">
        <f>INDEX(辅助数据!$F$3:$F$98,MATCH(项目信息统计表!F660,辅助数据!$E$3:$E$98,0))</f>
        <v>P82</v>
      </c>
      <c r="H660" s="238" t="s">
        <v>122</v>
      </c>
      <c r="I660" s="72">
        <f>INDEX(辅助数据!$B$3:$B$64,MATCH(项目信息统计表!H660,辅助数据!$A$3:$A$64,0))</f>
        <v>580</v>
      </c>
      <c r="J660" s="141" t="str">
        <f t="shared" si="61"/>
        <v>2022-01</v>
      </c>
      <c r="K660" s="237">
        <v>44896</v>
      </c>
      <c r="L660" s="72" t="str">
        <f t="shared" si="65"/>
        <v>2022</v>
      </c>
      <c r="M660" s="193"/>
      <c r="N660" s="201" t="s">
        <v>4829</v>
      </c>
      <c r="O660" s="201" t="s">
        <v>7768</v>
      </c>
      <c r="P660" s="231" t="s">
        <v>7168</v>
      </c>
      <c r="Q660" s="215" t="s">
        <v>7169</v>
      </c>
      <c r="R660" s="218" t="s">
        <v>6458</v>
      </c>
      <c r="S660" s="72" t="s">
        <v>5231</v>
      </c>
      <c r="T660" s="141" t="s">
        <v>2269</v>
      </c>
      <c r="U660" s="72" t="s">
        <v>7453</v>
      </c>
      <c r="V660" s="72" t="s">
        <v>73</v>
      </c>
      <c r="W660" s="72" t="s">
        <v>90</v>
      </c>
      <c r="X660" s="180" t="s">
        <v>5234</v>
      </c>
      <c r="Y660" s="180" t="s">
        <v>5233</v>
      </c>
      <c r="Z660" s="181" t="s">
        <v>5233</v>
      </c>
      <c r="AA660" s="180" t="s">
        <v>7675</v>
      </c>
      <c r="AB660" s="190" t="s">
        <v>4228</v>
      </c>
      <c r="AC660" s="180" t="s">
        <v>90</v>
      </c>
      <c r="AD660" s="180" t="s">
        <v>5234</v>
      </c>
      <c r="AE660" s="191"/>
      <c r="AF660" s="191"/>
      <c r="AG660" s="191"/>
      <c r="AH660" s="191"/>
      <c r="AI660" s="191"/>
      <c r="AJ660" s="191"/>
      <c r="AK660" s="191"/>
      <c r="AL660" s="191"/>
      <c r="AM660" s="191"/>
      <c r="AN660" s="191"/>
      <c r="AO660" s="192"/>
      <c r="AP660" s="192"/>
      <c r="AQ660" s="192"/>
      <c r="AR660" s="192"/>
      <c r="AS660" s="192"/>
      <c r="AT660" s="192"/>
      <c r="AU660" s="192"/>
      <c r="AV660" s="192"/>
      <c r="AW660" s="192"/>
      <c r="AX660" s="72">
        <v>4.2</v>
      </c>
      <c r="AY660" s="72">
        <v>0</v>
      </c>
      <c r="AZ660" s="80">
        <f t="shared" si="62"/>
        <v>4.2</v>
      </c>
      <c r="BA660" s="72">
        <v>4.2</v>
      </c>
      <c r="BB660" s="72">
        <f>0</f>
        <v>0</v>
      </c>
      <c r="BC660" s="72">
        <f t="shared" si="63"/>
        <v>4.2</v>
      </c>
      <c r="BD660" s="72">
        <f>0</f>
        <v>0</v>
      </c>
      <c r="BE660" s="72">
        <f t="shared" si="64"/>
        <v>4.2</v>
      </c>
      <c r="BF660" s="72">
        <v>0</v>
      </c>
      <c r="BG660" s="72">
        <v>0</v>
      </c>
      <c r="BH660" s="142"/>
      <c r="BI660" s="142"/>
      <c r="BJ660" s="142"/>
      <c r="BK660" s="176"/>
    </row>
    <row r="661" spans="1:63" ht="40.5" customHeight="1">
      <c r="A661" s="205" t="s">
        <v>2572</v>
      </c>
      <c r="B661" s="232" t="s">
        <v>6207</v>
      </c>
      <c r="C661" s="205" t="s">
        <v>2086</v>
      </c>
      <c r="D661" s="236" t="s">
        <v>6258</v>
      </c>
      <c r="E661" s="238" t="str">
        <f>INDEX([3]项目信息统计表!$E:$E,MATCH(B661,[3]项目信息统计表!$B:$B,0))</f>
        <v>应用研究</v>
      </c>
      <c r="F661" s="238" t="s">
        <v>1556</v>
      </c>
      <c r="G661" s="72" t="str">
        <f>INDEX(辅助数据!$F$3:$F$98,MATCH(项目信息统计表!F661,辅助数据!$E$3:$E$98,0))</f>
        <v>I65</v>
      </c>
      <c r="H661" s="238" t="s">
        <v>165</v>
      </c>
      <c r="I661" s="72">
        <f>INDEX(辅助数据!$B$3:$B$64,MATCH(项目信息统计表!H661,辅助数据!$A$3:$A$64,0))</f>
        <v>520</v>
      </c>
      <c r="J661" s="141" t="str">
        <f t="shared" si="61"/>
        <v>2022-01</v>
      </c>
      <c r="K661" s="237">
        <v>44896</v>
      </c>
      <c r="L661" s="72" t="str">
        <f t="shared" si="65"/>
        <v>2022</v>
      </c>
      <c r="M661" s="193"/>
      <c r="N661" s="201" t="s">
        <v>4829</v>
      </c>
      <c r="O661" s="201" t="s">
        <v>7768</v>
      </c>
      <c r="P661" s="231" t="s">
        <v>7153</v>
      </c>
      <c r="Q661" s="215" t="s">
        <v>2598</v>
      </c>
      <c r="R661" s="206" t="s">
        <v>5219</v>
      </c>
      <c r="S661" s="72" t="s">
        <v>5231</v>
      </c>
      <c r="T661" s="141" t="s">
        <v>2279</v>
      </c>
      <c r="U661" s="72" t="s">
        <v>7453</v>
      </c>
      <c r="V661" s="72" t="s">
        <v>5232</v>
      </c>
      <c r="W661" s="72" t="s">
        <v>90</v>
      </c>
      <c r="X661" s="180" t="s">
        <v>5234</v>
      </c>
      <c r="Y661" s="180" t="s">
        <v>5233</v>
      </c>
      <c r="Z661" s="181" t="s">
        <v>5233</v>
      </c>
      <c r="AA661" s="180" t="s">
        <v>7666</v>
      </c>
      <c r="AB661" s="190" t="s">
        <v>4235</v>
      </c>
      <c r="AC661" s="180" t="s">
        <v>4496</v>
      </c>
      <c r="AD661" s="180" t="s">
        <v>5233</v>
      </c>
      <c r="AE661" s="191"/>
      <c r="AF661" s="191"/>
      <c r="AG661" s="191"/>
      <c r="AH661" s="191"/>
      <c r="AI661" s="191"/>
      <c r="AJ661" s="191"/>
      <c r="AK661" s="191"/>
      <c r="AL661" s="191"/>
      <c r="AM661" s="191"/>
      <c r="AN661" s="191"/>
      <c r="AO661" s="192"/>
      <c r="AP661" s="192"/>
      <c r="AQ661" s="192"/>
      <c r="AR661" s="192"/>
      <c r="AS661" s="192"/>
      <c r="AT661" s="192"/>
      <c r="AU661" s="192"/>
      <c r="AV661" s="192"/>
      <c r="AW661" s="192"/>
      <c r="AX661" s="72">
        <v>4.7</v>
      </c>
      <c r="AY661" s="72">
        <v>0</v>
      </c>
      <c r="AZ661" s="80">
        <f t="shared" si="62"/>
        <v>4.7</v>
      </c>
      <c r="BA661" s="72">
        <v>4.7</v>
      </c>
      <c r="BB661" s="72">
        <f>0</f>
        <v>0</v>
      </c>
      <c r="BC661" s="72">
        <f t="shared" si="63"/>
        <v>4.7</v>
      </c>
      <c r="BD661" s="72">
        <f>0</f>
        <v>0</v>
      </c>
      <c r="BE661" s="72">
        <f t="shared" si="64"/>
        <v>4.7</v>
      </c>
      <c r="BF661" s="72">
        <v>0</v>
      </c>
      <c r="BG661" s="72">
        <v>0</v>
      </c>
      <c r="BH661" s="142"/>
      <c r="BI661" s="142"/>
      <c r="BJ661" s="142"/>
      <c r="BK661" s="176"/>
    </row>
    <row r="662" spans="1:63" ht="40.5" customHeight="1">
      <c r="A662" s="207" t="s">
        <v>4638</v>
      </c>
      <c r="B662" s="232" t="s">
        <v>6214</v>
      </c>
      <c r="C662" s="207" t="s">
        <v>4351</v>
      </c>
      <c r="D662" s="236" t="s">
        <v>6258</v>
      </c>
      <c r="E662" s="238" t="str">
        <f>INDEX([3]项目信息统计表!$E:$E,MATCH(B662,[3]项目信息统计表!$B:$B,0))</f>
        <v>应用研究</v>
      </c>
      <c r="F662" s="238" t="s">
        <v>1545</v>
      </c>
      <c r="G662" s="72" t="str">
        <f>INDEX(辅助数据!$F$3:$F$98,MATCH(项目信息统计表!F662,辅助数据!$E$3:$E$98,0))</f>
        <v>G54</v>
      </c>
      <c r="H662" s="238" t="s">
        <v>122</v>
      </c>
      <c r="I662" s="72">
        <f>INDEX(辅助数据!$B$3:$B$64,MATCH(项目信息统计表!H662,辅助数据!$A$3:$A$64,0))</f>
        <v>580</v>
      </c>
      <c r="J662" s="141" t="str">
        <f t="shared" si="61"/>
        <v>2022-01</v>
      </c>
      <c r="K662" s="237">
        <v>44896</v>
      </c>
      <c r="L662" s="72" t="str">
        <f t="shared" si="65"/>
        <v>2022</v>
      </c>
      <c r="M662" s="193"/>
      <c r="N662" s="201" t="s">
        <v>4829</v>
      </c>
      <c r="O662" s="201" t="s">
        <v>7768</v>
      </c>
      <c r="P662" s="231" t="s">
        <v>7160</v>
      </c>
      <c r="Q662" s="215" t="s">
        <v>2029</v>
      </c>
      <c r="R662" s="217" t="s">
        <v>6457</v>
      </c>
      <c r="S662" s="72" t="s">
        <v>5231</v>
      </c>
      <c r="T662" s="141" t="s">
        <v>3718</v>
      </c>
      <c r="U662" s="72" t="s">
        <v>7453</v>
      </c>
      <c r="V662" s="72" t="s">
        <v>5232</v>
      </c>
      <c r="W662" s="72" t="s">
        <v>90</v>
      </c>
      <c r="X662" s="180" t="s">
        <v>5234</v>
      </c>
      <c r="Y662" s="180" t="s">
        <v>5233</v>
      </c>
      <c r="Z662" s="181" t="s">
        <v>5233</v>
      </c>
      <c r="AA662" s="180"/>
      <c r="AB662" s="190"/>
      <c r="AC662" s="180"/>
      <c r="AD662" s="180"/>
      <c r="AE662" s="191"/>
      <c r="AF662" s="191"/>
      <c r="AG662" s="191"/>
      <c r="AH662" s="191"/>
      <c r="AI662" s="191"/>
      <c r="AJ662" s="191"/>
      <c r="AK662" s="191"/>
      <c r="AL662" s="191"/>
      <c r="AM662" s="191"/>
      <c r="AN662" s="191"/>
      <c r="AO662" s="192"/>
      <c r="AP662" s="192"/>
      <c r="AQ662" s="192"/>
      <c r="AR662" s="192"/>
      <c r="AS662" s="192"/>
      <c r="AT662" s="192"/>
      <c r="AU662" s="192"/>
      <c r="AV662" s="192"/>
      <c r="AW662" s="192"/>
      <c r="AX662" s="72">
        <v>3.3000000000000003</v>
      </c>
      <c r="AY662" s="72">
        <v>0</v>
      </c>
      <c r="AZ662" s="80">
        <f t="shared" si="62"/>
        <v>3.3000000000000003</v>
      </c>
      <c r="BA662" s="72">
        <v>3.3000000000000003</v>
      </c>
      <c r="BB662" s="72">
        <f>0</f>
        <v>0</v>
      </c>
      <c r="BC662" s="72">
        <f t="shared" si="63"/>
        <v>3.3000000000000003</v>
      </c>
      <c r="BD662" s="72">
        <f>0</f>
        <v>0</v>
      </c>
      <c r="BE662" s="72">
        <f t="shared" si="64"/>
        <v>3.3000000000000003</v>
      </c>
      <c r="BF662" s="72">
        <v>0</v>
      </c>
      <c r="BG662" s="72">
        <v>0</v>
      </c>
      <c r="BH662" s="142"/>
      <c r="BI662" s="142"/>
      <c r="BJ662" s="142"/>
      <c r="BK662" s="176"/>
    </row>
    <row r="663" spans="1:63" ht="40.5" customHeight="1">
      <c r="A663" s="205" t="s">
        <v>2576</v>
      </c>
      <c r="B663" s="232" t="s">
        <v>6209</v>
      </c>
      <c r="C663" s="205" t="s">
        <v>2084</v>
      </c>
      <c r="D663" s="236" t="s">
        <v>6258</v>
      </c>
      <c r="E663" s="238" t="str">
        <f>INDEX([3]项目信息统计表!$E:$E,MATCH(B663,[3]项目信息统计表!$B:$B,0))</f>
        <v>应用研究</v>
      </c>
      <c r="F663" s="238" t="s">
        <v>1499</v>
      </c>
      <c r="G663" s="72" t="str">
        <f>INDEX(辅助数据!$F$3:$F$98,MATCH(项目信息统计表!F663,辅助数据!$E$3:$E$98,0))</f>
        <v>B07</v>
      </c>
      <c r="H663" s="238" t="s">
        <v>212</v>
      </c>
      <c r="I663" s="72">
        <f>INDEX(辅助数据!$B$3:$B$64,MATCH(项目信息统计表!H663,辅助数据!$A$3:$A$64,0))</f>
        <v>170</v>
      </c>
      <c r="J663" s="141" t="str">
        <f t="shared" si="61"/>
        <v>2022-01</v>
      </c>
      <c r="K663" s="237">
        <v>44896</v>
      </c>
      <c r="L663" s="72" t="str">
        <f t="shared" si="65"/>
        <v>2022</v>
      </c>
      <c r="M663" s="193"/>
      <c r="N663" s="201" t="s">
        <v>4829</v>
      </c>
      <c r="O663" s="201" t="s">
        <v>7768</v>
      </c>
      <c r="P663" s="231" t="s">
        <v>7155</v>
      </c>
      <c r="Q663" s="215" t="s">
        <v>2190</v>
      </c>
      <c r="R663" s="206" t="s">
        <v>5221</v>
      </c>
      <c r="S663" s="72" t="s">
        <v>65</v>
      </c>
      <c r="T663" s="141" t="s">
        <v>2132</v>
      </c>
      <c r="U663" s="72" t="s">
        <v>7453</v>
      </c>
      <c r="V663" s="72" t="s">
        <v>73</v>
      </c>
      <c r="W663" s="72" t="s">
        <v>4497</v>
      </c>
      <c r="X663" s="180" t="s">
        <v>5234</v>
      </c>
      <c r="Y663" s="180" t="s">
        <v>5233</v>
      </c>
      <c r="Z663" s="181" t="s">
        <v>5233</v>
      </c>
      <c r="AA663" s="180"/>
      <c r="AB663" s="190"/>
      <c r="AC663" s="180"/>
      <c r="AD663" s="180"/>
      <c r="AE663" s="191"/>
      <c r="AF663" s="191"/>
      <c r="AG663" s="191"/>
      <c r="AH663" s="191"/>
      <c r="AI663" s="191"/>
      <c r="AJ663" s="191"/>
      <c r="AK663" s="191"/>
      <c r="AL663" s="191"/>
      <c r="AM663" s="191"/>
      <c r="AN663" s="191"/>
      <c r="AO663" s="192"/>
      <c r="AP663" s="192"/>
      <c r="AQ663" s="192"/>
      <c r="AR663" s="192"/>
      <c r="AS663" s="192"/>
      <c r="AT663" s="192"/>
      <c r="AU663" s="192"/>
      <c r="AV663" s="192"/>
      <c r="AW663" s="192"/>
      <c r="AX663" s="72">
        <v>1.9000000000000001</v>
      </c>
      <c r="AY663" s="72">
        <v>0</v>
      </c>
      <c r="AZ663" s="80">
        <f t="shared" si="62"/>
        <v>1.9000000000000001</v>
      </c>
      <c r="BA663" s="72">
        <v>1.9000000000000001</v>
      </c>
      <c r="BB663" s="72">
        <f>0</f>
        <v>0</v>
      </c>
      <c r="BC663" s="72">
        <f t="shared" si="63"/>
        <v>1.9000000000000001</v>
      </c>
      <c r="BD663" s="72">
        <f>0</f>
        <v>0</v>
      </c>
      <c r="BE663" s="72">
        <f t="shared" si="64"/>
        <v>1.9000000000000001</v>
      </c>
      <c r="BF663" s="72">
        <v>0</v>
      </c>
      <c r="BG663" s="72">
        <v>0</v>
      </c>
      <c r="BH663" s="142"/>
      <c r="BI663" s="142"/>
      <c r="BJ663" s="142"/>
      <c r="BK663" s="176"/>
    </row>
    <row r="664" spans="1:63" ht="40.5" customHeight="1">
      <c r="A664" s="205" t="s">
        <v>5653</v>
      </c>
      <c r="B664" s="232" t="s">
        <v>6190</v>
      </c>
      <c r="C664" s="205" t="s">
        <v>2083</v>
      </c>
      <c r="D664" s="236" t="s">
        <v>6257</v>
      </c>
      <c r="E664" s="238" t="str">
        <f>INDEX([3]项目信息统计表!$E:$E,MATCH(B664,[3]项目信息统计表!$B:$B,0))</f>
        <v>应用研究</v>
      </c>
      <c r="F664" s="238" t="s">
        <v>1539</v>
      </c>
      <c r="G664" s="72" t="str">
        <f>INDEX(辅助数据!$F$3:$F$98,MATCH(项目信息统计表!F664,辅助数据!$E$3:$E$98,0))</f>
        <v>E48</v>
      </c>
      <c r="H664" s="238" t="s">
        <v>122</v>
      </c>
      <c r="I664" s="72">
        <f>INDEX(辅助数据!$B$3:$B$64,MATCH(项目信息统计表!H664,辅助数据!$A$3:$A$64,0))</f>
        <v>580</v>
      </c>
      <c r="J664" s="141" t="str">
        <f t="shared" si="61"/>
        <v>2022-01</v>
      </c>
      <c r="K664" s="237">
        <v>45261</v>
      </c>
      <c r="L664" s="72" t="str">
        <f t="shared" si="65"/>
        <v>2022</v>
      </c>
      <c r="M664" s="238" t="s">
        <v>54</v>
      </c>
      <c r="N664" s="201" t="s">
        <v>6274</v>
      </c>
      <c r="O664" s="201" t="s">
        <v>7768</v>
      </c>
      <c r="P664" s="231" t="s">
        <v>7124</v>
      </c>
      <c r="Q664" s="215" t="s">
        <v>7125</v>
      </c>
      <c r="R664" s="206">
        <v>2019031005</v>
      </c>
      <c r="S664" s="72" t="s">
        <v>5231</v>
      </c>
      <c r="T664" s="141" t="s">
        <v>3822</v>
      </c>
      <c r="U664" s="72" t="s">
        <v>7452</v>
      </c>
      <c r="V664" s="72" t="s">
        <v>73</v>
      </c>
      <c r="W664" s="72" t="s">
        <v>4496</v>
      </c>
      <c r="X664" s="180" t="s">
        <v>5233</v>
      </c>
      <c r="Y664" s="180" t="s">
        <v>160</v>
      </c>
      <c r="Z664" s="181" t="s">
        <v>242</v>
      </c>
      <c r="AA664" s="180" t="s">
        <v>274</v>
      </c>
      <c r="AB664" s="190" t="s">
        <v>4213</v>
      </c>
      <c r="AC664" s="180" t="s">
        <v>76</v>
      </c>
      <c r="AD664" s="180" t="s">
        <v>5234</v>
      </c>
      <c r="AE664" s="191"/>
      <c r="AF664" s="191"/>
      <c r="AG664" s="191"/>
      <c r="AH664" s="191"/>
      <c r="AI664" s="191"/>
      <c r="AJ664" s="191"/>
      <c r="AK664" s="191"/>
      <c r="AL664" s="191"/>
      <c r="AM664" s="191"/>
      <c r="AN664" s="191"/>
      <c r="AO664" s="192"/>
      <c r="AP664" s="192"/>
      <c r="AQ664" s="192"/>
      <c r="AR664" s="192"/>
      <c r="AS664" s="192"/>
      <c r="AT664" s="192"/>
      <c r="AU664" s="192"/>
      <c r="AV664" s="192"/>
      <c r="AW664" s="192"/>
      <c r="AX664" s="72">
        <v>4</v>
      </c>
      <c r="AY664" s="72">
        <v>0</v>
      </c>
      <c r="AZ664" s="80">
        <f t="shared" si="62"/>
        <v>4</v>
      </c>
      <c r="BA664" s="72">
        <v>2.4</v>
      </c>
      <c r="BB664" s="72">
        <f>0</f>
        <v>0</v>
      </c>
      <c r="BC664" s="72">
        <f t="shared" si="63"/>
        <v>2.4</v>
      </c>
      <c r="BD664" s="72">
        <f>0</f>
        <v>0</v>
      </c>
      <c r="BE664" s="72">
        <f t="shared" si="64"/>
        <v>2.4</v>
      </c>
      <c r="BF664" s="72">
        <v>0</v>
      </c>
      <c r="BG664" s="72">
        <v>0</v>
      </c>
      <c r="BH664" s="142"/>
      <c r="BI664" s="142"/>
      <c r="BJ664" s="142"/>
      <c r="BK664" s="176"/>
    </row>
    <row r="665" spans="1:63" ht="40.5" customHeight="1">
      <c r="A665" s="204" t="s">
        <v>5641</v>
      </c>
      <c r="B665" s="232" t="s">
        <v>6178</v>
      </c>
      <c r="C665" s="204" t="s">
        <v>217</v>
      </c>
      <c r="D665" s="236" t="s">
        <v>6257</v>
      </c>
      <c r="E665" s="238" t="str">
        <f>INDEX([3]项目信息统计表!$E:$E,MATCH(B665,[3]项目信息统计表!$B:$B,0))</f>
        <v>基础研究</v>
      </c>
      <c r="F665" s="238" t="s">
        <v>1568</v>
      </c>
      <c r="G665" s="72" t="str">
        <f>INDEX(辅助数据!$F$3:$F$98,MATCH(项目信息统计表!F665,辅助数据!$E$3:$E$98,0))</f>
        <v>N77</v>
      </c>
      <c r="H665" s="238" t="s">
        <v>212</v>
      </c>
      <c r="I665" s="72">
        <f>INDEX(辅助数据!$B$3:$B$64,MATCH(项目信息统计表!H665,辅助数据!$A$3:$A$64,0))</f>
        <v>170</v>
      </c>
      <c r="J665" s="141" t="str">
        <f t="shared" si="61"/>
        <v>2022-01</v>
      </c>
      <c r="K665" s="237">
        <v>45261</v>
      </c>
      <c r="L665" s="72" t="str">
        <f t="shared" si="65"/>
        <v>2022</v>
      </c>
      <c r="M665" s="238" t="s">
        <v>54</v>
      </c>
      <c r="N665" s="201" t="s">
        <v>6274</v>
      </c>
      <c r="O665" s="201" t="s">
        <v>7768</v>
      </c>
      <c r="P665" s="231" t="s">
        <v>7103</v>
      </c>
      <c r="Q665" s="215" t="s">
        <v>7104</v>
      </c>
      <c r="R665" s="215">
        <v>2020026031</v>
      </c>
      <c r="S665" s="72" t="s">
        <v>65</v>
      </c>
      <c r="T665" s="141" t="s">
        <v>3823</v>
      </c>
      <c r="U665" s="72" t="s">
        <v>7452</v>
      </c>
      <c r="V665" s="72" t="s">
        <v>73</v>
      </c>
      <c r="W665" s="72" t="s">
        <v>4496</v>
      </c>
      <c r="X665" s="180" t="s">
        <v>5233</v>
      </c>
      <c r="Y665" s="180" t="s">
        <v>160</v>
      </c>
      <c r="Z665" s="181" t="s">
        <v>209</v>
      </c>
      <c r="AA665" s="180"/>
      <c r="AB665" s="190"/>
      <c r="AC665" s="180"/>
      <c r="AD665" s="180"/>
      <c r="AE665" s="191"/>
      <c r="AF665" s="191"/>
      <c r="AG665" s="191"/>
      <c r="AH665" s="191"/>
      <c r="AI665" s="191"/>
      <c r="AJ665" s="191"/>
      <c r="AK665" s="191"/>
      <c r="AL665" s="191"/>
      <c r="AM665" s="191"/>
      <c r="AN665" s="191"/>
      <c r="AO665" s="192"/>
      <c r="AP665" s="192"/>
      <c r="AQ665" s="192"/>
      <c r="AR665" s="192"/>
      <c r="AS665" s="192"/>
      <c r="AT665" s="192"/>
      <c r="AU665" s="192"/>
      <c r="AV665" s="192"/>
      <c r="AW665" s="192"/>
      <c r="AX665" s="72">
        <v>2</v>
      </c>
      <c r="AY665" s="72">
        <v>0</v>
      </c>
      <c r="AZ665" s="80">
        <f t="shared" si="62"/>
        <v>2</v>
      </c>
      <c r="BA665" s="72">
        <v>1.3</v>
      </c>
      <c r="BB665" s="72">
        <f>0</f>
        <v>0</v>
      </c>
      <c r="BC665" s="72">
        <f t="shared" si="63"/>
        <v>1.3</v>
      </c>
      <c r="BD665" s="72">
        <f>0</f>
        <v>0</v>
      </c>
      <c r="BE665" s="72">
        <f t="shared" si="64"/>
        <v>1.3</v>
      </c>
      <c r="BF665" s="72">
        <v>0</v>
      </c>
      <c r="BG665" s="72">
        <v>0</v>
      </c>
      <c r="BH665" s="142"/>
      <c r="BI665" s="142"/>
      <c r="BJ665" s="142"/>
      <c r="BK665" s="176"/>
    </row>
    <row r="666" spans="1:63" ht="40.5" customHeight="1">
      <c r="A666" s="205" t="s">
        <v>5642</v>
      </c>
      <c r="B666" s="232" t="s">
        <v>6179</v>
      </c>
      <c r="C666" s="205" t="s">
        <v>217</v>
      </c>
      <c r="D666" s="236" t="s">
        <v>6257</v>
      </c>
      <c r="E666" s="238" t="str">
        <f>INDEX([3]项目信息统计表!$E:$E,MATCH(B666,[3]项目信息统计表!$B:$B,0))</f>
        <v>基础研究</v>
      </c>
      <c r="F666" s="238" t="s">
        <v>1539</v>
      </c>
      <c r="G666" s="72" t="str">
        <f>INDEX(辅助数据!$F$3:$F$98,MATCH(项目信息统计表!F666,辅助数据!$E$3:$E$98,0))</f>
        <v>E48</v>
      </c>
      <c r="H666" s="238" t="s">
        <v>214</v>
      </c>
      <c r="I666" s="72">
        <f>INDEX(辅助数据!$B$3:$B$64,MATCH(项目信息统计表!H666,辅助数据!$A$3:$A$64,0))</f>
        <v>410</v>
      </c>
      <c r="J666" s="141" t="str">
        <f t="shared" si="61"/>
        <v>2022-01</v>
      </c>
      <c r="K666" s="237">
        <v>45261</v>
      </c>
      <c r="L666" s="72" t="str">
        <f t="shared" si="65"/>
        <v>2022</v>
      </c>
      <c r="M666" s="238" t="s">
        <v>54</v>
      </c>
      <c r="N666" s="201" t="s">
        <v>6274</v>
      </c>
      <c r="O666" s="201" t="s">
        <v>7768</v>
      </c>
      <c r="P666" s="231" t="s">
        <v>7105</v>
      </c>
      <c r="Q666" s="215" t="s">
        <v>7106</v>
      </c>
      <c r="R666" s="206">
        <v>2019026011</v>
      </c>
      <c r="S666" s="72" t="s">
        <v>5231</v>
      </c>
      <c r="T666" s="141" t="s">
        <v>3839</v>
      </c>
      <c r="U666" s="72" t="s">
        <v>7452</v>
      </c>
      <c r="V666" s="72" t="s">
        <v>73</v>
      </c>
      <c r="W666" s="72" t="s">
        <v>4496</v>
      </c>
      <c r="X666" s="180" t="s">
        <v>5233</v>
      </c>
      <c r="Y666" s="180" t="s">
        <v>160</v>
      </c>
      <c r="Z666" s="181" t="s">
        <v>209</v>
      </c>
      <c r="AA666" s="180" t="s">
        <v>7655</v>
      </c>
      <c r="AB666" s="190" t="s">
        <v>4229</v>
      </c>
      <c r="AC666" s="180" t="s">
        <v>4496</v>
      </c>
      <c r="AD666" s="180" t="s">
        <v>5233</v>
      </c>
      <c r="AE666" s="191"/>
      <c r="AF666" s="191"/>
      <c r="AG666" s="191"/>
      <c r="AH666" s="191"/>
      <c r="AI666" s="191"/>
      <c r="AJ666" s="191"/>
      <c r="AK666" s="191"/>
      <c r="AL666" s="191"/>
      <c r="AM666" s="191"/>
      <c r="AN666" s="191"/>
      <c r="AO666" s="192"/>
      <c r="AP666" s="192"/>
      <c r="AQ666" s="192"/>
      <c r="AR666" s="192"/>
      <c r="AS666" s="192"/>
      <c r="AT666" s="192"/>
      <c r="AU666" s="192"/>
      <c r="AV666" s="192"/>
      <c r="AW666" s="192"/>
      <c r="AX666" s="72">
        <v>2</v>
      </c>
      <c r="AY666" s="72">
        <v>0</v>
      </c>
      <c r="AZ666" s="80">
        <f t="shared" si="62"/>
        <v>2</v>
      </c>
      <c r="BA666" s="72">
        <v>1.3</v>
      </c>
      <c r="BB666" s="72">
        <f>0</f>
        <v>0</v>
      </c>
      <c r="BC666" s="72">
        <f t="shared" si="63"/>
        <v>1.3</v>
      </c>
      <c r="BD666" s="72">
        <f>0</f>
        <v>0</v>
      </c>
      <c r="BE666" s="72">
        <f t="shared" si="64"/>
        <v>1.3</v>
      </c>
      <c r="BF666" s="72">
        <v>0</v>
      </c>
      <c r="BG666" s="72">
        <v>0</v>
      </c>
      <c r="BH666" s="142"/>
      <c r="BI666" s="142"/>
      <c r="BJ666" s="142"/>
      <c r="BK666" s="176"/>
    </row>
    <row r="667" spans="1:63" ht="40.5" customHeight="1">
      <c r="A667" s="205" t="s">
        <v>5644</v>
      </c>
      <c r="B667" s="232" t="s">
        <v>6181</v>
      </c>
      <c r="C667" s="205" t="s">
        <v>217</v>
      </c>
      <c r="D667" s="236" t="s">
        <v>6257</v>
      </c>
      <c r="E667" s="238" t="str">
        <f>INDEX([3]项目信息统计表!$E:$E,MATCH(B667,[3]项目信息统计表!$B:$B,0))</f>
        <v>应用研究</v>
      </c>
      <c r="F667" s="238" t="s">
        <v>1493</v>
      </c>
      <c r="G667" s="72" t="str">
        <f>INDEX(辅助数据!$F$3:$F$98,MATCH(项目信息统计表!F667,辅助数据!$E$3:$E$98,0))</f>
        <v>A01</v>
      </c>
      <c r="H667" s="238" t="s">
        <v>210</v>
      </c>
      <c r="I667" s="72">
        <f>INDEX(辅助数据!$B$3:$B$64,MATCH(项目信息统计表!H667,辅助数据!$A$3:$A$64,0))</f>
        <v>420</v>
      </c>
      <c r="J667" s="141" t="str">
        <f t="shared" si="61"/>
        <v>2022-01</v>
      </c>
      <c r="K667" s="237">
        <v>45261</v>
      </c>
      <c r="L667" s="72" t="str">
        <f t="shared" si="65"/>
        <v>2022</v>
      </c>
      <c r="M667" s="238" t="s">
        <v>54</v>
      </c>
      <c r="N667" s="201" t="s">
        <v>6274</v>
      </c>
      <c r="O667" s="201" t="s">
        <v>7768</v>
      </c>
      <c r="P667" s="231" t="s">
        <v>7109</v>
      </c>
      <c r="Q667" s="215" t="s">
        <v>2921</v>
      </c>
      <c r="R667" s="206">
        <v>2020026022</v>
      </c>
      <c r="S667" s="72" t="s">
        <v>5231</v>
      </c>
      <c r="T667" s="141" t="s">
        <v>3817</v>
      </c>
      <c r="U667" s="72" t="s">
        <v>7452</v>
      </c>
      <c r="V667" s="72" t="s">
        <v>73</v>
      </c>
      <c r="W667" s="72" t="s">
        <v>4496</v>
      </c>
      <c r="X667" s="180" t="s">
        <v>5233</v>
      </c>
      <c r="Y667" s="180" t="s">
        <v>5233</v>
      </c>
      <c r="Z667" s="181" t="s">
        <v>5233</v>
      </c>
      <c r="AA667" s="180"/>
      <c r="AB667" s="190"/>
      <c r="AC667" s="180"/>
      <c r="AD667" s="180"/>
      <c r="AE667" s="191"/>
      <c r="AF667" s="191"/>
      <c r="AG667" s="191"/>
      <c r="AH667" s="191"/>
      <c r="AI667" s="191"/>
      <c r="AJ667" s="191"/>
      <c r="AK667" s="191"/>
      <c r="AL667" s="191"/>
      <c r="AM667" s="191"/>
      <c r="AN667" s="191"/>
      <c r="AO667" s="192"/>
      <c r="AP667" s="192"/>
      <c r="AQ667" s="192"/>
      <c r="AR667" s="192"/>
      <c r="AS667" s="192"/>
      <c r="AT667" s="192"/>
      <c r="AU667" s="192"/>
      <c r="AV667" s="192"/>
      <c r="AW667" s="192"/>
      <c r="AX667" s="72">
        <v>4</v>
      </c>
      <c r="AY667" s="72">
        <v>0</v>
      </c>
      <c r="AZ667" s="80">
        <f t="shared" si="62"/>
        <v>4</v>
      </c>
      <c r="BA667" s="72">
        <v>2.4</v>
      </c>
      <c r="BB667" s="72">
        <f>0</f>
        <v>0</v>
      </c>
      <c r="BC667" s="72">
        <f t="shared" si="63"/>
        <v>2.4</v>
      </c>
      <c r="BD667" s="72">
        <f>0</f>
        <v>0</v>
      </c>
      <c r="BE667" s="72">
        <f t="shared" si="64"/>
        <v>2.4</v>
      </c>
      <c r="BF667" s="72">
        <v>0</v>
      </c>
      <c r="BG667" s="72">
        <v>0</v>
      </c>
      <c r="BH667" s="142"/>
      <c r="BI667" s="142"/>
      <c r="BJ667" s="142"/>
      <c r="BK667" s="176"/>
    </row>
    <row r="668" spans="1:63" ht="40.5" customHeight="1">
      <c r="A668" s="205" t="s">
        <v>5647</v>
      </c>
      <c r="B668" s="232" t="s">
        <v>6184</v>
      </c>
      <c r="C668" s="205" t="s">
        <v>217</v>
      </c>
      <c r="D668" s="236" t="s">
        <v>6257</v>
      </c>
      <c r="E668" s="238" t="str">
        <f>INDEX([3]项目信息统计表!$E:$E,MATCH(B668,[3]项目信息统计表!$B:$B,0))</f>
        <v>应用研究</v>
      </c>
      <c r="F668" s="238" t="s">
        <v>1565</v>
      </c>
      <c r="G668" s="72" t="str">
        <f>INDEX(辅助数据!$F$3:$F$98,MATCH(项目信息统计表!F668,辅助数据!$E$3:$E$98,0))</f>
        <v>M74</v>
      </c>
      <c r="H668" s="238" t="s">
        <v>210</v>
      </c>
      <c r="I668" s="72">
        <f>INDEX(辅助数据!$B$3:$B$64,MATCH(项目信息统计表!H668,辅助数据!$A$3:$A$64,0))</f>
        <v>420</v>
      </c>
      <c r="J668" s="141" t="str">
        <f t="shared" si="61"/>
        <v>2022-01</v>
      </c>
      <c r="K668" s="237">
        <v>45261</v>
      </c>
      <c r="L668" s="72" t="str">
        <f t="shared" si="65"/>
        <v>2022</v>
      </c>
      <c r="M668" s="238" t="s">
        <v>54</v>
      </c>
      <c r="N668" s="201" t="s">
        <v>6274</v>
      </c>
      <c r="O668" s="201" t="s">
        <v>7768</v>
      </c>
      <c r="P668" s="231" t="s">
        <v>7113</v>
      </c>
      <c r="Q668" s="215" t="s">
        <v>7114</v>
      </c>
      <c r="R668" s="206">
        <v>2020026019</v>
      </c>
      <c r="S668" s="72" t="s">
        <v>5231</v>
      </c>
      <c r="T668" s="141" t="s">
        <v>3832</v>
      </c>
      <c r="U668" s="72" t="s">
        <v>7452</v>
      </c>
      <c r="V668" s="72" t="s">
        <v>73</v>
      </c>
      <c r="W668" s="72" t="s">
        <v>4496</v>
      </c>
      <c r="X668" s="180" t="s">
        <v>5233</v>
      </c>
      <c r="Y668" s="180" t="s">
        <v>5233</v>
      </c>
      <c r="Z668" s="181" t="s">
        <v>5233</v>
      </c>
      <c r="AA668" s="180"/>
      <c r="AB668" s="190"/>
      <c r="AC668" s="180"/>
      <c r="AD668" s="180"/>
      <c r="AE668" s="191"/>
      <c r="AF668" s="191"/>
      <c r="AG668" s="191"/>
      <c r="AH668" s="191"/>
      <c r="AI668" s="191"/>
      <c r="AJ668" s="191"/>
      <c r="AK668" s="191"/>
      <c r="AL668" s="191"/>
      <c r="AM668" s="191"/>
      <c r="AN668" s="191"/>
      <c r="AO668" s="192"/>
      <c r="AP668" s="192"/>
      <c r="AQ668" s="192"/>
      <c r="AR668" s="192"/>
      <c r="AS668" s="192"/>
      <c r="AT668" s="192"/>
      <c r="AU668" s="192"/>
      <c r="AV668" s="192"/>
      <c r="AW668" s="192"/>
      <c r="AX668" s="72">
        <v>2</v>
      </c>
      <c r="AY668" s="72">
        <v>0</v>
      </c>
      <c r="AZ668" s="80">
        <f t="shared" si="62"/>
        <v>2</v>
      </c>
      <c r="BA668" s="72">
        <v>1.3</v>
      </c>
      <c r="BB668" s="72">
        <f>0</f>
        <v>0</v>
      </c>
      <c r="BC668" s="72">
        <f t="shared" si="63"/>
        <v>1.3</v>
      </c>
      <c r="BD668" s="72">
        <f>0</f>
        <v>0</v>
      </c>
      <c r="BE668" s="72">
        <f t="shared" si="64"/>
        <v>1.3</v>
      </c>
      <c r="BF668" s="72">
        <v>0</v>
      </c>
      <c r="BG668" s="72">
        <v>0</v>
      </c>
      <c r="BH668" s="142"/>
      <c r="BI668" s="142"/>
      <c r="BJ668" s="142"/>
      <c r="BK668" s="176"/>
    </row>
    <row r="669" spans="1:63" ht="40.5" customHeight="1">
      <c r="A669" s="205" t="s">
        <v>4622</v>
      </c>
      <c r="B669" s="232" t="s">
        <v>4800</v>
      </c>
      <c r="C669" s="205" t="s">
        <v>217</v>
      </c>
      <c r="D669" s="236" t="s">
        <v>6257</v>
      </c>
      <c r="E669" s="238" t="str">
        <f>INDEX([3]项目信息统计表!$E:$E,MATCH(B669,[3]项目信息统计表!$B:$B,0))</f>
        <v>基础研究</v>
      </c>
      <c r="F669" s="238" t="s">
        <v>1568</v>
      </c>
      <c r="G669" s="72" t="str">
        <f>INDEX(辅助数据!$F$3:$F$98,MATCH(项目信息统计表!F669,辅助数据!$E$3:$E$98,0))</f>
        <v>N77</v>
      </c>
      <c r="H669" s="238" t="s">
        <v>212</v>
      </c>
      <c r="I669" s="72">
        <f>INDEX(辅助数据!$B$3:$B$64,MATCH(项目信息统计表!H669,辅助数据!$A$3:$A$64,0))</f>
        <v>170</v>
      </c>
      <c r="J669" s="141" t="str">
        <f t="shared" si="61"/>
        <v>2021-01</v>
      </c>
      <c r="K669" s="237">
        <v>44896</v>
      </c>
      <c r="L669" s="72" t="str">
        <f t="shared" si="65"/>
        <v>2021</v>
      </c>
      <c r="M669" s="193"/>
      <c r="N669" s="201" t="s">
        <v>6274</v>
      </c>
      <c r="O669" s="201" t="s">
        <v>7768</v>
      </c>
      <c r="P669" s="231" t="s">
        <v>7425</v>
      </c>
      <c r="Q669" s="215" t="s">
        <v>5043</v>
      </c>
      <c r="R669" s="206">
        <v>2018026022</v>
      </c>
      <c r="S669" s="72" t="s">
        <v>65</v>
      </c>
      <c r="T669" s="141" t="s">
        <v>3812</v>
      </c>
      <c r="U669" s="72" t="s">
        <v>7452</v>
      </c>
      <c r="V669" s="72" t="s">
        <v>73</v>
      </c>
      <c r="W669" s="72" t="s">
        <v>4496</v>
      </c>
      <c r="X669" s="180" t="s">
        <v>5233</v>
      </c>
      <c r="Y669" s="180" t="s">
        <v>160</v>
      </c>
      <c r="Z669" s="181" t="s">
        <v>209</v>
      </c>
      <c r="AA669" s="180" t="s">
        <v>7749</v>
      </c>
      <c r="AB669" s="190" t="s">
        <v>4230</v>
      </c>
      <c r="AC669" s="180" t="s">
        <v>4496</v>
      </c>
      <c r="AD669" s="180" t="s">
        <v>5233</v>
      </c>
      <c r="AE669" s="191"/>
      <c r="AF669" s="191"/>
      <c r="AG669" s="191"/>
      <c r="AH669" s="191"/>
      <c r="AI669" s="191"/>
      <c r="AJ669" s="191"/>
      <c r="AK669" s="191"/>
      <c r="AL669" s="191"/>
      <c r="AM669" s="191"/>
      <c r="AN669" s="191"/>
      <c r="AO669" s="192"/>
      <c r="AP669" s="192"/>
      <c r="AQ669" s="192"/>
      <c r="AR669" s="192"/>
      <c r="AS669" s="192"/>
      <c r="AT669" s="192"/>
      <c r="AU669" s="192"/>
      <c r="AV669" s="192"/>
      <c r="AW669" s="192"/>
      <c r="AX669" s="72">
        <v>2</v>
      </c>
      <c r="AY669" s="72">
        <v>0</v>
      </c>
      <c r="AZ669" s="80">
        <f t="shared" si="62"/>
        <v>2</v>
      </c>
      <c r="BA669" s="72">
        <v>0.8</v>
      </c>
      <c r="BB669" s="72">
        <f>0</f>
        <v>0</v>
      </c>
      <c r="BC669" s="72">
        <f t="shared" si="63"/>
        <v>0.8</v>
      </c>
      <c r="BD669" s="72">
        <f>0</f>
        <v>0</v>
      </c>
      <c r="BE669" s="72">
        <f t="shared" si="64"/>
        <v>0.8</v>
      </c>
      <c r="BF669" s="72">
        <v>0</v>
      </c>
      <c r="BG669" s="72">
        <v>0</v>
      </c>
      <c r="BH669" s="142"/>
      <c r="BI669" s="142"/>
      <c r="BJ669" s="142"/>
      <c r="BK669" s="176"/>
    </row>
    <row r="670" spans="1:63" ht="40.5" customHeight="1">
      <c r="A670" s="194" t="s">
        <v>4625</v>
      </c>
      <c r="B670" s="232" t="s">
        <v>4805</v>
      </c>
      <c r="C670" s="196" t="s">
        <v>217</v>
      </c>
      <c r="D670" s="236" t="s">
        <v>6257</v>
      </c>
      <c r="E670" s="238" t="str">
        <f>INDEX([3]项目信息统计表!$E:$E,MATCH(B670,[3]项目信息统计表!$B:$B,0))</f>
        <v>基础研究</v>
      </c>
      <c r="F670" s="238" t="s">
        <v>1565</v>
      </c>
      <c r="G670" s="72" t="str">
        <f>INDEX(辅助数据!$F$3:$F$98,MATCH(项目信息统计表!F670,辅助数据!$E$3:$E$98,0))</f>
        <v>M74</v>
      </c>
      <c r="H670" s="238" t="s">
        <v>210</v>
      </c>
      <c r="I670" s="72">
        <f>INDEX(辅助数据!$B$3:$B$64,MATCH(项目信息统计表!H670,辅助数据!$A$3:$A$64,0))</f>
        <v>420</v>
      </c>
      <c r="J670" s="141" t="str">
        <f t="shared" si="61"/>
        <v>2021-01</v>
      </c>
      <c r="K670" s="237">
        <v>44896</v>
      </c>
      <c r="L670" s="72" t="str">
        <f t="shared" si="65"/>
        <v>2021</v>
      </c>
      <c r="M670" s="193"/>
      <c r="N670" s="201" t="s">
        <v>6274</v>
      </c>
      <c r="O670" s="201" t="s">
        <v>7768</v>
      </c>
      <c r="P670" s="231" t="s">
        <v>7430</v>
      </c>
      <c r="Q670" s="215" t="s">
        <v>5048</v>
      </c>
      <c r="R670" s="216">
        <v>2019026016</v>
      </c>
      <c r="S670" s="72" t="s">
        <v>65</v>
      </c>
      <c r="T670" s="141" t="s">
        <v>3820</v>
      </c>
      <c r="U670" s="72" t="s">
        <v>7452</v>
      </c>
      <c r="V670" s="72" t="s">
        <v>73</v>
      </c>
      <c r="W670" s="72" t="s">
        <v>4496</v>
      </c>
      <c r="X670" s="180" t="s">
        <v>5233</v>
      </c>
      <c r="Y670" s="180" t="s">
        <v>5233</v>
      </c>
      <c r="Z670" s="181" t="s">
        <v>5233</v>
      </c>
      <c r="AA670" s="180" t="s">
        <v>2186</v>
      </c>
      <c r="AB670" s="190" t="s">
        <v>4218</v>
      </c>
      <c r="AC670" s="180" t="s">
        <v>76</v>
      </c>
      <c r="AD670" s="180" t="s">
        <v>7455</v>
      </c>
      <c r="AE670" s="191"/>
      <c r="AF670" s="191"/>
      <c r="AG670" s="191"/>
      <c r="AH670" s="191"/>
      <c r="AI670" s="191"/>
      <c r="AJ670" s="191"/>
      <c r="AK670" s="191"/>
      <c r="AL670" s="191"/>
      <c r="AM670" s="191"/>
      <c r="AN670" s="191"/>
      <c r="AO670" s="192"/>
      <c r="AP670" s="192"/>
      <c r="AQ670" s="192"/>
      <c r="AR670" s="192"/>
      <c r="AS670" s="192"/>
      <c r="AT670" s="192"/>
      <c r="AU670" s="192"/>
      <c r="AV670" s="192"/>
      <c r="AW670" s="192"/>
      <c r="AX670" s="72">
        <v>2</v>
      </c>
      <c r="AY670" s="72">
        <v>0</v>
      </c>
      <c r="AZ670" s="80">
        <f t="shared" si="62"/>
        <v>2</v>
      </c>
      <c r="BA670" s="72">
        <v>0.8</v>
      </c>
      <c r="BB670" s="72">
        <f>0</f>
        <v>0</v>
      </c>
      <c r="BC670" s="72">
        <f t="shared" si="63"/>
        <v>0.8</v>
      </c>
      <c r="BD670" s="72">
        <f>0</f>
        <v>0</v>
      </c>
      <c r="BE670" s="72">
        <f t="shared" si="64"/>
        <v>0.8</v>
      </c>
      <c r="BF670" s="72">
        <v>0</v>
      </c>
      <c r="BG670" s="72">
        <v>0</v>
      </c>
      <c r="BH670" s="142"/>
      <c r="BI670" s="142"/>
      <c r="BJ670" s="142"/>
      <c r="BK670" s="176"/>
    </row>
    <row r="671" spans="1:63" ht="40.5" customHeight="1">
      <c r="A671" s="205" t="s">
        <v>4627</v>
      </c>
      <c r="B671" s="232" t="s">
        <v>4807</v>
      </c>
      <c r="C671" s="205" t="s">
        <v>217</v>
      </c>
      <c r="D671" s="236" t="s">
        <v>6257</v>
      </c>
      <c r="E671" s="238" t="str">
        <f>INDEX([3]项目信息统计表!$E:$E,MATCH(B671,[3]项目信息统计表!$B:$B,0))</f>
        <v>基础研究</v>
      </c>
      <c r="F671" s="238" t="s">
        <v>1564</v>
      </c>
      <c r="G671" s="72" t="str">
        <f>INDEX(辅助数据!$F$3:$F$98,MATCH(项目信息统计表!F671,辅助数据!$E$3:$E$98,0))</f>
        <v>M73</v>
      </c>
      <c r="H671" s="238" t="s">
        <v>212</v>
      </c>
      <c r="I671" s="72">
        <f>INDEX(辅助数据!$B$3:$B$64,MATCH(项目信息统计表!H671,辅助数据!$A$3:$A$64,0))</f>
        <v>170</v>
      </c>
      <c r="J671" s="141" t="str">
        <f t="shared" si="61"/>
        <v>2021-01</v>
      </c>
      <c r="K671" s="237">
        <v>44896</v>
      </c>
      <c r="L671" s="72" t="str">
        <f t="shared" si="65"/>
        <v>2021</v>
      </c>
      <c r="M671" s="193"/>
      <c r="N671" s="135" t="s">
        <v>6274</v>
      </c>
      <c r="O671" s="201" t="s">
        <v>7768</v>
      </c>
      <c r="P671" s="231" t="s">
        <v>7432</v>
      </c>
      <c r="Q671" s="215" t="s">
        <v>5050</v>
      </c>
      <c r="R671" s="206">
        <v>2018026019</v>
      </c>
      <c r="S671" s="72" t="s">
        <v>65</v>
      </c>
      <c r="T671" s="141" t="s">
        <v>3787</v>
      </c>
      <c r="U671" s="72" t="s">
        <v>7452</v>
      </c>
      <c r="V671" s="72" t="s">
        <v>73</v>
      </c>
      <c r="W671" s="72" t="s">
        <v>4496</v>
      </c>
      <c r="X671" s="180" t="s">
        <v>5233</v>
      </c>
      <c r="Y671" s="180" t="s">
        <v>160</v>
      </c>
      <c r="Z671" s="181" t="s">
        <v>209</v>
      </c>
      <c r="AA671" s="180" t="s">
        <v>7753</v>
      </c>
      <c r="AB671" s="190" t="s">
        <v>4198</v>
      </c>
      <c r="AC671" s="180" t="s">
        <v>76</v>
      </c>
      <c r="AD671" s="180" t="s">
        <v>5233</v>
      </c>
      <c r="AE671" s="191"/>
      <c r="AF671" s="191"/>
      <c r="AG671" s="191"/>
      <c r="AH671" s="191"/>
      <c r="AI671" s="191"/>
      <c r="AJ671" s="191"/>
      <c r="AK671" s="191"/>
      <c r="AL671" s="191"/>
      <c r="AM671" s="191"/>
      <c r="AN671" s="191"/>
      <c r="AO671" s="192"/>
      <c r="AP671" s="192"/>
      <c r="AQ671" s="192"/>
      <c r="AR671" s="192"/>
      <c r="AS671" s="192"/>
      <c r="AT671" s="192"/>
      <c r="AU671" s="192"/>
      <c r="AV671" s="192"/>
      <c r="AW671" s="192"/>
      <c r="AX671" s="72">
        <v>2</v>
      </c>
      <c r="AY671" s="72">
        <v>0</v>
      </c>
      <c r="AZ671" s="80">
        <f t="shared" si="62"/>
        <v>2</v>
      </c>
      <c r="BA671" s="72">
        <v>0.8</v>
      </c>
      <c r="BB671" s="72">
        <f>0</f>
        <v>0</v>
      </c>
      <c r="BC671" s="72">
        <f t="shared" si="63"/>
        <v>0.8</v>
      </c>
      <c r="BD671" s="72">
        <f>0</f>
        <v>0</v>
      </c>
      <c r="BE671" s="72">
        <f t="shared" si="64"/>
        <v>0.8</v>
      </c>
      <c r="BF671" s="72">
        <v>0</v>
      </c>
      <c r="BG671" s="72">
        <v>0</v>
      </c>
      <c r="BH671" s="142"/>
      <c r="BI671" s="142"/>
      <c r="BJ671" s="142"/>
      <c r="BK671" s="176"/>
    </row>
    <row r="672" spans="1:63" ht="40.5" customHeight="1">
      <c r="A672" s="205" t="s">
        <v>4630</v>
      </c>
      <c r="B672" s="232" t="s">
        <v>4810</v>
      </c>
      <c r="C672" s="205" t="s">
        <v>217</v>
      </c>
      <c r="D672" s="236" t="s">
        <v>6257</v>
      </c>
      <c r="E672" s="238" t="str">
        <f>INDEX([3]项目信息统计表!$E:$E,MATCH(B672,[3]项目信息统计表!$B:$B,0))</f>
        <v>基础研究</v>
      </c>
      <c r="F672" s="238" t="s">
        <v>1564</v>
      </c>
      <c r="G672" s="72" t="str">
        <f>INDEX(辅助数据!$F$3:$F$98,MATCH(项目信息统计表!F672,辅助数据!$E$3:$E$98,0))</f>
        <v>M73</v>
      </c>
      <c r="H672" s="238" t="s">
        <v>212</v>
      </c>
      <c r="I672" s="72">
        <f>INDEX(辅助数据!$B$3:$B$64,MATCH(项目信息统计表!H672,辅助数据!$A$3:$A$64,0))</f>
        <v>170</v>
      </c>
      <c r="J672" s="141" t="str">
        <f t="shared" si="61"/>
        <v>2021-01</v>
      </c>
      <c r="K672" s="237">
        <v>44896</v>
      </c>
      <c r="L672" s="72" t="str">
        <f t="shared" si="65"/>
        <v>2021</v>
      </c>
      <c r="M672" s="193"/>
      <c r="N672" s="135" t="s">
        <v>6274</v>
      </c>
      <c r="O672" s="201" t="s">
        <v>7768</v>
      </c>
      <c r="P672" s="231" t="s">
        <v>7435</v>
      </c>
      <c r="Q672" s="215" t="s">
        <v>5052</v>
      </c>
      <c r="R672" s="206">
        <v>2018026030</v>
      </c>
      <c r="S672" s="72" t="s">
        <v>65</v>
      </c>
      <c r="T672" s="141" t="s">
        <v>3817</v>
      </c>
      <c r="U672" s="72" t="s">
        <v>7452</v>
      </c>
      <c r="V672" s="72" t="s">
        <v>73</v>
      </c>
      <c r="W672" s="72" t="s">
        <v>4496</v>
      </c>
      <c r="X672" s="180" t="s">
        <v>5233</v>
      </c>
      <c r="Y672" s="180" t="s">
        <v>5233</v>
      </c>
      <c r="Z672" s="181" t="s">
        <v>5233</v>
      </c>
      <c r="AA672" s="180"/>
      <c r="AB672" s="190"/>
      <c r="AC672" s="180"/>
      <c r="AD672" s="180"/>
      <c r="AE672" s="191"/>
      <c r="AF672" s="191"/>
      <c r="AG672" s="191"/>
      <c r="AH672" s="191"/>
      <c r="AI672" s="191"/>
      <c r="AJ672" s="191"/>
      <c r="AK672" s="191"/>
      <c r="AL672" s="191"/>
      <c r="AM672" s="191"/>
      <c r="AN672" s="191"/>
      <c r="AO672" s="192"/>
      <c r="AP672" s="192"/>
      <c r="AQ672" s="192"/>
      <c r="AR672" s="192"/>
      <c r="AS672" s="192"/>
      <c r="AT672" s="192"/>
      <c r="AU672" s="192"/>
      <c r="AV672" s="192"/>
      <c r="AW672" s="192"/>
      <c r="AX672" s="72">
        <v>2</v>
      </c>
      <c r="AY672" s="72">
        <v>0</v>
      </c>
      <c r="AZ672" s="80">
        <f t="shared" si="62"/>
        <v>2</v>
      </c>
      <c r="BA672" s="72">
        <v>0.8</v>
      </c>
      <c r="BB672" s="72">
        <f>0</f>
        <v>0</v>
      </c>
      <c r="BC672" s="72">
        <f t="shared" si="63"/>
        <v>0.8</v>
      </c>
      <c r="BD672" s="72">
        <f>0</f>
        <v>0</v>
      </c>
      <c r="BE672" s="72">
        <f t="shared" si="64"/>
        <v>0.8</v>
      </c>
      <c r="BF672" s="72">
        <v>0</v>
      </c>
      <c r="BG672" s="72">
        <v>0</v>
      </c>
      <c r="BH672" s="142"/>
      <c r="BI672" s="142"/>
      <c r="BJ672" s="142"/>
      <c r="BK672" s="176"/>
    </row>
    <row r="673" spans="1:63" ht="40.5" customHeight="1">
      <c r="A673" s="205" t="s">
        <v>5773</v>
      </c>
      <c r="B673" s="232" t="s">
        <v>4811</v>
      </c>
      <c r="C673" s="205" t="s">
        <v>217</v>
      </c>
      <c r="D673" s="236" t="s">
        <v>6257</v>
      </c>
      <c r="E673" s="238" t="str">
        <f>INDEX([3]项目信息统计表!$E:$E,MATCH(B673,[3]项目信息统计表!$B:$B,0))</f>
        <v>基础研究</v>
      </c>
      <c r="F673" s="238" t="s">
        <v>1564</v>
      </c>
      <c r="G673" s="72" t="str">
        <f>INDEX(辅助数据!$F$3:$F$98,MATCH(项目信息统计表!F673,辅助数据!$E$3:$E$98,0))</f>
        <v>M73</v>
      </c>
      <c r="H673" s="238" t="s">
        <v>214</v>
      </c>
      <c r="I673" s="72">
        <f>INDEX(辅助数据!$B$3:$B$64,MATCH(项目信息统计表!H673,辅助数据!$A$3:$A$64,0))</f>
        <v>410</v>
      </c>
      <c r="J673" s="141" t="str">
        <f t="shared" si="61"/>
        <v>2021-01</v>
      </c>
      <c r="K673" s="237">
        <v>44896</v>
      </c>
      <c r="L673" s="72" t="str">
        <f t="shared" si="65"/>
        <v>2021</v>
      </c>
      <c r="M673" s="193"/>
      <c r="N673" s="197" t="s">
        <v>6274</v>
      </c>
      <c r="O673" s="201" t="s">
        <v>7768</v>
      </c>
      <c r="P673" s="231" t="s">
        <v>7436</v>
      </c>
      <c r="Q673" s="215" t="s">
        <v>5053</v>
      </c>
      <c r="R673" s="206">
        <v>2018026024</v>
      </c>
      <c r="S673" s="72" t="s">
        <v>65</v>
      </c>
      <c r="T673" s="141" t="s">
        <v>3814</v>
      </c>
      <c r="U673" s="72" t="s">
        <v>7452</v>
      </c>
      <c r="V673" s="72" t="s">
        <v>73</v>
      </c>
      <c r="W673" s="72" t="s">
        <v>4496</v>
      </c>
      <c r="X673" s="180" t="s">
        <v>5233</v>
      </c>
      <c r="Y673" s="180" t="s">
        <v>160</v>
      </c>
      <c r="Z673" s="181" t="s">
        <v>209</v>
      </c>
      <c r="AA673" s="180"/>
      <c r="AB673" s="190"/>
      <c r="AC673" s="180"/>
      <c r="AD673" s="180"/>
      <c r="AE673" s="191"/>
      <c r="AF673" s="191"/>
      <c r="AG673" s="191"/>
      <c r="AH673" s="191"/>
      <c r="AI673" s="191"/>
      <c r="AJ673" s="191"/>
      <c r="AK673" s="191"/>
      <c r="AL673" s="191"/>
      <c r="AM673" s="191"/>
      <c r="AN673" s="191"/>
      <c r="AO673" s="192"/>
      <c r="AP673" s="192"/>
      <c r="AQ673" s="192"/>
      <c r="AR673" s="192"/>
      <c r="AS673" s="192"/>
      <c r="AT673" s="192"/>
      <c r="AU673" s="192"/>
      <c r="AV673" s="192"/>
      <c r="AW673" s="192"/>
      <c r="AX673" s="72">
        <v>2</v>
      </c>
      <c r="AY673" s="72">
        <v>0</v>
      </c>
      <c r="AZ673" s="80">
        <f t="shared" si="62"/>
        <v>2</v>
      </c>
      <c r="BA673" s="72">
        <v>0.8</v>
      </c>
      <c r="BB673" s="72">
        <f>0</f>
        <v>0</v>
      </c>
      <c r="BC673" s="72">
        <f t="shared" si="63"/>
        <v>0.8</v>
      </c>
      <c r="BD673" s="72">
        <f>0</f>
        <v>0</v>
      </c>
      <c r="BE673" s="72">
        <f t="shared" si="64"/>
        <v>0.8</v>
      </c>
      <c r="BF673" s="72">
        <v>0</v>
      </c>
      <c r="BG673" s="72">
        <v>0</v>
      </c>
      <c r="BH673" s="142"/>
      <c r="BI673" s="142"/>
      <c r="BJ673" s="142"/>
      <c r="BK673" s="176"/>
    </row>
    <row r="674" spans="1:63" ht="40.5" customHeight="1">
      <c r="A674" s="205" t="s">
        <v>4631</v>
      </c>
      <c r="B674" s="232" t="s">
        <v>4812</v>
      </c>
      <c r="C674" s="205" t="s">
        <v>217</v>
      </c>
      <c r="D674" s="236" t="s">
        <v>6257</v>
      </c>
      <c r="E674" s="238" t="str">
        <f>INDEX([3]项目信息统计表!$E:$E,MATCH(B674,[3]项目信息统计表!$B:$B,0))</f>
        <v>基础研究</v>
      </c>
      <c r="F674" s="238" t="s">
        <v>1565</v>
      </c>
      <c r="G674" s="72" t="str">
        <f>INDEX(辅助数据!$F$3:$F$98,MATCH(项目信息统计表!F674,辅助数据!$E$3:$E$98,0))</f>
        <v>M74</v>
      </c>
      <c r="H674" s="238" t="s">
        <v>212</v>
      </c>
      <c r="I674" s="72">
        <f>INDEX(辅助数据!$B$3:$B$64,MATCH(项目信息统计表!H674,辅助数据!$A$3:$A$64,0))</f>
        <v>170</v>
      </c>
      <c r="J674" s="141" t="str">
        <f t="shared" si="61"/>
        <v>2021-01</v>
      </c>
      <c r="K674" s="237">
        <v>44896</v>
      </c>
      <c r="L674" s="72" t="str">
        <f t="shared" si="65"/>
        <v>2021</v>
      </c>
      <c r="M674" s="193"/>
      <c r="N674" s="197" t="s">
        <v>6274</v>
      </c>
      <c r="O674" s="201" t="s">
        <v>7768</v>
      </c>
      <c r="P674" s="231" t="s">
        <v>7437</v>
      </c>
      <c r="Q674" s="215" t="s">
        <v>5054</v>
      </c>
      <c r="R674" s="206">
        <v>2018026002</v>
      </c>
      <c r="S674" s="72" t="s">
        <v>65</v>
      </c>
      <c r="T674" s="141" t="s">
        <v>3802</v>
      </c>
      <c r="U674" s="72" t="s">
        <v>7452</v>
      </c>
      <c r="V674" s="72" t="s">
        <v>73</v>
      </c>
      <c r="W674" s="72" t="s">
        <v>4496</v>
      </c>
      <c r="X674" s="180" t="s">
        <v>5233</v>
      </c>
      <c r="Y674" s="180" t="s">
        <v>160</v>
      </c>
      <c r="Z674" s="181" t="s">
        <v>209</v>
      </c>
      <c r="AA674" s="180"/>
      <c r="AB674" s="190"/>
      <c r="AC674" s="180"/>
      <c r="AD674" s="180"/>
      <c r="AE674" s="191"/>
      <c r="AF674" s="191"/>
      <c r="AG674" s="191"/>
      <c r="AH674" s="191"/>
      <c r="AI674" s="191"/>
      <c r="AJ674" s="191"/>
      <c r="AK674" s="191"/>
      <c r="AL674" s="191"/>
      <c r="AM674" s="191"/>
      <c r="AN674" s="191"/>
      <c r="AO674" s="192"/>
      <c r="AP674" s="192"/>
      <c r="AQ674" s="192"/>
      <c r="AR674" s="192"/>
      <c r="AS674" s="192"/>
      <c r="AT674" s="192"/>
      <c r="AU674" s="192"/>
      <c r="AV674" s="192"/>
      <c r="AW674" s="192"/>
      <c r="AX674" s="72">
        <v>2</v>
      </c>
      <c r="AY674" s="72">
        <v>0</v>
      </c>
      <c r="AZ674" s="80">
        <f t="shared" si="62"/>
        <v>2</v>
      </c>
      <c r="BA674" s="72">
        <v>0.8</v>
      </c>
      <c r="BB674" s="72">
        <f>0</f>
        <v>0</v>
      </c>
      <c r="BC674" s="72">
        <f t="shared" si="63"/>
        <v>0.8</v>
      </c>
      <c r="BD674" s="72">
        <f>0</f>
        <v>0</v>
      </c>
      <c r="BE674" s="72">
        <f t="shared" si="64"/>
        <v>0.8</v>
      </c>
      <c r="BF674" s="72">
        <v>0</v>
      </c>
      <c r="BG674" s="72">
        <v>0</v>
      </c>
      <c r="BH674" s="142"/>
      <c r="BI674" s="142"/>
      <c r="BJ674" s="142"/>
      <c r="BK674" s="176"/>
    </row>
    <row r="675" spans="1:63" ht="40.5" customHeight="1">
      <c r="A675" s="205" t="s">
        <v>4632</v>
      </c>
      <c r="B675" s="232" t="s">
        <v>4813</v>
      </c>
      <c r="C675" s="205" t="s">
        <v>217</v>
      </c>
      <c r="D675" s="236" t="s">
        <v>6257</v>
      </c>
      <c r="E675" s="238" t="str">
        <f>INDEX([3]项目信息统计表!$E:$E,MATCH(B675,[3]项目信息统计表!$B:$B,0))</f>
        <v>应用研究</v>
      </c>
      <c r="F675" s="238" t="s">
        <v>1554</v>
      </c>
      <c r="G675" s="72" t="str">
        <f>INDEX(辅助数据!$F$3:$F$98,MATCH(项目信息统计表!F675,辅助数据!$E$3:$E$98,0))</f>
        <v>I63</v>
      </c>
      <c r="H675" s="238" t="s">
        <v>210</v>
      </c>
      <c r="I675" s="72">
        <f>INDEX(辅助数据!$B$3:$B$64,MATCH(项目信息统计表!H675,辅助数据!$A$3:$A$64,0))</f>
        <v>420</v>
      </c>
      <c r="J675" s="141" t="str">
        <f t="shared" si="61"/>
        <v>2021-01</v>
      </c>
      <c r="K675" s="237">
        <v>44896</v>
      </c>
      <c r="L675" s="72" t="str">
        <f t="shared" si="65"/>
        <v>2021</v>
      </c>
      <c r="M675" s="193"/>
      <c r="N675" s="197" t="s">
        <v>6274</v>
      </c>
      <c r="O675" s="201" t="s">
        <v>7768</v>
      </c>
      <c r="P675" s="231" t="s">
        <v>7438</v>
      </c>
      <c r="Q675" s="215" t="s">
        <v>5055</v>
      </c>
      <c r="R675" s="206">
        <v>2019026023</v>
      </c>
      <c r="S675" s="72" t="s">
        <v>65</v>
      </c>
      <c r="T675" s="141" t="s">
        <v>3784</v>
      </c>
      <c r="U675" s="72" t="s">
        <v>7452</v>
      </c>
      <c r="V675" s="72" t="s">
        <v>73</v>
      </c>
      <c r="W675" s="72" t="s">
        <v>4496</v>
      </c>
      <c r="X675" s="180" t="s">
        <v>5233</v>
      </c>
      <c r="Y675" s="180" t="s">
        <v>160</v>
      </c>
      <c r="Z675" s="181" t="s">
        <v>209</v>
      </c>
      <c r="AA675" s="180"/>
      <c r="AB675" s="190"/>
      <c r="AC675" s="180"/>
      <c r="AD675" s="180"/>
      <c r="AE675" s="191"/>
      <c r="AF675" s="191"/>
      <c r="AG675" s="191"/>
      <c r="AH675" s="191"/>
      <c r="AI675" s="191"/>
      <c r="AJ675" s="191"/>
      <c r="AK675" s="191"/>
      <c r="AL675" s="191"/>
      <c r="AM675" s="191"/>
      <c r="AN675" s="191"/>
      <c r="AO675" s="192"/>
      <c r="AP675" s="192"/>
      <c r="AQ675" s="192"/>
      <c r="AR675" s="192"/>
      <c r="AS675" s="192"/>
      <c r="AT675" s="192"/>
      <c r="AU675" s="192"/>
      <c r="AV675" s="192"/>
      <c r="AW675" s="192"/>
      <c r="AX675" s="72">
        <v>2</v>
      </c>
      <c r="AY675" s="72">
        <v>0</v>
      </c>
      <c r="AZ675" s="80">
        <f t="shared" si="62"/>
        <v>2</v>
      </c>
      <c r="BA675" s="72">
        <v>0.8</v>
      </c>
      <c r="BB675" s="72">
        <f>0</f>
        <v>0</v>
      </c>
      <c r="BC675" s="72">
        <f t="shared" si="63"/>
        <v>0.8</v>
      </c>
      <c r="BD675" s="72">
        <f>0</f>
        <v>0</v>
      </c>
      <c r="BE675" s="72">
        <f t="shared" si="64"/>
        <v>0.8</v>
      </c>
      <c r="BF675" s="72">
        <v>0</v>
      </c>
      <c r="BG675" s="72">
        <v>0</v>
      </c>
      <c r="BH675" s="142"/>
      <c r="BI675" s="142"/>
      <c r="BJ675" s="142"/>
      <c r="BK675" s="176"/>
    </row>
    <row r="676" spans="1:63" ht="40.5" customHeight="1">
      <c r="A676" s="205" t="s">
        <v>4633</v>
      </c>
      <c r="B676" s="232" t="s">
        <v>4816</v>
      </c>
      <c r="C676" s="205" t="s">
        <v>217</v>
      </c>
      <c r="D676" s="236" t="s">
        <v>6257</v>
      </c>
      <c r="E676" s="238" t="str">
        <f>INDEX([3]项目信息统计表!$E:$E,MATCH(B676,[3]项目信息统计表!$B:$B,0))</f>
        <v>基础研究</v>
      </c>
      <c r="F676" s="238" t="s">
        <v>1539</v>
      </c>
      <c r="G676" s="72" t="str">
        <f>INDEX(辅助数据!$F$3:$F$98,MATCH(项目信息统计表!F676,辅助数据!$E$3:$E$98,0))</f>
        <v>E48</v>
      </c>
      <c r="H676" s="238" t="s">
        <v>228</v>
      </c>
      <c r="I676" s="72">
        <f>INDEX(辅助数据!$B$3:$B$64,MATCH(项目信息统计表!H676,辅助数据!$A$3:$A$64,0))</f>
        <v>560</v>
      </c>
      <c r="J676" s="141" t="str">
        <f t="shared" si="61"/>
        <v>2021-01</v>
      </c>
      <c r="K676" s="237">
        <v>44896</v>
      </c>
      <c r="L676" s="72" t="str">
        <f t="shared" si="65"/>
        <v>2021</v>
      </c>
      <c r="M676" s="193"/>
      <c r="N676" s="197" t="s">
        <v>6274</v>
      </c>
      <c r="O676" s="201" t="s">
        <v>7768</v>
      </c>
      <c r="P676" s="231" t="s">
        <v>7441</v>
      </c>
      <c r="Q676" s="215" t="s">
        <v>5058</v>
      </c>
      <c r="R676" s="206">
        <v>2018026006</v>
      </c>
      <c r="S676" s="72" t="s">
        <v>5231</v>
      </c>
      <c r="T676" s="141" t="s">
        <v>2225</v>
      </c>
      <c r="U676" s="72" t="s">
        <v>7452</v>
      </c>
      <c r="V676" s="72" t="s">
        <v>73</v>
      </c>
      <c r="W676" s="72" t="s">
        <v>4496</v>
      </c>
      <c r="X676" s="180" t="s">
        <v>5233</v>
      </c>
      <c r="Y676" s="180" t="s">
        <v>5233</v>
      </c>
      <c r="Z676" s="181" t="s">
        <v>5233</v>
      </c>
      <c r="AA676" s="180"/>
      <c r="AB676" s="190"/>
      <c r="AC676" s="180"/>
      <c r="AD676" s="180"/>
      <c r="AE676" s="191"/>
      <c r="AF676" s="191"/>
      <c r="AG676" s="191"/>
      <c r="AH676" s="191"/>
      <c r="AI676" s="191"/>
      <c r="AJ676" s="191"/>
      <c r="AK676" s="191"/>
      <c r="AL676" s="191"/>
      <c r="AM676" s="191"/>
      <c r="AN676" s="191"/>
      <c r="AO676" s="192"/>
      <c r="AP676" s="192"/>
      <c r="AQ676" s="192"/>
      <c r="AR676" s="192"/>
      <c r="AS676" s="192"/>
      <c r="AT676" s="192"/>
      <c r="AU676" s="192"/>
      <c r="AV676" s="192"/>
      <c r="AW676" s="192"/>
      <c r="AX676" s="72">
        <v>2</v>
      </c>
      <c r="AY676" s="72">
        <v>0</v>
      </c>
      <c r="AZ676" s="80">
        <f t="shared" si="62"/>
        <v>2</v>
      </c>
      <c r="BA676" s="72">
        <v>0.8</v>
      </c>
      <c r="BB676" s="72">
        <f>0</f>
        <v>0</v>
      </c>
      <c r="BC676" s="72">
        <f t="shared" si="63"/>
        <v>0.8</v>
      </c>
      <c r="BD676" s="72">
        <f>0</f>
        <v>0</v>
      </c>
      <c r="BE676" s="72">
        <f t="shared" si="64"/>
        <v>0.8</v>
      </c>
      <c r="BF676" s="72">
        <v>0</v>
      </c>
      <c r="BG676" s="72">
        <v>0</v>
      </c>
      <c r="BH676" s="142"/>
      <c r="BI676" s="142"/>
      <c r="BJ676" s="142"/>
      <c r="BK676" s="176"/>
    </row>
    <row r="677" spans="1:63" ht="40.5" customHeight="1">
      <c r="A677" s="205" t="s">
        <v>4636</v>
      </c>
      <c r="B677" s="232" t="s">
        <v>4820</v>
      </c>
      <c r="C677" s="205" t="s">
        <v>217</v>
      </c>
      <c r="D677" s="236" t="s">
        <v>6257</v>
      </c>
      <c r="E677" s="238" t="str">
        <f>INDEX([3]项目信息统计表!$E:$E,MATCH(B677,[3]项目信息统计表!$B:$B,0))</f>
        <v>应用研究</v>
      </c>
      <c r="F677" s="238" t="s">
        <v>1565</v>
      </c>
      <c r="G677" s="72" t="str">
        <f>INDEX(辅助数据!$F$3:$F$98,MATCH(项目信息统计表!F677,辅助数据!$E$3:$E$98,0))</f>
        <v>M74</v>
      </c>
      <c r="H677" s="238" t="s">
        <v>212</v>
      </c>
      <c r="I677" s="72">
        <f>INDEX(辅助数据!$B$3:$B$64,MATCH(项目信息统计表!H677,辅助数据!$A$3:$A$64,0))</f>
        <v>170</v>
      </c>
      <c r="J677" s="141" t="str">
        <f t="shared" si="61"/>
        <v>2021-01</v>
      </c>
      <c r="K677" s="237">
        <v>44896</v>
      </c>
      <c r="L677" s="72" t="str">
        <f t="shared" si="65"/>
        <v>2021</v>
      </c>
      <c r="M677" s="193"/>
      <c r="N677" s="197" t="s">
        <v>6274</v>
      </c>
      <c r="O677" s="201" t="s">
        <v>7768</v>
      </c>
      <c r="P677" s="231" t="s">
        <v>7445</v>
      </c>
      <c r="Q677" s="215" t="s">
        <v>5062</v>
      </c>
      <c r="R677" s="206">
        <v>2018026029</v>
      </c>
      <c r="S677" s="72" t="s">
        <v>65</v>
      </c>
      <c r="T677" s="141" t="s">
        <v>3797</v>
      </c>
      <c r="U677" s="72" t="s">
        <v>7452</v>
      </c>
      <c r="V677" s="72" t="s">
        <v>73</v>
      </c>
      <c r="W677" s="72" t="s">
        <v>4496</v>
      </c>
      <c r="X677" s="180" t="s">
        <v>5233</v>
      </c>
      <c r="Y677" s="180" t="s">
        <v>160</v>
      </c>
      <c r="Z677" s="181" t="s">
        <v>209</v>
      </c>
      <c r="AA677" s="180" t="s">
        <v>7759</v>
      </c>
      <c r="AB677" s="190" t="s">
        <v>4232</v>
      </c>
      <c r="AC677" s="180" t="s">
        <v>4496</v>
      </c>
      <c r="AD677" s="180" t="s">
        <v>5233</v>
      </c>
      <c r="AE677" s="191"/>
      <c r="AF677" s="191"/>
      <c r="AG677" s="191"/>
      <c r="AH677" s="191"/>
      <c r="AI677" s="191"/>
      <c r="AJ677" s="191"/>
      <c r="AK677" s="191"/>
      <c r="AL677" s="191"/>
      <c r="AM677" s="191"/>
      <c r="AN677" s="191"/>
      <c r="AO677" s="192"/>
      <c r="AP677" s="192"/>
      <c r="AQ677" s="192"/>
      <c r="AR677" s="192"/>
      <c r="AS677" s="192"/>
      <c r="AT677" s="192"/>
      <c r="AU677" s="192"/>
      <c r="AV677" s="192"/>
      <c r="AW677" s="192"/>
      <c r="AX677" s="72">
        <v>2</v>
      </c>
      <c r="AY677" s="72">
        <v>0</v>
      </c>
      <c r="AZ677" s="80">
        <f t="shared" si="62"/>
        <v>2</v>
      </c>
      <c r="BA677" s="72">
        <v>0.8</v>
      </c>
      <c r="BB677" s="72">
        <f>0</f>
        <v>0</v>
      </c>
      <c r="BC677" s="72">
        <f t="shared" si="63"/>
        <v>0.8</v>
      </c>
      <c r="BD677" s="72">
        <f>0</f>
        <v>0</v>
      </c>
      <c r="BE677" s="72">
        <f t="shared" si="64"/>
        <v>0.8</v>
      </c>
      <c r="BF677" s="72">
        <v>0</v>
      </c>
      <c r="BG677" s="72">
        <v>0</v>
      </c>
      <c r="BH677" s="142"/>
      <c r="BI677" s="142"/>
      <c r="BJ677" s="142"/>
      <c r="BK677" s="176"/>
    </row>
    <row r="678" spans="1:63" ht="40.5" customHeight="1">
      <c r="A678" s="205" t="s">
        <v>5651</v>
      </c>
      <c r="B678" s="232" t="s">
        <v>6188</v>
      </c>
      <c r="C678" s="205" t="s">
        <v>2082</v>
      </c>
      <c r="D678" s="236" t="s">
        <v>6257</v>
      </c>
      <c r="E678" s="238" t="str">
        <f>INDEX([3]项目信息统计表!$E:$E,MATCH(B678,[3]项目信息统计表!$B:$B,0))</f>
        <v>应用研究</v>
      </c>
      <c r="F678" s="238" t="s">
        <v>1539</v>
      </c>
      <c r="G678" s="72" t="str">
        <f>INDEX(辅助数据!$F$3:$F$98,MATCH(项目信息统计表!F678,辅助数据!$E$3:$E$98,0))</f>
        <v>E48</v>
      </c>
      <c r="H678" s="238" t="s">
        <v>122</v>
      </c>
      <c r="I678" s="72">
        <f>INDEX(辅助数据!$B$3:$B$64,MATCH(项目信息统计表!H678,辅助数据!$A$3:$A$64,0))</f>
        <v>580</v>
      </c>
      <c r="J678" s="141" t="str">
        <f t="shared" si="61"/>
        <v>2022-01</v>
      </c>
      <c r="K678" s="237">
        <v>45261</v>
      </c>
      <c r="L678" s="72" t="str">
        <f t="shared" si="65"/>
        <v>2022</v>
      </c>
      <c r="M678" s="238" t="s">
        <v>54</v>
      </c>
      <c r="N678" s="201" t="s">
        <v>6274</v>
      </c>
      <c r="O678" s="201" t="s">
        <v>7768</v>
      </c>
      <c r="P678" s="231" t="s">
        <v>7120</v>
      </c>
      <c r="Q678" s="215" t="s">
        <v>7121</v>
      </c>
      <c r="R678" s="206">
        <v>2019021002</v>
      </c>
      <c r="S678" s="72" t="s">
        <v>65</v>
      </c>
      <c r="T678" s="141" t="s">
        <v>3804</v>
      </c>
      <c r="U678" s="72" t="s">
        <v>7452</v>
      </c>
      <c r="V678" s="72" t="s">
        <v>73</v>
      </c>
      <c r="W678" s="72" t="s">
        <v>4496</v>
      </c>
      <c r="X678" s="180" t="s">
        <v>5233</v>
      </c>
      <c r="Y678" s="180" t="s">
        <v>116</v>
      </c>
      <c r="Z678" s="181" t="s">
        <v>175</v>
      </c>
      <c r="AA678" s="180" t="s">
        <v>7658</v>
      </c>
      <c r="AB678" s="190" t="s">
        <v>89</v>
      </c>
      <c r="AC678" s="180" t="s">
        <v>76</v>
      </c>
      <c r="AD678" s="180" t="s">
        <v>5233</v>
      </c>
      <c r="AE678" s="191"/>
      <c r="AF678" s="191"/>
      <c r="AG678" s="191"/>
      <c r="AH678" s="191"/>
      <c r="AI678" s="191"/>
      <c r="AJ678" s="191"/>
      <c r="AK678" s="191"/>
      <c r="AL678" s="191"/>
      <c r="AM678" s="191"/>
      <c r="AN678" s="191"/>
      <c r="AO678" s="192"/>
      <c r="AP678" s="192"/>
      <c r="AQ678" s="192"/>
      <c r="AR678" s="192"/>
      <c r="AS678" s="192"/>
      <c r="AT678" s="192"/>
      <c r="AU678" s="192"/>
      <c r="AV678" s="192"/>
      <c r="AW678" s="192"/>
      <c r="AX678" s="72">
        <v>2</v>
      </c>
      <c r="AY678" s="72">
        <v>0</v>
      </c>
      <c r="AZ678" s="80">
        <f t="shared" si="62"/>
        <v>2</v>
      </c>
      <c r="BA678" s="72">
        <v>1.2</v>
      </c>
      <c r="BB678" s="72">
        <f>0</f>
        <v>0</v>
      </c>
      <c r="BC678" s="72">
        <f t="shared" si="63"/>
        <v>1.2</v>
      </c>
      <c r="BD678" s="72">
        <f>0</f>
        <v>0</v>
      </c>
      <c r="BE678" s="72">
        <f t="shared" si="64"/>
        <v>1.2</v>
      </c>
      <c r="BF678" s="72">
        <v>0</v>
      </c>
      <c r="BG678" s="72">
        <v>0</v>
      </c>
      <c r="BH678" s="142"/>
      <c r="BI678" s="142"/>
      <c r="BJ678" s="142"/>
      <c r="BK678" s="176"/>
    </row>
    <row r="679" spans="1:63" ht="40.5" customHeight="1">
      <c r="A679" s="205" t="s">
        <v>5654</v>
      </c>
      <c r="B679" s="232" t="s">
        <v>6191</v>
      </c>
      <c r="C679" s="205" t="s">
        <v>2082</v>
      </c>
      <c r="D679" s="236" t="s">
        <v>6257</v>
      </c>
      <c r="E679" s="238" t="str">
        <f>INDEX([3]项目信息统计表!$E:$E,MATCH(B679,[3]项目信息统计表!$B:$B,0))</f>
        <v>基础研究</v>
      </c>
      <c r="F679" s="238" t="s">
        <v>1539</v>
      </c>
      <c r="G679" s="72" t="str">
        <f>INDEX(辅助数据!$F$3:$F$98,MATCH(项目信息统计表!F679,辅助数据!$E$3:$E$98,0))</f>
        <v>E48</v>
      </c>
      <c r="H679" s="238" t="s">
        <v>122</v>
      </c>
      <c r="I679" s="72">
        <f>INDEX(辅助数据!$B$3:$B$64,MATCH(项目信息统计表!H679,辅助数据!$A$3:$A$64,0))</f>
        <v>580</v>
      </c>
      <c r="J679" s="141" t="str">
        <f t="shared" si="61"/>
        <v>2022-01</v>
      </c>
      <c r="K679" s="237">
        <v>45261</v>
      </c>
      <c r="L679" s="72" t="str">
        <f t="shared" si="65"/>
        <v>2022</v>
      </c>
      <c r="M679" s="238" t="s">
        <v>54</v>
      </c>
      <c r="N679" s="201" t="s">
        <v>6274</v>
      </c>
      <c r="O679" s="201" t="s">
        <v>7768</v>
      </c>
      <c r="P679" s="231" t="s">
        <v>7126</v>
      </c>
      <c r="Q679" s="215" t="s">
        <v>7127</v>
      </c>
      <c r="R679" s="206">
        <v>2019021007</v>
      </c>
      <c r="S679" s="72" t="s">
        <v>65</v>
      </c>
      <c r="T679" s="141" t="s">
        <v>3809</v>
      </c>
      <c r="U679" s="72" t="s">
        <v>7452</v>
      </c>
      <c r="V679" s="72" t="s">
        <v>73</v>
      </c>
      <c r="W679" s="72" t="s">
        <v>4496</v>
      </c>
      <c r="X679" s="180" t="s">
        <v>5233</v>
      </c>
      <c r="Y679" s="180" t="s">
        <v>160</v>
      </c>
      <c r="Z679" s="181" t="s">
        <v>161</v>
      </c>
      <c r="AA679" s="180"/>
      <c r="AB679" s="190"/>
      <c r="AC679" s="180"/>
      <c r="AD679" s="180"/>
      <c r="AE679" s="191"/>
      <c r="AF679" s="191"/>
      <c r="AG679" s="191"/>
      <c r="AH679" s="191"/>
      <c r="AI679" s="191"/>
      <c r="AJ679" s="191"/>
      <c r="AK679" s="191"/>
      <c r="AL679" s="191"/>
      <c r="AM679" s="191"/>
      <c r="AN679" s="191"/>
      <c r="AO679" s="192"/>
      <c r="AP679" s="192"/>
      <c r="AQ679" s="192"/>
      <c r="AR679" s="192"/>
      <c r="AS679" s="192"/>
      <c r="AT679" s="192"/>
      <c r="AU679" s="192"/>
      <c r="AV679" s="192"/>
      <c r="AW679" s="192"/>
      <c r="AX679" s="72">
        <v>4</v>
      </c>
      <c r="AY679" s="72">
        <v>0</v>
      </c>
      <c r="AZ679" s="80">
        <f t="shared" si="62"/>
        <v>4</v>
      </c>
      <c r="BA679" s="72">
        <v>2.4</v>
      </c>
      <c r="BB679" s="72">
        <f>0</f>
        <v>0</v>
      </c>
      <c r="BC679" s="72">
        <f t="shared" si="63"/>
        <v>2.4</v>
      </c>
      <c r="BD679" s="72">
        <f>0</f>
        <v>0</v>
      </c>
      <c r="BE679" s="72">
        <f t="shared" si="64"/>
        <v>2.4</v>
      </c>
      <c r="BF679" s="72">
        <v>0</v>
      </c>
      <c r="BG679" s="72">
        <v>0</v>
      </c>
      <c r="BH679" s="142"/>
      <c r="BI679" s="142"/>
      <c r="BJ679" s="142"/>
      <c r="BK679" s="176"/>
    </row>
    <row r="680" spans="1:63" ht="40.5" customHeight="1">
      <c r="A680" s="205" t="s">
        <v>5658</v>
      </c>
      <c r="B680" s="232" t="s">
        <v>6195</v>
      </c>
      <c r="C680" s="205" t="s">
        <v>2082</v>
      </c>
      <c r="D680" s="236" t="s">
        <v>6257</v>
      </c>
      <c r="E680" s="238" t="str">
        <f>INDEX([3]项目信息统计表!$E:$E,MATCH(B680,[3]项目信息统计表!$B:$B,0))</f>
        <v>基础研究</v>
      </c>
      <c r="F680" s="238" t="s">
        <v>1544</v>
      </c>
      <c r="G680" s="72" t="str">
        <f>INDEX(辅助数据!$F$3:$F$98,MATCH(项目信息统计表!F680,辅助数据!$E$3:$E$98,0))</f>
        <v>G53</v>
      </c>
      <c r="H680" s="238" t="s">
        <v>122</v>
      </c>
      <c r="I680" s="72">
        <f>INDEX(辅助数据!$B$3:$B$64,MATCH(项目信息统计表!H680,辅助数据!$A$3:$A$64,0))</f>
        <v>580</v>
      </c>
      <c r="J680" s="141" t="str">
        <f t="shared" si="61"/>
        <v>2022-01</v>
      </c>
      <c r="K680" s="237">
        <v>45261</v>
      </c>
      <c r="L680" s="72" t="str">
        <f t="shared" si="65"/>
        <v>2022</v>
      </c>
      <c r="M680" s="238" t="s">
        <v>54</v>
      </c>
      <c r="N680" s="201" t="s">
        <v>6274</v>
      </c>
      <c r="O680" s="201" t="s">
        <v>7768</v>
      </c>
      <c r="P680" s="231" t="s">
        <v>7134</v>
      </c>
      <c r="Q680" s="215" t="s">
        <v>7135</v>
      </c>
      <c r="R680" s="206">
        <v>2019021001</v>
      </c>
      <c r="S680" s="72" t="s">
        <v>65</v>
      </c>
      <c r="T680" s="141" t="s">
        <v>3822</v>
      </c>
      <c r="U680" s="72" t="s">
        <v>7452</v>
      </c>
      <c r="V680" s="72" t="s">
        <v>73</v>
      </c>
      <c r="W680" s="72" t="s">
        <v>4496</v>
      </c>
      <c r="X680" s="180" t="s">
        <v>5233</v>
      </c>
      <c r="Y680" s="180" t="s">
        <v>5233</v>
      </c>
      <c r="Z680" s="181" t="s">
        <v>5233</v>
      </c>
      <c r="AA680" s="180" t="s">
        <v>7659</v>
      </c>
      <c r="AB680" s="190" t="s">
        <v>4197</v>
      </c>
      <c r="AC680" s="180" t="s">
        <v>76</v>
      </c>
      <c r="AD680" s="180" t="s">
        <v>5233</v>
      </c>
      <c r="AE680" s="191"/>
      <c r="AF680" s="191"/>
      <c r="AG680" s="191"/>
      <c r="AH680" s="191"/>
      <c r="AI680" s="191"/>
      <c r="AJ680" s="191"/>
      <c r="AK680" s="191"/>
      <c r="AL680" s="191"/>
      <c r="AM680" s="191"/>
      <c r="AN680" s="191"/>
      <c r="AO680" s="192"/>
      <c r="AP680" s="192"/>
      <c r="AQ680" s="192"/>
      <c r="AR680" s="192"/>
      <c r="AS680" s="192"/>
      <c r="AT680" s="192"/>
      <c r="AU680" s="192"/>
      <c r="AV680" s="192"/>
      <c r="AW680" s="192"/>
      <c r="AX680" s="72">
        <v>2</v>
      </c>
      <c r="AY680" s="72">
        <v>0</v>
      </c>
      <c r="AZ680" s="80">
        <f t="shared" si="62"/>
        <v>2</v>
      </c>
      <c r="BA680" s="72">
        <v>1.2</v>
      </c>
      <c r="BB680" s="72">
        <f>0</f>
        <v>0</v>
      </c>
      <c r="BC680" s="72">
        <f t="shared" si="63"/>
        <v>1.2</v>
      </c>
      <c r="BD680" s="72">
        <f>0</f>
        <v>0</v>
      </c>
      <c r="BE680" s="72">
        <f t="shared" si="64"/>
        <v>1.2</v>
      </c>
      <c r="BF680" s="72">
        <v>0</v>
      </c>
      <c r="BG680" s="72">
        <v>0</v>
      </c>
      <c r="BH680" s="142"/>
      <c r="BI680" s="142"/>
      <c r="BJ680" s="142"/>
      <c r="BK680" s="176"/>
    </row>
    <row r="681" spans="1:63" ht="40.5" customHeight="1">
      <c r="A681" s="205" t="s">
        <v>5659</v>
      </c>
      <c r="B681" s="232" t="s">
        <v>6196</v>
      </c>
      <c r="C681" s="205" t="s">
        <v>2082</v>
      </c>
      <c r="D681" s="236" t="s">
        <v>6257</v>
      </c>
      <c r="E681" s="238" t="str">
        <f>INDEX([3]项目信息统计表!$E:$E,MATCH(B681,[3]项目信息统计表!$B:$B,0))</f>
        <v>基础研究</v>
      </c>
      <c r="F681" s="238" t="s">
        <v>1539</v>
      </c>
      <c r="G681" s="72" t="str">
        <f>INDEX(辅助数据!$F$3:$F$98,MATCH(项目信息统计表!F681,辅助数据!$E$3:$E$98,0))</f>
        <v>E48</v>
      </c>
      <c r="H681" s="238" t="s">
        <v>122</v>
      </c>
      <c r="I681" s="72">
        <f>INDEX(辅助数据!$B$3:$B$64,MATCH(项目信息统计表!H681,辅助数据!$A$3:$A$64,0))</f>
        <v>580</v>
      </c>
      <c r="J681" s="141" t="str">
        <f t="shared" si="61"/>
        <v>2022-01</v>
      </c>
      <c r="K681" s="237">
        <v>45261</v>
      </c>
      <c r="L681" s="72" t="str">
        <f t="shared" si="65"/>
        <v>2022</v>
      </c>
      <c r="M681" s="238" t="s">
        <v>54</v>
      </c>
      <c r="N681" s="201" t="s">
        <v>6274</v>
      </c>
      <c r="O681" s="201" t="s">
        <v>7768</v>
      </c>
      <c r="P681" s="231" t="s">
        <v>7136</v>
      </c>
      <c r="Q681" s="215" t="s">
        <v>7137</v>
      </c>
      <c r="R681" s="206">
        <v>2020021072</v>
      </c>
      <c r="S681" s="72" t="s">
        <v>65</v>
      </c>
      <c r="T681" s="141" t="s">
        <v>7451</v>
      </c>
      <c r="U681" s="72" t="s">
        <v>7452</v>
      </c>
      <c r="V681" s="72" t="s">
        <v>73</v>
      </c>
      <c r="W681" s="72" t="s">
        <v>4496</v>
      </c>
      <c r="X681" s="180" t="s">
        <v>5233</v>
      </c>
      <c r="Y681" s="180" t="s">
        <v>160</v>
      </c>
      <c r="Z681" s="181" t="s">
        <v>161</v>
      </c>
      <c r="AA681" s="180" t="s">
        <v>7660</v>
      </c>
      <c r="AB681" s="190" t="s">
        <v>4213</v>
      </c>
      <c r="AC681" s="180" t="s">
        <v>76</v>
      </c>
      <c r="AD681" s="180" t="s">
        <v>5234</v>
      </c>
      <c r="AE681" s="191"/>
      <c r="AF681" s="191"/>
      <c r="AG681" s="191"/>
      <c r="AH681" s="191"/>
      <c r="AI681" s="191"/>
      <c r="AJ681" s="191"/>
      <c r="AK681" s="191"/>
      <c r="AL681" s="191"/>
      <c r="AM681" s="191"/>
      <c r="AN681" s="191"/>
      <c r="AO681" s="192"/>
      <c r="AP681" s="192"/>
      <c r="AQ681" s="192"/>
      <c r="AR681" s="192"/>
      <c r="AS681" s="192"/>
      <c r="AT681" s="192"/>
      <c r="AU681" s="192"/>
      <c r="AV681" s="192"/>
      <c r="AW681" s="192"/>
      <c r="AX681" s="72">
        <v>2</v>
      </c>
      <c r="AY681" s="72">
        <v>0</v>
      </c>
      <c r="AZ681" s="80">
        <f t="shared" si="62"/>
        <v>2</v>
      </c>
      <c r="BA681" s="72">
        <v>1.2</v>
      </c>
      <c r="BB681" s="72">
        <f>0</f>
        <v>0</v>
      </c>
      <c r="BC681" s="72">
        <f t="shared" si="63"/>
        <v>1.2</v>
      </c>
      <c r="BD681" s="72">
        <f>0</f>
        <v>0</v>
      </c>
      <c r="BE681" s="72">
        <f t="shared" si="64"/>
        <v>1.2</v>
      </c>
      <c r="BF681" s="72">
        <v>0</v>
      </c>
      <c r="BG681" s="72">
        <v>0</v>
      </c>
      <c r="BH681" s="142"/>
      <c r="BI681" s="142"/>
      <c r="BJ681" s="142"/>
      <c r="BK681" s="176"/>
    </row>
    <row r="682" spans="1:63" ht="40.5" customHeight="1">
      <c r="A682" s="205" t="s">
        <v>5660</v>
      </c>
      <c r="B682" s="232" t="s">
        <v>6197</v>
      </c>
      <c r="C682" s="205" t="s">
        <v>2082</v>
      </c>
      <c r="D682" s="236" t="s">
        <v>6257</v>
      </c>
      <c r="E682" s="238" t="str">
        <f>INDEX([3]项目信息统计表!$E:$E,MATCH(B682,[3]项目信息统计表!$B:$B,0))</f>
        <v>应用研究</v>
      </c>
      <c r="F682" s="238" t="s">
        <v>1539</v>
      </c>
      <c r="G682" s="72" t="str">
        <f>INDEX(辅助数据!$F$3:$F$98,MATCH(项目信息统计表!F682,辅助数据!$E$3:$E$98,0))</f>
        <v>E48</v>
      </c>
      <c r="H682" s="238" t="s">
        <v>122</v>
      </c>
      <c r="I682" s="72">
        <f>INDEX(辅助数据!$B$3:$B$64,MATCH(项目信息统计表!H682,辅助数据!$A$3:$A$64,0))</f>
        <v>580</v>
      </c>
      <c r="J682" s="141" t="str">
        <f t="shared" si="61"/>
        <v>2022-01</v>
      </c>
      <c r="K682" s="237">
        <v>45261</v>
      </c>
      <c r="L682" s="72" t="str">
        <f t="shared" si="65"/>
        <v>2022</v>
      </c>
      <c r="M682" s="238" t="s">
        <v>54</v>
      </c>
      <c r="N682" s="201" t="s">
        <v>6274</v>
      </c>
      <c r="O682" s="201" t="s">
        <v>7768</v>
      </c>
      <c r="P682" s="231" t="s">
        <v>7138</v>
      </c>
      <c r="Q682" s="215" t="s">
        <v>7139</v>
      </c>
      <c r="R682" s="206">
        <v>2019021054</v>
      </c>
      <c r="S682" s="72" t="s">
        <v>65</v>
      </c>
      <c r="T682" s="141" t="s">
        <v>3827</v>
      </c>
      <c r="U682" s="72" t="s">
        <v>7452</v>
      </c>
      <c r="V682" s="72" t="s">
        <v>73</v>
      </c>
      <c r="W682" s="72" t="s">
        <v>4496</v>
      </c>
      <c r="X682" s="180" t="s">
        <v>5233</v>
      </c>
      <c r="Y682" s="180" t="s">
        <v>160</v>
      </c>
      <c r="Z682" s="181" t="s">
        <v>161</v>
      </c>
      <c r="AA682" s="180" t="s">
        <v>4017</v>
      </c>
      <c r="AB682" s="190" t="s">
        <v>4212</v>
      </c>
      <c r="AC682" s="180" t="s">
        <v>76</v>
      </c>
      <c r="AD682" s="180" t="s">
        <v>79</v>
      </c>
      <c r="AE682" s="191"/>
      <c r="AF682" s="191"/>
      <c r="AG682" s="191"/>
      <c r="AH682" s="191"/>
      <c r="AI682" s="191"/>
      <c r="AJ682" s="191"/>
      <c r="AK682" s="191"/>
      <c r="AL682" s="191"/>
      <c r="AM682" s="191"/>
      <c r="AN682" s="191"/>
      <c r="AO682" s="192"/>
      <c r="AP682" s="192"/>
      <c r="AQ682" s="192"/>
      <c r="AR682" s="192"/>
      <c r="AS682" s="192"/>
      <c r="AT682" s="192"/>
      <c r="AU682" s="192"/>
      <c r="AV682" s="192"/>
      <c r="AW682" s="192"/>
      <c r="AX682" s="72">
        <v>2</v>
      </c>
      <c r="AY682" s="72">
        <v>0</v>
      </c>
      <c r="AZ682" s="80">
        <f t="shared" si="62"/>
        <v>2</v>
      </c>
      <c r="BA682" s="72">
        <v>1.2</v>
      </c>
      <c r="BB682" s="72">
        <f>0</f>
        <v>0</v>
      </c>
      <c r="BC682" s="72">
        <f t="shared" si="63"/>
        <v>1.2</v>
      </c>
      <c r="BD682" s="72">
        <f>0</f>
        <v>0</v>
      </c>
      <c r="BE682" s="72">
        <f t="shared" si="64"/>
        <v>1.2</v>
      </c>
      <c r="BF682" s="72">
        <v>0</v>
      </c>
      <c r="BG682" s="72">
        <v>0</v>
      </c>
      <c r="BH682" s="142"/>
      <c r="BI682" s="142"/>
      <c r="BJ682" s="142"/>
      <c r="BK682" s="176"/>
    </row>
    <row r="683" spans="1:63" ht="40.5" customHeight="1">
      <c r="A683" s="205" t="s">
        <v>5662</v>
      </c>
      <c r="B683" s="232" t="s">
        <v>6199</v>
      </c>
      <c r="C683" s="205" t="s">
        <v>2082</v>
      </c>
      <c r="D683" s="236" t="s">
        <v>6257</v>
      </c>
      <c r="E683" s="238" t="str">
        <f>INDEX([3]项目信息统计表!$E:$E,MATCH(B683,[3]项目信息统计表!$B:$B,0))</f>
        <v>应用研究</v>
      </c>
      <c r="F683" s="238" t="s">
        <v>1539</v>
      </c>
      <c r="G683" s="72" t="str">
        <f>INDEX(辅助数据!$F$3:$F$98,MATCH(项目信息统计表!F683,辅助数据!$E$3:$E$98,0))</f>
        <v>E48</v>
      </c>
      <c r="H683" s="238" t="s">
        <v>122</v>
      </c>
      <c r="I683" s="72">
        <f>INDEX(辅助数据!$B$3:$B$64,MATCH(项目信息统计表!H683,辅助数据!$A$3:$A$64,0))</f>
        <v>580</v>
      </c>
      <c r="J683" s="141" t="str">
        <f t="shared" si="61"/>
        <v>2022-01</v>
      </c>
      <c r="K683" s="237">
        <v>45261</v>
      </c>
      <c r="L683" s="72" t="str">
        <f t="shared" si="65"/>
        <v>2022</v>
      </c>
      <c r="M683" s="238" t="s">
        <v>54</v>
      </c>
      <c r="N683" s="201" t="s">
        <v>6274</v>
      </c>
      <c r="O683" s="201" t="s">
        <v>7768</v>
      </c>
      <c r="P683" s="231" t="s">
        <v>7142</v>
      </c>
      <c r="Q683" s="215" t="s">
        <v>7143</v>
      </c>
      <c r="R683" s="206">
        <v>2020021037</v>
      </c>
      <c r="S683" s="72" t="s">
        <v>65</v>
      </c>
      <c r="T683" s="141" t="s">
        <v>3822</v>
      </c>
      <c r="U683" s="72" t="s">
        <v>7452</v>
      </c>
      <c r="V683" s="72" t="s">
        <v>73</v>
      </c>
      <c r="W683" s="72" t="s">
        <v>4496</v>
      </c>
      <c r="X683" s="180" t="s">
        <v>5233</v>
      </c>
      <c r="Y683" s="180" t="s">
        <v>116</v>
      </c>
      <c r="Z683" s="181" t="s">
        <v>175</v>
      </c>
      <c r="AA683" s="180" t="s">
        <v>7658</v>
      </c>
      <c r="AB683" s="190" t="s">
        <v>89</v>
      </c>
      <c r="AC683" s="180" t="s">
        <v>76</v>
      </c>
      <c r="AD683" s="180" t="s">
        <v>5233</v>
      </c>
      <c r="AE683" s="191"/>
      <c r="AF683" s="191"/>
      <c r="AG683" s="191"/>
      <c r="AH683" s="191"/>
      <c r="AI683" s="191"/>
      <c r="AJ683" s="191"/>
      <c r="AK683" s="191"/>
      <c r="AL683" s="191"/>
      <c r="AM683" s="191"/>
      <c r="AN683" s="191"/>
      <c r="AO683" s="192"/>
      <c r="AP683" s="192"/>
      <c r="AQ683" s="192"/>
      <c r="AR683" s="192"/>
      <c r="AS683" s="192"/>
      <c r="AT683" s="192"/>
      <c r="AU683" s="192"/>
      <c r="AV683" s="192"/>
      <c r="AW683" s="192"/>
      <c r="AX683" s="72">
        <v>2</v>
      </c>
      <c r="AY683" s="72">
        <v>0</v>
      </c>
      <c r="AZ683" s="80">
        <f t="shared" si="62"/>
        <v>2</v>
      </c>
      <c r="BA683" s="72">
        <v>1.2</v>
      </c>
      <c r="BB683" s="72">
        <f>0</f>
        <v>0</v>
      </c>
      <c r="BC683" s="72">
        <f t="shared" si="63"/>
        <v>1.2</v>
      </c>
      <c r="BD683" s="72">
        <f>0</f>
        <v>0</v>
      </c>
      <c r="BE683" s="72">
        <f t="shared" si="64"/>
        <v>1.2</v>
      </c>
      <c r="BF683" s="72">
        <v>0</v>
      </c>
      <c r="BG683" s="72">
        <v>0</v>
      </c>
      <c r="BH683" s="142"/>
      <c r="BI683" s="142"/>
      <c r="BJ683" s="142"/>
      <c r="BK683" s="176"/>
    </row>
    <row r="684" spans="1:63" ht="40.5" customHeight="1">
      <c r="A684" s="207" t="s">
        <v>5663</v>
      </c>
      <c r="B684" s="232" t="s">
        <v>6200</v>
      </c>
      <c r="C684" s="207" t="s">
        <v>2082</v>
      </c>
      <c r="D684" s="236" t="s">
        <v>6257</v>
      </c>
      <c r="E684" s="238" t="str">
        <f>INDEX([3]项目信息统计表!$E:$E,MATCH(B684,[3]项目信息统计表!$B:$B,0))</f>
        <v>应用研究</v>
      </c>
      <c r="F684" s="238" t="s">
        <v>1545</v>
      </c>
      <c r="G684" s="72" t="str">
        <f>INDEX(辅助数据!$F$3:$F$98,MATCH(项目信息统计表!F684,辅助数据!$E$3:$E$98,0))</f>
        <v>G54</v>
      </c>
      <c r="H684" s="238" t="s">
        <v>122</v>
      </c>
      <c r="I684" s="72">
        <f>INDEX(辅助数据!$B$3:$B$64,MATCH(项目信息统计表!H684,辅助数据!$A$3:$A$64,0))</f>
        <v>580</v>
      </c>
      <c r="J684" s="141" t="str">
        <f t="shared" si="61"/>
        <v>2022-01</v>
      </c>
      <c r="K684" s="237">
        <v>45261</v>
      </c>
      <c r="L684" s="72" t="str">
        <f t="shared" ref="L684:L717" si="66">"202"&amp;MID(B684,9,1)</f>
        <v>2022</v>
      </c>
      <c r="M684" s="238" t="s">
        <v>54</v>
      </c>
      <c r="N684" s="201" t="s">
        <v>6274</v>
      </c>
      <c r="O684" s="201" t="s">
        <v>7768</v>
      </c>
      <c r="P684" s="231" t="s">
        <v>7144</v>
      </c>
      <c r="Q684" s="215" t="s">
        <v>7145</v>
      </c>
      <c r="R684" s="217">
        <v>2020021067</v>
      </c>
      <c r="S684" s="72" t="s">
        <v>65</v>
      </c>
      <c r="T684" s="141" t="s">
        <v>3810</v>
      </c>
      <c r="U684" s="72" t="s">
        <v>7452</v>
      </c>
      <c r="V684" s="72" t="s">
        <v>73</v>
      </c>
      <c r="W684" s="72" t="s">
        <v>4496</v>
      </c>
      <c r="X684" s="180" t="s">
        <v>5233</v>
      </c>
      <c r="Y684" s="180" t="s">
        <v>116</v>
      </c>
      <c r="Z684" s="181" t="s">
        <v>4156</v>
      </c>
      <c r="AA684" s="180" t="s">
        <v>260</v>
      </c>
      <c r="AB684" s="190" t="s">
        <v>4221</v>
      </c>
      <c r="AC684" s="180" t="s">
        <v>4497</v>
      </c>
      <c r="AD684" s="180" t="s">
        <v>5234</v>
      </c>
      <c r="AE684" s="191"/>
      <c r="AF684" s="191"/>
      <c r="AG684" s="191"/>
      <c r="AH684" s="191"/>
      <c r="AI684" s="191"/>
      <c r="AJ684" s="191"/>
      <c r="AK684" s="191"/>
      <c r="AL684" s="191"/>
      <c r="AM684" s="191"/>
      <c r="AN684" s="191"/>
      <c r="AO684" s="192"/>
      <c r="AP684" s="192"/>
      <c r="AQ684" s="192"/>
      <c r="AR684" s="192"/>
      <c r="AS684" s="192"/>
      <c r="AT684" s="192"/>
      <c r="AU684" s="192"/>
      <c r="AV684" s="192"/>
      <c r="AW684" s="192"/>
      <c r="AX684" s="72">
        <v>2</v>
      </c>
      <c r="AY684" s="72">
        <v>0</v>
      </c>
      <c r="AZ684" s="80">
        <f t="shared" si="62"/>
        <v>2</v>
      </c>
      <c r="BA684" s="72">
        <v>1.2</v>
      </c>
      <c r="BB684" s="72">
        <f>0</f>
        <v>0</v>
      </c>
      <c r="BC684" s="72">
        <f t="shared" si="63"/>
        <v>1.2</v>
      </c>
      <c r="BD684" s="72">
        <f>0</f>
        <v>0</v>
      </c>
      <c r="BE684" s="72">
        <f t="shared" si="64"/>
        <v>1.2</v>
      </c>
      <c r="BF684" s="72">
        <v>0</v>
      </c>
      <c r="BG684" s="72">
        <v>0</v>
      </c>
      <c r="BH684" s="142"/>
      <c r="BI684" s="142"/>
      <c r="BJ684" s="142"/>
      <c r="BK684" s="176"/>
    </row>
    <row r="685" spans="1:63" ht="40.5" customHeight="1">
      <c r="A685" s="205" t="s">
        <v>5664</v>
      </c>
      <c r="B685" s="232" t="s">
        <v>6201</v>
      </c>
      <c r="C685" s="205" t="s">
        <v>2082</v>
      </c>
      <c r="D685" s="236" t="s">
        <v>6257</v>
      </c>
      <c r="E685" s="238" t="str">
        <f>INDEX([3]项目信息统计表!$E:$E,MATCH(B685,[3]项目信息统计表!$B:$B,0))</f>
        <v>基础研究</v>
      </c>
      <c r="F685" s="238" t="s">
        <v>1539</v>
      </c>
      <c r="G685" s="72" t="str">
        <f>INDEX(辅助数据!$F$3:$F$98,MATCH(项目信息统计表!F685,辅助数据!$E$3:$E$98,0))</f>
        <v>E48</v>
      </c>
      <c r="H685" s="238" t="s">
        <v>122</v>
      </c>
      <c r="I685" s="72">
        <f>INDEX(辅助数据!$B$3:$B$64,MATCH(项目信息统计表!H685,辅助数据!$A$3:$A$64,0))</f>
        <v>580</v>
      </c>
      <c r="J685" s="141" t="str">
        <f t="shared" si="61"/>
        <v>2022-01</v>
      </c>
      <c r="K685" s="237">
        <v>45261</v>
      </c>
      <c r="L685" s="72" t="str">
        <f t="shared" si="66"/>
        <v>2022</v>
      </c>
      <c r="M685" s="238" t="s">
        <v>54</v>
      </c>
      <c r="N685" s="201" t="s">
        <v>6274</v>
      </c>
      <c r="O685" s="201" t="s">
        <v>7768</v>
      </c>
      <c r="P685" s="231" t="s">
        <v>7146</v>
      </c>
      <c r="Q685" s="215" t="s">
        <v>7147</v>
      </c>
      <c r="R685" s="206">
        <v>2019021035</v>
      </c>
      <c r="S685" s="72" t="s">
        <v>65</v>
      </c>
      <c r="T685" s="141" t="s">
        <v>3829</v>
      </c>
      <c r="U685" s="72" t="s">
        <v>7452</v>
      </c>
      <c r="V685" s="72" t="s">
        <v>73</v>
      </c>
      <c r="W685" s="72" t="s">
        <v>4496</v>
      </c>
      <c r="X685" s="180" t="s">
        <v>5233</v>
      </c>
      <c r="Y685" s="180" t="s">
        <v>160</v>
      </c>
      <c r="Z685" s="181" t="s">
        <v>161</v>
      </c>
      <c r="AA685" s="180" t="s">
        <v>7661</v>
      </c>
      <c r="AB685" s="190" t="s">
        <v>4231</v>
      </c>
      <c r="AC685" s="180" t="s">
        <v>4496</v>
      </c>
      <c r="AD685" s="180" t="s">
        <v>5233</v>
      </c>
      <c r="AE685" s="191"/>
      <c r="AF685" s="191"/>
      <c r="AG685" s="191"/>
      <c r="AH685" s="191"/>
      <c r="AI685" s="191"/>
      <c r="AJ685" s="191"/>
      <c r="AK685" s="191"/>
      <c r="AL685" s="191"/>
      <c r="AM685" s="191"/>
      <c r="AN685" s="191"/>
      <c r="AO685" s="192"/>
      <c r="AP685" s="192"/>
      <c r="AQ685" s="192"/>
      <c r="AR685" s="192"/>
      <c r="AS685" s="192"/>
      <c r="AT685" s="192"/>
      <c r="AU685" s="192"/>
      <c r="AV685" s="192"/>
      <c r="AW685" s="192"/>
      <c r="AX685" s="72">
        <v>2</v>
      </c>
      <c r="AY685" s="72">
        <v>0</v>
      </c>
      <c r="AZ685" s="80">
        <f t="shared" si="62"/>
        <v>2</v>
      </c>
      <c r="BA685" s="72">
        <v>1.2</v>
      </c>
      <c r="BB685" s="72">
        <f>0</f>
        <v>0</v>
      </c>
      <c r="BC685" s="72">
        <f t="shared" si="63"/>
        <v>1.2</v>
      </c>
      <c r="BD685" s="72">
        <f>0</f>
        <v>0</v>
      </c>
      <c r="BE685" s="72">
        <f t="shared" si="64"/>
        <v>1.2</v>
      </c>
      <c r="BF685" s="72">
        <v>0</v>
      </c>
      <c r="BG685" s="72">
        <v>0</v>
      </c>
      <c r="BH685" s="142"/>
      <c r="BI685" s="142"/>
      <c r="BJ685" s="142"/>
      <c r="BK685" s="176"/>
    </row>
    <row r="686" spans="1:63" ht="40.5" customHeight="1">
      <c r="A686" s="204" t="s">
        <v>5765</v>
      </c>
      <c r="B686" s="232" t="s">
        <v>4792</v>
      </c>
      <c r="C686" s="204" t="s">
        <v>2082</v>
      </c>
      <c r="D686" s="236" t="s">
        <v>6257</v>
      </c>
      <c r="E686" s="238" t="str">
        <f>INDEX([3]项目信息统计表!$E:$E,MATCH(B686,[3]项目信息统计表!$B:$B,0))</f>
        <v>基础研究</v>
      </c>
      <c r="F686" s="238" t="s">
        <v>1545</v>
      </c>
      <c r="G686" s="72" t="str">
        <f>INDEX(辅助数据!$F$3:$F$98,MATCH(项目信息统计表!F686,辅助数据!$E$3:$E$98,0))</f>
        <v>G54</v>
      </c>
      <c r="H686" s="238" t="s">
        <v>122</v>
      </c>
      <c r="I686" s="72">
        <f>INDEX(辅助数据!$B$3:$B$64,MATCH(项目信息统计表!H686,辅助数据!$A$3:$A$64,0))</f>
        <v>580</v>
      </c>
      <c r="J686" s="141" t="str">
        <f t="shared" si="61"/>
        <v>2021-01</v>
      </c>
      <c r="K686" s="237">
        <v>44896</v>
      </c>
      <c r="L686" s="72" t="str">
        <f t="shared" si="66"/>
        <v>2021</v>
      </c>
      <c r="M686" s="193"/>
      <c r="N686" s="201" t="s">
        <v>6274</v>
      </c>
      <c r="O686" s="201" t="s">
        <v>7768</v>
      </c>
      <c r="P686" s="231" t="s">
        <v>7417</v>
      </c>
      <c r="Q686" s="215" t="s">
        <v>5035</v>
      </c>
      <c r="R686" s="215">
        <v>2019021083</v>
      </c>
      <c r="S686" s="72" t="s">
        <v>65</v>
      </c>
      <c r="T686" s="141" t="s">
        <v>3799</v>
      </c>
      <c r="U686" s="72" t="s">
        <v>7452</v>
      </c>
      <c r="V686" s="72" t="s">
        <v>73</v>
      </c>
      <c r="W686" s="72" t="s">
        <v>4496</v>
      </c>
      <c r="X686" s="180" t="s">
        <v>5233</v>
      </c>
      <c r="Y686" s="180" t="s">
        <v>160</v>
      </c>
      <c r="Z686" s="181" t="s">
        <v>161</v>
      </c>
      <c r="AA686" s="180"/>
      <c r="AB686" s="190"/>
      <c r="AC686" s="180"/>
      <c r="AD686" s="180"/>
      <c r="AE686" s="191"/>
      <c r="AF686" s="191"/>
      <c r="AG686" s="191"/>
      <c r="AH686" s="191"/>
      <c r="AI686" s="191"/>
      <c r="AJ686" s="191"/>
      <c r="AK686" s="191"/>
      <c r="AL686" s="191"/>
      <c r="AM686" s="191"/>
      <c r="AN686" s="191"/>
      <c r="AO686" s="192"/>
      <c r="AP686" s="192"/>
      <c r="AQ686" s="192"/>
      <c r="AR686" s="192"/>
      <c r="AS686" s="192"/>
      <c r="AT686" s="192"/>
      <c r="AU686" s="192"/>
      <c r="AV686" s="192"/>
      <c r="AW686" s="192"/>
      <c r="AX686" s="72">
        <v>2</v>
      </c>
      <c r="AY686" s="72">
        <v>0</v>
      </c>
      <c r="AZ686" s="80">
        <f t="shared" si="62"/>
        <v>2</v>
      </c>
      <c r="BA686" s="72">
        <v>0.8</v>
      </c>
      <c r="BB686" s="72">
        <f>0</f>
        <v>0</v>
      </c>
      <c r="BC686" s="72">
        <f t="shared" si="63"/>
        <v>0.8</v>
      </c>
      <c r="BD686" s="72">
        <f>0</f>
        <v>0</v>
      </c>
      <c r="BE686" s="72">
        <f t="shared" si="64"/>
        <v>0.8</v>
      </c>
      <c r="BF686" s="72">
        <v>0</v>
      </c>
      <c r="BG686" s="72">
        <v>0</v>
      </c>
      <c r="BH686" s="142"/>
      <c r="BI686" s="142"/>
      <c r="BJ686" s="142"/>
      <c r="BK686" s="176"/>
    </row>
    <row r="687" spans="1:63" ht="40.5" customHeight="1">
      <c r="A687" s="194" t="s">
        <v>4620</v>
      </c>
      <c r="B687" s="232" t="s">
        <v>4794</v>
      </c>
      <c r="C687" s="196" t="s">
        <v>2082</v>
      </c>
      <c r="D687" s="236" t="s">
        <v>6257</v>
      </c>
      <c r="E687" s="238" t="str">
        <f>INDEX([3]项目信息统计表!$E:$E,MATCH(B687,[3]项目信息统计表!$B:$B,0))</f>
        <v>基础研究</v>
      </c>
      <c r="F687" s="238" t="s">
        <v>1545</v>
      </c>
      <c r="G687" s="72" t="str">
        <f>INDEX(辅助数据!$F$3:$F$98,MATCH(项目信息统计表!F687,辅助数据!$E$3:$E$98,0))</f>
        <v>G54</v>
      </c>
      <c r="H687" s="238" t="s">
        <v>122</v>
      </c>
      <c r="I687" s="72">
        <f>INDEX(辅助数据!$B$3:$B$64,MATCH(项目信息统计表!H687,辅助数据!$A$3:$A$64,0))</f>
        <v>580</v>
      </c>
      <c r="J687" s="141" t="str">
        <f t="shared" si="61"/>
        <v>2021-01</v>
      </c>
      <c r="K687" s="237">
        <v>44896</v>
      </c>
      <c r="L687" s="72" t="str">
        <f t="shared" si="66"/>
        <v>2021</v>
      </c>
      <c r="M687" s="193"/>
      <c r="N687" s="201" t="s">
        <v>6274</v>
      </c>
      <c r="O687" s="201" t="s">
        <v>7768</v>
      </c>
      <c r="P687" s="231" t="s">
        <v>7419</v>
      </c>
      <c r="Q687" s="215" t="s">
        <v>5037</v>
      </c>
      <c r="R687" s="216">
        <v>2018021066</v>
      </c>
      <c r="S687" s="72" t="s">
        <v>65</v>
      </c>
      <c r="T687" s="141" t="s">
        <v>3801</v>
      </c>
      <c r="U687" s="72" t="s">
        <v>7452</v>
      </c>
      <c r="V687" s="72" t="s">
        <v>73</v>
      </c>
      <c r="W687" s="72" t="s">
        <v>4496</v>
      </c>
      <c r="X687" s="180" t="s">
        <v>5233</v>
      </c>
      <c r="Y687" s="180" t="s">
        <v>160</v>
      </c>
      <c r="Z687" s="181" t="s">
        <v>161</v>
      </c>
      <c r="AA687" s="180"/>
      <c r="AB687" s="190"/>
      <c r="AC687" s="180"/>
      <c r="AD687" s="180"/>
      <c r="AE687" s="191"/>
      <c r="AF687" s="191"/>
      <c r="AG687" s="191"/>
      <c r="AH687" s="191"/>
      <c r="AI687" s="191"/>
      <c r="AJ687" s="191"/>
      <c r="AK687" s="191"/>
      <c r="AL687" s="191"/>
      <c r="AM687" s="191"/>
      <c r="AN687" s="191"/>
      <c r="AO687" s="192"/>
      <c r="AP687" s="192"/>
      <c r="AQ687" s="192"/>
      <c r="AR687" s="192"/>
      <c r="AS687" s="192"/>
      <c r="AT687" s="192"/>
      <c r="AU687" s="192"/>
      <c r="AV687" s="192"/>
      <c r="AW687" s="192"/>
      <c r="AX687" s="72">
        <v>2</v>
      </c>
      <c r="AY687" s="72">
        <v>0</v>
      </c>
      <c r="AZ687" s="80">
        <f t="shared" si="62"/>
        <v>2</v>
      </c>
      <c r="BA687" s="72">
        <v>0.8</v>
      </c>
      <c r="BB687" s="72">
        <f>0</f>
        <v>0</v>
      </c>
      <c r="BC687" s="72">
        <f t="shared" si="63"/>
        <v>0.8</v>
      </c>
      <c r="BD687" s="72">
        <f>0</f>
        <v>0</v>
      </c>
      <c r="BE687" s="72">
        <f t="shared" si="64"/>
        <v>0.8</v>
      </c>
      <c r="BF687" s="72">
        <v>0</v>
      </c>
      <c r="BG687" s="72">
        <v>0</v>
      </c>
      <c r="BH687" s="142"/>
      <c r="BI687" s="142"/>
      <c r="BJ687" s="142"/>
      <c r="BK687" s="176"/>
    </row>
    <row r="688" spans="1:63" ht="40.5" customHeight="1">
      <c r="A688" s="205" t="s">
        <v>5767</v>
      </c>
      <c r="B688" s="232" t="s">
        <v>4795</v>
      </c>
      <c r="C688" s="205" t="s">
        <v>2082</v>
      </c>
      <c r="D688" s="236" t="s">
        <v>6257</v>
      </c>
      <c r="E688" s="238" t="str">
        <f>INDEX([3]项目信息统计表!$E:$E,MATCH(B688,[3]项目信息统计表!$B:$B,0))</f>
        <v>基础研究</v>
      </c>
      <c r="F688" s="238" t="s">
        <v>1545</v>
      </c>
      <c r="G688" s="72" t="str">
        <f>INDEX(辅助数据!$F$3:$F$98,MATCH(项目信息统计表!F688,辅助数据!$E$3:$E$98,0))</f>
        <v>G54</v>
      </c>
      <c r="H688" s="238" t="s">
        <v>122</v>
      </c>
      <c r="I688" s="72">
        <f>INDEX(辅助数据!$B$3:$B$64,MATCH(项目信息统计表!H688,辅助数据!$A$3:$A$64,0))</f>
        <v>580</v>
      </c>
      <c r="J688" s="141" t="str">
        <f t="shared" si="61"/>
        <v>2021-01</v>
      </c>
      <c r="K688" s="237">
        <v>44896</v>
      </c>
      <c r="L688" s="72" t="str">
        <f t="shared" si="66"/>
        <v>2021</v>
      </c>
      <c r="M688" s="193"/>
      <c r="N688" s="201" t="s">
        <v>6274</v>
      </c>
      <c r="O688" s="201" t="s">
        <v>7768</v>
      </c>
      <c r="P688" s="231" t="s">
        <v>7420</v>
      </c>
      <c r="Q688" s="215" t="s">
        <v>5038</v>
      </c>
      <c r="R688" s="206">
        <v>2018021065</v>
      </c>
      <c r="S688" s="72" t="s">
        <v>65</v>
      </c>
      <c r="T688" s="141" t="s">
        <v>3812</v>
      </c>
      <c r="U688" s="72" t="s">
        <v>7452</v>
      </c>
      <c r="V688" s="72" t="s">
        <v>73</v>
      </c>
      <c r="W688" s="72" t="s">
        <v>4496</v>
      </c>
      <c r="X688" s="180" t="s">
        <v>5233</v>
      </c>
      <c r="Y688" s="180" t="s">
        <v>160</v>
      </c>
      <c r="Z688" s="181" t="s">
        <v>161</v>
      </c>
      <c r="AA688" s="180"/>
      <c r="AB688" s="190"/>
      <c r="AC688" s="180"/>
      <c r="AD688" s="180"/>
      <c r="AE688" s="191"/>
      <c r="AF688" s="191"/>
      <c r="AG688" s="191"/>
      <c r="AH688" s="191"/>
      <c r="AI688" s="191"/>
      <c r="AJ688" s="191"/>
      <c r="AK688" s="191"/>
      <c r="AL688" s="191"/>
      <c r="AM688" s="191"/>
      <c r="AN688" s="191"/>
      <c r="AO688" s="192"/>
      <c r="AP688" s="192"/>
      <c r="AQ688" s="192"/>
      <c r="AR688" s="192"/>
      <c r="AS688" s="192"/>
      <c r="AT688" s="192"/>
      <c r="AU688" s="192"/>
      <c r="AV688" s="192"/>
      <c r="AW688" s="192"/>
      <c r="AX688" s="72">
        <v>2</v>
      </c>
      <c r="AY688" s="72">
        <v>0</v>
      </c>
      <c r="AZ688" s="80">
        <f t="shared" si="62"/>
        <v>2</v>
      </c>
      <c r="BA688" s="72">
        <v>0.8</v>
      </c>
      <c r="BB688" s="72">
        <f>0</f>
        <v>0</v>
      </c>
      <c r="BC688" s="72">
        <f t="shared" si="63"/>
        <v>0.8</v>
      </c>
      <c r="BD688" s="72">
        <f>0</f>
        <v>0</v>
      </c>
      <c r="BE688" s="72">
        <f t="shared" si="64"/>
        <v>0.8</v>
      </c>
      <c r="BF688" s="72">
        <v>0</v>
      </c>
      <c r="BG688" s="72">
        <v>0</v>
      </c>
      <c r="BH688" s="142"/>
      <c r="BI688" s="142"/>
      <c r="BJ688" s="142"/>
      <c r="BK688" s="176"/>
    </row>
    <row r="689" spans="1:63" ht="40.5" customHeight="1">
      <c r="A689" s="205" t="s">
        <v>5768</v>
      </c>
      <c r="B689" s="232" t="s">
        <v>4796</v>
      </c>
      <c r="C689" s="205" t="s">
        <v>2082</v>
      </c>
      <c r="D689" s="236" t="s">
        <v>6257</v>
      </c>
      <c r="E689" s="238" t="str">
        <f>INDEX([3]项目信息统计表!$E:$E,MATCH(B689,[3]项目信息统计表!$B:$B,0))</f>
        <v>应用研究</v>
      </c>
      <c r="F689" s="238" t="s">
        <v>1539</v>
      </c>
      <c r="G689" s="72" t="str">
        <f>INDEX(辅助数据!$F$3:$F$98,MATCH(项目信息统计表!F689,辅助数据!$E$3:$E$98,0))</f>
        <v>E48</v>
      </c>
      <c r="H689" s="238" t="s">
        <v>122</v>
      </c>
      <c r="I689" s="72">
        <f>INDEX(辅助数据!$B$3:$B$64,MATCH(项目信息统计表!H689,辅助数据!$A$3:$A$64,0))</f>
        <v>580</v>
      </c>
      <c r="J689" s="141" t="str">
        <f t="shared" si="61"/>
        <v>2021-01</v>
      </c>
      <c r="K689" s="237">
        <v>44896</v>
      </c>
      <c r="L689" s="72" t="str">
        <f t="shared" si="66"/>
        <v>2021</v>
      </c>
      <c r="M689" s="193"/>
      <c r="N689" s="201" t="s">
        <v>6274</v>
      </c>
      <c r="O689" s="201" t="s">
        <v>7768</v>
      </c>
      <c r="P689" s="231" t="s">
        <v>7421</v>
      </c>
      <c r="Q689" s="215" t="s">
        <v>5039</v>
      </c>
      <c r="R689" s="206">
        <v>2019021038</v>
      </c>
      <c r="S689" s="72" t="s">
        <v>65</v>
      </c>
      <c r="T689" s="141" t="s">
        <v>3834</v>
      </c>
      <c r="U689" s="72" t="s">
        <v>7452</v>
      </c>
      <c r="V689" s="72" t="s">
        <v>73</v>
      </c>
      <c r="W689" s="72" t="s">
        <v>4496</v>
      </c>
      <c r="X689" s="180" t="s">
        <v>5233</v>
      </c>
      <c r="Y689" s="180" t="s">
        <v>5233</v>
      </c>
      <c r="Z689" s="181" t="s">
        <v>5233</v>
      </c>
      <c r="AA689" s="180" t="s">
        <v>7746</v>
      </c>
      <c r="AB689" s="190" t="s">
        <v>4229</v>
      </c>
      <c r="AC689" s="180" t="s">
        <v>4496</v>
      </c>
      <c r="AD689" s="180" t="s">
        <v>5233</v>
      </c>
      <c r="AE689" s="191"/>
      <c r="AF689" s="191"/>
      <c r="AG689" s="191"/>
      <c r="AH689" s="191"/>
      <c r="AI689" s="191"/>
      <c r="AJ689" s="191"/>
      <c r="AK689" s="191"/>
      <c r="AL689" s="191"/>
      <c r="AM689" s="191"/>
      <c r="AN689" s="191"/>
      <c r="AO689" s="192"/>
      <c r="AP689" s="192"/>
      <c r="AQ689" s="192"/>
      <c r="AR689" s="192"/>
      <c r="AS689" s="192"/>
      <c r="AT689" s="192"/>
      <c r="AU689" s="192"/>
      <c r="AV689" s="192"/>
      <c r="AW689" s="192"/>
      <c r="AX689" s="72">
        <v>2</v>
      </c>
      <c r="AY689" s="72">
        <v>0</v>
      </c>
      <c r="AZ689" s="80">
        <f t="shared" si="62"/>
        <v>2</v>
      </c>
      <c r="BA689" s="72">
        <v>0.8</v>
      </c>
      <c r="BB689" s="72">
        <f>0</f>
        <v>0</v>
      </c>
      <c r="BC689" s="72">
        <f t="shared" si="63"/>
        <v>0.8</v>
      </c>
      <c r="BD689" s="72">
        <f>0</f>
        <v>0</v>
      </c>
      <c r="BE689" s="72">
        <f t="shared" si="64"/>
        <v>0.8</v>
      </c>
      <c r="BF689" s="72">
        <v>0</v>
      </c>
      <c r="BG689" s="72">
        <v>0</v>
      </c>
      <c r="BH689" s="142"/>
      <c r="BI689" s="142"/>
      <c r="BJ689" s="142"/>
      <c r="BK689" s="176"/>
    </row>
    <row r="690" spans="1:63" ht="40.5" customHeight="1">
      <c r="A690" s="205" t="s">
        <v>5769</v>
      </c>
      <c r="B690" s="232" t="s">
        <v>4797</v>
      </c>
      <c r="C690" s="205" t="s">
        <v>2082</v>
      </c>
      <c r="D690" s="236" t="s">
        <v>6257</v>
      </c>
      <c r="E690" s="238" t="str">
        <f>INDEX([3]项目信息统计表!$E:$E,MATCH(B690,[3]项目信息统计表!$B:$B,0))</f>
        <v>基础研究</v>
      </c>
      <c r="F690" s="238" t="s">
        <v>1545</v>
      </c>
      <c r="G690" s="72" t="str">
        <f>INDEX(辅助数据!$F$3:$F$98,MATCH(项目信息统计表!F690,辅助数据!$E$3:$E$98,0))</f>
        <v>G54</v>
      </c>
      <c r="H690" s="238" t="s">
        <v>122</v>
      </c>
      <c r="I690" s="72">
        <f>INDEX(辅助数据!$B$3:$B$64,MATCH(项目信息统计表!H690,辅助数据!$A$3:$A$64,0))</f>
        <v>580</v>
      </c>
      <c r="J690" s="141" t="str">
        <f t="shared" si="61"/>
        <v>2021-01</v>
      </c>
      <c r="K690" s="237">
        <v>44896</v>
      </c>
      <c r="L690" s="72" t="str">
        <f t="shared" si="66"/>
        <v>2021</v>
      </c>
      <c r="M690" s="193"/>
      <c r="N690" s="201" t="s">
        <v>6274</v>
      </c>
      <c r="O690" s="201" t="s">
        <v>7768</v>
      </c>
      <c r="P690" s="231" t="s">
        <v>7422</v>
      </c>
      <c r="Q690" s="215" t="s">
        <v>5040</v>
      </c>
      <c r="R690" s="206">
        <v>2018021052</v>
      </c>
      <c r="S690" s="72" t="s">
        <v>65</v>
      </c>
      <c r="T690" s="141" t="s">
        <v>3839</v>
      </c>
      <c r="U690" s="72" t="s">
        <v>7452</v>
      </c>
      <c r="V690" s="72" t="s">
        <v>73</v>
      </c>
      <c r="W690" s="72" t="s">
        <v>4496</v>
      </c>
      <c r="X690" s="180" t="s">
        <v>5233</v>
      </c>
      <c r="Y690" s="180" t="s">
        <v>160</v>
      </c>
      <c r="Z690" s="181" t="s">
        <v>161</v>
      </c>
      <c r="AA690" s="180" t="s">
        <v>7747</v>
      </c>
      <c r="AB690" s="190" t="s">
        <v>4194</v>
      </c>
      <c r="AC690" s="180" t="s">
        <v>76</v>
      </c>
      <c r="AD690" s="180" t="s">
        <v>5233</v>
      </c>
      <c r="AE690" s="191"/>
      <c r="AF690" s="191"/>
      <c r="AG690" s="191"/>
      <c r="AH690" s="191"/>
      <c r="AI690" s="191"/>
      <c r="AJ690" s="191"/>
      <c r="AK690" s="191"/>
      <c r="AL690" s="191"/>
      <c r="AM690" s="191"/>
      <c r="AN690" s="191"/>
      <c r="AO690" s="192"/>
      <c r="AP690" s="192"/>
      <c r="AQ690" s="192"/>
      <c r="AR690" s="192"/>
      <c r="AS690" s="192"/>
      <c r="AT690" s="192"/>
      <c r="AU690" s="192"/>
      <c r="AV690" s="192"/>
      <c r="AW690" s="192"/>
      <c r="AX690" s="72">
        <v>2</v>
      </c>
      <c r="AY690" s="72">
        <v>0</v>
      </c>
      <c r="AZ690" s="80">
        <f t="shared" si="62"/>
        <v>2</v>
      </c>
      <c r="BA690" s="72">
        <v>0.8</v>
      </c>
      <c r="BB690" s="72">
        <f>0</f>
        <v>0</v>
      </c>
      <c r="BC690" s="72">
        <f t="shared" si="63"/>
        <v>0.8</v>
      </c>
      <c r="BD690" s="72">
        <f>0</f>
        <v>0</v>
      </c>
      <c r="BE690" s="72">
        <f t="shared" si="64"/>
        <v>0.8</v>
      </c>
      <c r="BF690" s="72">
        <v>0</v>
      </c>
      <c r="BG690" s="72">
        <v>0</v>
      </c>
      <c r="BH690" s="142"/>
      <c r="BI690" s="142"/>
      <c r="BJ690" s="142"/>
      <c r="BK690" s="176"/>
    </row>
    <row r="691" spans="1:63" ht="40.5" customHeight="1">
      <c r="A691" s="205" t="s">
        <v>4621</v>
      </c>
      <c r="B691" s="232" t="s">
        <v>4799</v>
      </c>
      <c r="C691" s="205" t="s">
        <v>2082</v>
      </c>
      <c r="D691" s="236" t="s">
        <v>6257</v>
      </c>
      <c r="E691" s="238" t="str">
        <f>INDEX([3]项目信息统计表!$E:$E,MATCH(B691,[3]项目信息统计表!$B:$B,0))</f>
        <v>应用研究</v>
      </c>
      <c r="F691" s="238" t="s">
        <v>1539</v>
      </c>
      <c r="G691" s="72" t="str">
        <f>INDEX(辅助数据!$F$3:$F$98,MATCH(项目信息统计表!F691,辅助数据!$E$3:$E$98,0))</f>
        <v>E48</v>
      </c>
      <c r="H691" s="238" t="s">
        <v>228</v>
      </c>
      <c r="I691" s="72">
        <f>INDEX(辅助数据!$B$3:$B$64,MATCH(项目信息统计表!H691,辅助数据!$A$3:$A$64,0))</f>
        <v>560</v>
      </c>
      <c r="J691" s="141" t="str">
        <f t="shared" si="61"/>
        <v>2021-01</v>
      </c>
      <c r="K691" s="237">
        <v>44896</v>
      </c>
      <c r="L691" s="72" t="str">
        <f t="shared" si="66"/>
        <v>2021</v>
      </c>
      <c r="M691" s="193"/>
      <c r="N691" s="201" t="s">
        <v>6274</v>
      </c>
      <c r="O691" s="201" t="s">
        <v>7768</v>
      </c>
      <c r="P691" s="231" t="s">
        <v>7424</v>
      </c>
      <c r="Q691" s="215" t="s">
        <v>5042</v>
      </c>
      <c r="R691" s="206">
        <v>2018021011</v>
      </c>
      <c r="S691" s="72" t="s">
        <v>65</v>
      </c>
      <c r="T691" s="141" t="s">
        <v>3828</v>
      </c>
      <c r="U691" s="72" t="s">
        <v>7452</v>
      </c>
      <c r="V691" s="72" t="s">
        <v>73</v>
      </c>
      <c r="W691" s="72" t="s">
        <v>4496</v>
      </c>
      <c r="X691" s="180" t="s">
        <v>5233</v>
      </c>
      <c r="Y691" s="180" t="s">
        <v>116</v>
      </c>
      <c r="Z691" s="181" t="s">
        <v>4158</v>
      </c>
      <c r="AA691" s="180" t="s">
        <v>2728</v>
      </c>
      <c r="AB691" s="190" t="s">
        <v>4215</v>
      </c>
      <c r="AC691" s="180" t="s">
        <v>76</v>
      </c>
      <c r="AD691" s="180" t="s">
        <v>5233</v>
      </c>
      <c r="AE691" s="191"/>
      <c r="AF691" s="191"/>
      <c r="AG691" s="191"/>
      <c r="AH691" s="191"/>
      <c r="AI691" s="191"/>
      <c r="AJ691" s="191"/>
      <c r="AK691" s="191"/>
      <c r="AL691" s="191"/>
      <c r="AM691" s="191"/>
      <c r="AN691" s="191"/>
      <c r="AO691" s="192"/>
      <c r="AP691" s="192"/>
      <c r="AQ691" s="192"/>
      <c r="AR691" s="192"/>
      <c r="AS691" s="192"/>
      <c r="AT691" s="192"/>
      <c r="AU691" s="192"/>
      <c r="AV691" s="192"/>
      <c r="AW691" s="192"/>
      <c r="AX691" s="72">
        <v>2</v>
      </c>
      <c r="AY691" s="72">
        <v>0</v>
      </c>
      <c r="AZ691" s="80">
        <f t="shared" si="62"/>
        <v>2</v>
      </c>
      <c r="BA691" s="72">
        <v>0.8</v>
      </c>
      <c r="BB691" s="72">
        <f>0</f>
        <v>0</v>
      </c>
      <c r="BC691" s="72">
        <f t="shared" si="63"/>
        <v>0.8</v>
      </c>
      <c r="BD691" s="72">
        <f>0</f>
        <v>0</v>
      </c>
      <c r="BE691" s="72">
        <f t="shared" si="64"/>
        <v>0.8</v>
      </c>
      <c r="BF691" s="72">
        <v>0</v>
      </c>
      <c r="BG691" s="72">
        <v>0</v>
      </c>
      <c r="BH691" s="142"/>
      <c r="BI691" s="142"/>
      <c r="BJ691" s="142"/>
      <c r="BK691" s="176"/>
    </row>
    <row r="692" spans="1:63" ht="40.5" customHeight="1">
      <c r="A692" s="205" t="s">
        <v>5772</v>
      </c>
      <c r="B692" s="232" t="s">
        <v>4802</v>
      </c>
      <c r="C692" s="205" t="s">
        <v>2082</v>
      </c>
      <c r="D692" s="236" t="s">
        <v>6257</v>
      </c>
      <c r="E692" s="238" t="str">
        <f>INDEX([3]项目信息统计表!$E:$E,MATCH(B692,[3]项目信息统计表!$B:$B,0))</f>
        <v>应用研究</v>
      </c>
      <c r="F692" s="238" t="s">
        <v>1539</v>
      </c>
      <c r="G692" s="72" t="str">
        <f>INDEX(辅助数据!$F$3:$F$98,MATCH(项目信息统计表!F692,辅助数据!$E$3:$E$98,0))</f>
        <v>E48</v>
      </c>
      <c r="H692" s="238" t="s">
        <v>122</v>
      </c>
      <c r="I692" s="72">
        <f>INDEX(辅助数据!$B$3:$B$64,MATCH(项目信息统计表!H692,辅助数据!$A$3:$A$64,0))</f>
        <v>580</v>
      </c>
      <c r="J692" s="141" t="str">
        <f t="shared" si="61"/>
        <v>2021-01</v>
      </c>
      <c r="K692" s="237">
        <v>44896</v>
      </c>
      <c r="L692" s="72" t="str">
        <f t="shared" si="66"/>
        <v>2021</v>
      </c>
      <c r="M692" s="193"/>
      <c r="N692" s="201" t="s">
        <v>6274</v>
      </c>
      <c r="O692" s="201" t="s">
        <v>7768</v>
      </c>
      <c r="P692" s="231" t="s">
        <v>7427</v>
      </c>
      <c r="Q692" s="215" t="s">
        <v>5045</v>
      </c>
      <c r="R692" s="206">
        <v>2019021006</v>
      </c>
      <c r="S692" s="72" t="s">
        <v>65</v>
      </c>
      <c r="T692" s="141" t="s">
        <v>3807</v>
      </c>
      <c r="U692" s="72" t="s">
        <v>7452</v>
      </c>
      <c r="V692" s="72" t="s">
        <v>73</v>
      </c>
      <c r="W692" s="72" t="s">
        <v>4496</v>
      </c>
      <c r="X692" s="180" t="s">
        <v>5233</v>
      </c>
      <c r="Y692" s="180" t="s">
        <v>160</v>
      </c>
      <c r="Z692" s="181" t="s">
        <v>161</v>
      </c>
      <c r="AA692" s="180" t="s">
        <v>7750</v>
      </c>
      <c r="AB692" s="190" t="s">
        <v>4228</v>
      </c>
      <c r="AC692" s="180" t="s">
        <v>4496</v>
      </c>
      <c r="AD692" s="180" t="s">
        <v>5233</v>
      </c>
      <c r="AE692" s="191"/>
      <c r="AF692" s="191"/>
      <c r="AG692" s="191"/>
      <c r="AH692" s="191"/>
      <c r="AI692" s="191"/>
      <c r="AJ692" s="191"/>
      <c r="AK692" s="191"/>
      <c r="AL692" s="191"/>
      <c r="AM692" s="191"/>
      <c r="AN692" s="191"/>
      <c r="AO692" s="192"/>
      <c r="AP692" s="192"/>
      <c r="AQ692" s="192"/>
      <c r="AR692" s="192"/>
      <c r="AS692" s="192"/>
      <c r="AT692" s="192"/>
      <c r="AU692" s="192"/>
      <c r="AV692" s="192"/>
      <c r="AW692" s="192"/>
      <c r="AX692" s="72">
        <v>2</v>
      </c>
      <c r="AY692" s="72">
        <v>0</v>
      </c>
      <c r="AZ692" s="80">
        <f t="shared" si="62"/>
        <v>2</v>
      </c>
      <c r="BA692" s="72">
        <v>0.8</v>
      </c>
      <c r="BB692" s="72">
        <f>0</f>
        <v>0</v>
      </c>
      <c r="BC692" s="72">
        <f t="shared" si="63"/>
        <v>0.8</v>
      </c>
      <c r="BD692" s="72">
        <f>0</f>
        <v>0</v>
      </c>
      <c r="BE692" s="72">
        <f t="shared" si="64"/>
        <v>0.8</v>
      </c>
      <c r="BF692" s="72">
        <v>0</v>
      </c>
      <c r="BG692" s="72">
        <v>0</v>
      </c>
      <c r="BH692" s="142"/>
      <c r="BI692" s="142"/>
      <c r="BJ692" s="142"/>
      <c r="BK692" s="176"/>
    </row>
    <row r="693" spans="1:63" ht="40.5" customHeight="1">
      <c r="A693" s="194" t="s">
        <v>4623</v>
      </c>
      <c r="B693" s="232" t="s">
        <v>4803</v>
      </c>
      <c r="C693" s="196" t="s">
        <v>2082</v>
      </c>
      <c r="D693" s="236" t="s">
        <v>6257</v>
      </c>
      <c r="E693" s="238" t="str">
        <f>INDEX([3]项目信息统计表!$E:$E,MATCH(B693,[3]项目信息统计表!$B:$B,0))</f>
        <v>应用研究</v>
      </c>
      <c r="F693" s="238" t="s">
        <v>1539</v>
      </c>
      <c r="G693" s="72" t="str">
        <f>INDEX(辅助数据!$F$3:$F$98,MATCH(项目信息统计表!F693,辅助数据!$E$3:$E$98,0))</f>
        <v>E48</v>
      </c>
      <c r="H693" s="238" t="s">
        <v>122</v>
      </c>
      <c r="I693" s="72">
        <f>INDEX(辅助数据!$B$3:$B$64,MATCH(项目信息统计表!H693,辅助数据!$A$3:$A$64,0))</f>
        <v>580</v>
      </c>
      <c r="J693" s="141" t="str">
        <f t="shared" si="61"/>
        <v>2021-01</v>
      </c>
      <c r="K693" s="237">
        <v>44896</v>
      </c>
      <c r="L693" s="72" t="str">
        <f t="shared" si="66"/>
        <v>2021</v>
      </c>
      <c r="M693" s="193"/>
      <c r="N693" s="201" t="s">
        <v>6274</v>
      </c>
      <c r="O693" s="201" t="s">
        <v>7768</v>
      </c>
      <c r="P693" s="231" t="s">
        <v>7428</v>
      </c>
      <c r="Q693" s="215" t="s">
        <v>5046</v>
      </c>
      <c r="R693" s="216">
        <v>2018021024</v>
      </c>
      <c r="S693" s="72" t="s">
        <v>65</v>
      </c>
      <c r="T693" s="141" t="s">
        <v>3836</v>
      </c>
      <c r="U693" s="72" t="s">
        <v>7452</v>
      </c>
      <c r="V693" s="72" t="s">
        <v>73</v>
      </c>
      <c r="W693" s="72" t="s">
        <v>4496</v>
      </c>
      <c r="X693" s="180" t="s">
        <v>5233</v>
      </c>
      <c r="Y693" s="180" t="s">
        <v>116</v>
      </c>
      <c r="Z693" s="181" t="s">
        <v>175</v>
      </c>
      <c r="AA693" s="180" t="s">
        <v>4915</v>
      </c>
      <c r="AB693" s="190" t="s">
        <v>4217</v>
      </c>
      <c r="AC693" s="180" t="s">
        <v>4497</v>
      </c>
      <c r="AD693" s="180" t="s">
        <v>5233</v>
      </c>
      <c r="AE693" s="191"/>
      <c r="AF693" s="191"/>
      <c r="AG693" s="191"/>
      <c r="AH693" s="191"/>
      <c r="AI693" s="191"/>
      <c r="AJ693" s="191"/>
      <c r="AK693" s="191"/>
      <c r="AL693" s="191"/>
      <c r="AM693" s="191"/>
      <c r="AN693" s="191"/>
      <c r="AO693" s="192"/>
      <c r="AP693" s="192"/>
      <c r="AQ693" s="192"/>
      <c r="AR693" s="192"/>
      <c r="AS693" s="192"/>
      <c r="AT693" s="192"/>
      <c r="AU693" s="192"/>
      <c r="AV693" s="192"/>
      <c r="AW693" s="192"/>
      <c r="AX693" s="72">
        <v>2</v>
      </c>
      <c r="AY693" s="72">
        <v>0</v>
      </c>
      <c r="AZ693" s="80">
        <f t="shared" si="62"/>
        <v>2</v>
      </c>
      <c r="BA693" s="72">
        <v>0.8</v>
      </c>
      <c r="BB693" s="72">
        <f>0</f>
        <v>0</v>
      </c>
      <c r="BC693" s="72">
        <f t="shared" si="63"/>
        <v>0.8</v>
      </c>
      <c r="BD693" s="72">
        <f>0</f>
        <v>0</v>
      </c>
      <c r="BE693" s="72">
        <f t="shared" si="64"/>
        <v>0.8</v>
      </c>
      <c r="BF693" s="72">
        <v>0</v>
      </c>
      <c r="BG693" s="72">
        <v>0</v>
      </c>
      <c r="BH693" s="142"/>
      <c r="BI693" s="142"/>
      <c r="BJ693" s="142"/>
      <c r="BK693" s="176"/>
    </row>
    <row r="694" spans="1:63" ht="40.5" customHeight="1">
      <c r="A694" s="205" t="s">
        <v>5774</v>
      </c>
      <c r="B694" s="232" t="s">
        <v>4814</v>
      </c>
      <c r="C694" s="205" t="s">
        <v>2082</v>
      </c>
      <c r="D694" s="236" t="s">
        <v>6257</v>
      </c>
      <c r="E694" s="238" t="str">
        <f>INDEX([3]项目信息统计表!$E:$E,MATCH(B694,[3]项目信息统计表!$B:$B,0))</f>
        <v>应用研究</v>
      </c>
      <c r="F694" s="238" t="s">
        <v>1539</v>
      </c>
      <c r="G694" s="72" t="str">
        <f>INDEX(辅助数据!$F$3:$F$98,MATCH(项目信息统计表!F694,辅助数据!$E$3:$E$98,0))</f>
        <v>E48</v>
      </c>
      <c r="H694" s="238" t="s">
        <v>228</v>
      </c>
      <c r="I694" s="72">
        <f>INDEX(辅助数据!$B$3:$B$64,MATCH(项目信息统计表!H694,辅助数据!$A$3:$A$64,0))</f>
        <v>560</v>
      </c>
      <c r="J694" s="141" t="str">
        <f t="shared" si="61"/>
        <v>2021-01</v>
      </c>
      <c r="K694" s="237">
        <v>44896</v>
      </c>
      <c r="L694" s="72" t="str">
        <f t="shared" si="66"/>
        <v>2021</v>
      </c>
      <c r="M694" s="193"/>
      <c r="N694" s="197" t="s">
        <v>6274</v>
      </c>
      <c r="O694" s="201" t="s">
        <v>7768</v>
      </c>
      <c r="P694" s="231" t="s">
        <v>7439</v>
      </c>
      <c r="Q694" s="215" t="s">
        <v>5056</v>
      </c>
      <c r="R694" s="206">
        <v>2018021018</v>
      </c>
      <c r="S694" s="72" t="s">
        <v>65</v>
      </c>
      <c r="T694" s="141" t="s">
        <v>3817</v>
      </c>
      <c r="U694" s="72" t="s">
        <v>7452</v>
      </c>
      <c r="V694" s="72" t="s">
        <v>73</v>
      </c>
      <c r="W694" s="72" t="s">
        <v>4496</v>
      </c>
      <c r="X694" s="180" t="s">
        <v>5233</v>
      </c>
      <c r="Y694" s="180" t="s">
        <v>160</v>
      </c>
      <c r="Z694" s="181" t="s">
        <v>174</v>
      </c>
      <c r="AA694" s="180" t="s">
        <v>7755</v>
      </c>
      <c r="AB694" s="190" t="s">
        <v>4232</v>
      </c>
      <c r="AC694" s="180" t="s">
        <v>4496</v>
      </c>
      <c r="AD694" s="180" t="s">
        <v>5233</v>
      </c>
      <c r="AE694" s="191"/>
      <c r="AF694" s="191"/>
      <c r="AG694" s="191"/>
      <c r="AH694" s="191"/>
      <c r="AI694" s="191"/>
      <c r="AJ694" s="191"/>
      <c r="AK694" s="191"/>
      <c r="AL694" s="191"/>
      <c r="AM694" s="191"/>
      <c r="AN694" s="191"/>
      <c r="AO694" s="192"/>
      <c r="AP694" s="192"/>
      <c r="AQ694" s="192"/>
      <c r="AR694" s="192"/>
      <c r="AS694" s="192"/>
      <c r="AT694" s="192"/>
      <c r="AU694" s="192"/>
      <c r="AV694" s="192"/>
      <c r="AW694" s="192"/>
      <c r="AX694" s="72">
        <v>2</v>
      </c>
      <c r="AY694" s="72">
        <v>0</v>
      </c>
      <c r="AZ694" s="80">
        <f t="shared" si="62"/>
        <v>2</v>
      </c>
      <c r="BA694" s="72">
        <v>0.8</v>
      </c>
      <c r="BB694" s="72">
        <f>0</f>
        <v>0</v>
      </c>
      <c r="BC694" s="72">
        <f t="shared" si="63"/>
        <v>0.8</v>
      </c>
      <c r="BD694" s="72">
        <f>0</f>
        <v>0</v>
      </c>
      <c r="BE694" s="72">
        <f t="shared" si="64"/>
        <v>0.8</v>
      </c>
      <c r="BF694" s="72">
        <v>0</v>
      </c>
      <c r="BG694" s="72">
        <v>0</v>
      </c>
      <c r="BH694" s="142"/>
      <c r="BI694" s="142"/>
      <c r="BJ694" s="142"/>
      <c r="BK694" s="176"/>
    </row>
    <row r="695" spans="1:63" ht="40.5" customHeight="1">
      <c r="A695" s="205" t="s">
        <v>5650</v>
      </c>
      <c r="B695" s="232" t="s">
        <v>6187</v>
      </c>
      <c r="C695" s="205" t="s">
        <v>2089</v>
      </c>
      <c r="D695" s="236" t="s">
        <v>6257</v>
      </c>
      <c r="E695" s="238" t="str">
        <f>INDEX([3]项目信息统计表!$E:$E,MATCH(B695,[3]项目信息统计表!$B:$B,0))</f>
        <v>应用研究</v>
      </c>
      <c r="F695" s="238" t="s">
        <v>1530</v>
      </c>
      <c r="G695" s="72" t="str">
        <f>INDEX(辅助数据!$F$3:$F$98,MATCH(项目信息统计表!F695,辅助数据!$E$3:$E$98,0))</f>
        <v>C38</v>
      </c>
      <c r="H695" s="238" t="s">
        <v>181</v>
      </c>
      <c r="I695" s="72">
        <f>INDEX(辅助数据!$B$3:$B$64,MATCH(项目信息统计表!H695,辅助数据!$A$3:$A$64,0))</f>
        <v>460</v>
      </c>
      <c r="J695" s="141" t="str">
        <f t="shared" si="61"/>
        <v>2022-01</v>
      </c>
      <c r="K695" s="237">
        <v>45261</v>
      </c>
      <c r="L695" s="72" t="str">
        <f t="shared" si="66"/>
        <v>2022</v>
      </c>
      <c r="M695" s="238" t="s">
        <v>54</v>
      </c>
      <c r="N695" s="201" t="s">
        <v>6274</v>
      </c>
      <c r="O695" s="201" t="s">
        <v>7768</v>
      </c>
      <c r="P695" s="231" t="s">
        <v>7118</v>
      </c>
      <c r="Q695" s="215" t="s">
        <v>7119</v>
      </c>
      <c r="R695" s="206">
        <v>2020025007</v>
      </c>
      <c r="S695" s="72" t="s">
        <v>65</v>
      </c>
      <c r="T695" s="141" t="s">
        <v>3848</v>
      </c>
      <c r="U695" s="72" t="s">
        <v>7452</v>
      </c>
      <c r="V695" s="72" t="s">
        <v>73</v>
      </c>
      <c r="W695" s="72" t="s">
        <v>4496</v>
      </c>
      <c r="X695" s="180" t="s">
        <v>5233</v>
      </c>
      <c r="Y695" s="180" t="s">
        <v>81</v>
      </c>
      <c r="Z695" s="181" t="s">
        <v>206</v>
      </c>
      <c r="AA695" s="180" t="s">
        <v>7657</v>
      </c>
      <c r="AB695" s="190" t="s">
        <v>4213</v>
      </c>
      <c r="AC695" s="180" t="s">
        <v>76</v>
      </c>
      <c r="AD695" s="180" t="s">
        <v>5234</v>
      </c>
      <c r="AE695" s="191"/>
      <c r="AF695" s="191"/>
      <c r="AG695" s="191"/>
      <c r="AH695" s="191"/>
      <c r="AI695" s="191"/>
      <c r="AJ695" s="191"/>
      <c r="AK695" s="191"/>
      <c r="AL695" s="191"/>
      <c r="AM695" s="191"/>
      <c r="AN695" s="191"/>
      <c r="AO695" s="192"/>
      <c r="AP695" s="192"/>
      <c r="AQ695" s="192"/>
      <c r="AR695" s="192"/>
      <c r="AS695" s="192"/>
      <c r="AT695" s="192"/>
      <c r="AU695" s="192"/>
      <c r="AV695" s="192"/>
      <c r="AW695" s="192"/>
      <c r="AX695" s="72">
        <v>2</v>
      </c>
      <c r="AY695" s="72">
        <v>0</v>
      </c>
      <c r="AZ695" s="80">
        <f t="shared" si="62"/>
        <v>2</v>
      </c>
      <c r="BA695" s="72">
        <v>1.2</v>
      </c>
      <c r="BB695" s="72">
        <f>0</f>
        <v>0</v>
      </c>
      <c r="BC695" s="72">
        <f t="shared" si="63"/>
        <v>1.2</v>
      </c>
      <c r="BD695" s="72">
        <f>0</f>
        <v>0</v>
      </c>
      <c r="BE695" s="72">
        <f t="shared" si="64"/>
        <v>1.2</v>
      </c>
      <c r="BF695" s="72">
        <v>0</v>
      </c>
      <c r="BG695" s="72">
        <v>0</v>
      </c>
      <c r="BH695" s="142"/>
      <c r="BI695" s="142"/>
      <c r="BJ695" s="142"/>
      <c r="BK695" s="176"/>
    </row>
    <row r="696" spans="1:63" ht="40.5" customHeight="1">
      <c r="A696" s="194" t="s">
        <v>4626</v>
      </c>
      <c r="B696" s="232" t="s">
        <v>4806</v>
      </c>
      <c r="C696" s="196" t="s">
        <v>2089</v>
      </c>
      <c r="D696" s="236" t="s">
        <v>6257</v>
      </c>
      <c r="E696" s="238" t="str">
        <f>INDEX([3]项目信息统计表!$E:$E,MATCH(B696,[3]项目信息统计表!$B:$B,0))</f>
        <v>基础研究</v>
      </c>
      <c r="F696" s="238" t="s">
        <v>1535</v>
      </c>
      <c r="G696" s="72" t="str">
        <f>INDEX(辅助数据!$F$3:$F$98,MATCH(项目信息统计表!F696,辅助数据!$E$3:$E$98,0))</f>
        <v>C43</v>
      </c>
      <c r="H696" s="238" t="s">
        <v>181</v>
      </c>
      <c r="I696" s="72">
        <f>INDEX(辅助数据!$B$3:$B$64,MATCH(项目信息统计表!H696,辅助数据!$A$3:$A$64,0))</f>
        <v>460</v>
      </c>
      <c r="J696" s="141" t="str">
        <f t="shared" si="61"/>
        <v>2021-01</v>
      </c>
      <c r="K696" s="237">
        <v>44896</v>
      </c>
      <c r="L696" s="72" t="str">
        <f t="shared" si="66"/>
        <v>2021</v>
      </c>
      <c r="M696" s="193"/>
      <c r="N696" s="201" t="s">
        <v>6274</v>
      </c>
      <c r="O696" s="201" t="s">
        <v>7768</v>
      </c>
      <c r="P696" s="231" t="s">
        <v>7431</v>
      </c>
      <c r="Q696" s="215" t="s">
        <v>5049</v>
      </c>
      <c r="R696" s="216">
        <v>2019025007</v>
      </c>
      <c r="S696" s="72" t="s">
        <v>5231</v>
      </c>
      <c r="T696" s="141" t="s">
        <v>3821</v>
      </c>
      <c r="U696" s="72" t="s">
        <v>7452</v>
      </c>
      <c r="V696" s="72" t="s">
        <v>73</v>
      </c>
      <c r="W696" s="72" t="s">
        <v>4496</v>
      </c>
      <c r="X696" s="180" t="s">
        <v>5233</v>
      </c>
      <c r="Y696" s="180" t="s">
        <v>160</v>
      </c>
      <c r="Z696" s="181" t="s">
        <v>201</v>
      </c>
      <c r="AA696" s="180" t="s">
        <v>7752</v>
      </c>
      <c r="AB696" s="190" t="s">
        <v>4217</v>
      </c>
      <c r="AC696" s="180" t="s">
        <v>76</v>
      </c>
      <c r="AD696" s="180" t="s">
        <v>5234</v>
      </c>
      <c r="AE696" s="191"/>
      <c r="AF696" s="191"/>
      <c r="AG696" s="191"/>
      <c r="AH696" s="191"/>
      <c r="AI696" s="191"/>
      <c r="AJ696" s="191"/>
      <c r="AK696" s="191"/>
      <c r="AL696" s="191"/>
      <c r="AM696" s="191"/>
      <c r="AN696" s="191"/>
      <c r="AO696" s="192"/>
      <c r="AP696" s="192"/>
      <c r="AQ696" s="192"/>
      <c r="AR696" s="192"/>
      <c r="AS696" s="192"/>
      <c r="AT696" s="192"/>
      <c r="AU696" s="192"/>
      <c r="AV696" s="192"/>
      <c r="AW696" s="192"/>
      <c r="AX696" s="72">
        <v>2</v>
      </c>
      <c r="AY696" s="72">
        <v>0</v>
      </c>
      <c r="AZ696" s="80">
        <f t="shared" si="62"/>
        <v>2</v>
      </c>
      <c r="BA696" s="72">
        <v>0.8</v>
      </c>
      <c r="BB696" s="72">
        <f>0</f>
        <v>0</v>
      </c>
      <c r="BC696" s="72">
        <f t="shared" si="63"/>
        <v>0.8</v>
      </c>
      <c r="BD696" s="72">
        <f>0</f>
        <v>0</v>
      </c>
      <c r="BE696" s="72">
        <f t="shared" si="64"/>
        <v>0.8</v>
      </c>
      <c r="BF696" s="72">
        <v>0</v>
      </c>
      <c r="BG696" s="72">
        <v>0</v>
      </c>
      <c r="BH696" s="142"/>
      <c r="BI696" s="142"/>
      <c r="BJ696" s="142"/>
      <c r="BK696" s="176"/>
    </row>
    <row r="697" spans="1:63" ht="40.5" customHeight="1">
      <c r="A697" s="205" t="s">
        <v>5776</v>
      </c>
      <c r="B697" s="232" t="s">
        <v>4819</v>
      </c>
      <c r="C697" s="205" t="s">
        <v>2089</v>
      </c>
      <c r="D697" s="236" t="s">
        <v>6257</v>
      </c>
      <c r="E697" s="238" t="str">
        <f>INDEX([3]项目信息统计表!$E:$E,MATCH(B697,[3]项目信息统计表!$B:$B,0))</f>
        <v>应用研究</v>
      </c>
      <c r="F697" s="238" t="s">
        <v>1539</v>
      </c>
      <c r="G697" s="72" t="str">
        <f>INDEX(辅助数据!$F$3:$F$98,MATCH(项目信息统计表!F697,辅助数据!$E$3:$E$98,0))</f>
        <v>E48</v>
      </c>
      <c r="H697" s="238" t="s">
        <v>181</v>
      </c>
      <c r="I697" s="72">
        <f>INDEX(辅助数据!$B$3:$B$64,MATCH(项目信息统计表!H697,辅助数据!$A$3:$A$64,0))</f>
        <v>460</v>
      </c>
      <c r="J697" s="141" t="str">
        <f t="shared" si="61"/>
        <v>2021-01</v>
      </c>
      <c r="K697" s="237">
        <v>44896</v>
      </c>
      <c r="L697" s="72" t="str">
        <f t="shared" si="66"/>
        <v>2021</v>
      </c>
      <c r="M697" s="193"/>
      <c r="N697" s="197" t="s">
        <v>6274</v>
      </c>
      <c r="O697" s="201" t="s">
        <v>7768</v>
      </c>
      <c r="P697" s="231" t="s">
        <v>7444</v>
      </c>
      <c r="Q697" s="215" t="s">
        <v>5061</v>
      </c>
      <c r="R697" s="206">
        <v>2017025004</v>
      </c>
      <c r="S697" s="72" t="s">
        <v>65</v>
      </c>
      <c r="T697" s="141" t="s">
        <v>3803</v>
      </c>
      <c r="U697" s="72" t="s">
        <v>7452</v>
      </c>
      <c r="V697" s="72" t="s">
        <v>73</v>
      </c>
      <c r="W697" s="72" t="s">
        <v>4496</v>
      </c>
      <c r="X697" s="180" t="s">
        <v>5233</v>
      </c>
      <c r="Y697" s="180" t="s">
        <v>160</v>
      </c>
      <c r="Z697" s="181" t="s">
        <v>201</v>
      </c>
      <c r="AA697" s="180" t="s">
        <v>7758</v>
      </c>
      <c r="AB697" s="190" t="s">
        <v>4196</v>
      </c>
      <c r="AC697" s="180" t="s">
        <v>76</v>
      </c>
      <c r="AD697" s="180" t="s">
        <v>5233</v>
      </c>
      <c r="AE697" s="191"/>
      <c r="AF697" s="191"/>
      <c r="AG697" s="191"/>
      <c r="AH697" s="191"/>
      <c r="AI697" s="191"/>
      <c r="AJ697" s="191"/>
      <c r="AK697" s="191"/>
      <c r="AL697" s="191"/>
      <c r="AM697" s="191"/>
      <c r="AN697" s="191"/>
      <c r="AO697" s="192"/>
      <c r="AP697" s="192"/>
      <c r="AQ697" s="192"/>
      <c r="AR697" s="192"/>
      <c r="AS697" s="192"/>
      <c r="AT697" s="192"/>
      <c r="AU697" s="192"/>
      <c r="AV697" s="192"/>
      <c r="AW697" s="192"/>
      <c r="AX697" s="72">
        <v>2</v>
      </c>
      <c r="AY697" s="72">
        <v>0</v>
      </c>
      <c r="AZ697" s="80">
        <f t="shared" si="62"/>
        <v>2</v>
      </c>
      <c r="BA697" s="72">
        <v>0.8</v>
      </c>
      <c r="BB697" s="72">
        <f>0</f>
        <v>0</v>
      </c>
      <c r="BC697" s="72">
        <f t="shared" si="63"/>
        <v>0.8</v>
      </c>
      <c r="BD697" s="72">
        <f>0</f>
        <v>0</v>
      </c>
      <c r="BE697" s="72">
        <f t="shared" si="64"/>
        <v>0.8</v>
      </c>
      <c r="BF697" s="72">
        <v>0</v>
      </c>
      <c r="BG697" s="72">
        <v>0</v>
      </c>
      <c r="BH697" s="142"/>
      <c r="BI697" s="142"/>
      <c r="BJ697" s="142"/>
      <c r="BK697" s="176"/>
    </row>
    <row r="698" spans="1:63" ht="40.5" customHeight="1">
      <c r="A698" s="205" t="s">
        <v>5656</v>
      </c>
      <c r="B698" s="232" t="s">
        <v>6193</v>
      </c>
      <c r="C698" s="205" t="s">
        <v>2090</v>
      </c>
      <c r="D698" s="236" t="s">
        <v>6257</v>
      </c>
      <c r="E698" s="238" t="str">
        <f>INDEX([3]项目信息统计表!$E:$E,MATCH(B698,[3]项目信息统计表!$B:$B,0))</f>
        <v>应用研究</v>
      </c>
      <c r="F698" s="238" t="s">
        <v>1539</v>
      </c>
      <c r="G698" s="72" t="str">
        <f>INDEX(辅助数据!$F$3:$F$98,MATCH(项目信息统计表!F698,辅助数据!$E$3:$E$98,0))</f>
        <v>E48</v>
      </c>
      <c r="H698" s="238" t="s">
        <v>228</v>
      </c>
      <c r="I698" s="72">
        <f>INDEX(辅助数据!$B$3:$B$64,MATCH(项目信息统计表!H698,辅助数据!$A$3:$A$64,0))</f>
        <v>560</v>
      </c>
      <c r="J698" s="141" t="str">
        <f t="shared" si="61"/>
        <v>2022-01</v>
      </c>
      <c r="K698" s="237">
        <v>45261</v>
      </c>
      <c r="L698" s="72" t="str">
        <f t="shared" si="66"/>
        <v>2022</v>
      </c>
      <c r="M698" s="238" t="s">
        <v>54</v>
      </c>
      <c r="N698" s="201" t="s">
        <v>6274</v>
      </c>
      <c r="O698" s="201" t="s">
        <v>7768</v>
      </c>
      <c r="P698" s="231" t="s">
        <v>7130</v>
      </c>
      <c r="Q698" s="215" t="s">
        <v>7131</v>
      </c>
      <c r="R698" s="206">
        <v>2020028005</v>
      </c>
      <c r="S698" s="72" t="s">
        <v>5231</v>
      </c>
      <c r="T698" s="141" t="s">
        <v>3835</v>
      </c>
      <c r="U698" s="72" t="s">
        <v>7452</v>
      </c>
      <c r="V698" s="72" t="s">
        <v>73</v>
      </c>
      <c r="W698" s="72" t="s">
        <v>4496</v>
      </c>
      <c r="X698" s="180" t="s">
        <v>5233</v>
      </c>
      <c r="Y698" s="180" t="s">
        <v>116</v>
      </c>
      <c r="Z698" s="181" t="s">
        <v>4537</v>
      </c>
      <c r="AA698" s="180" t="s">
        <v>265</v>
      </c>
      <c r="AB698" s="190" t="s">
        <v>4219</v>
      </c>
      <c r="AC698" s="180" t="s">
        <v>4496</v>
      </c>
      <c r="AD698" s="180" t="s">
        <v>5233</v>
      </c>
      <c r="AE698" s="191"/>
      <c r="AF698" s="191"/>
      <c r="AG698" s="191"/>
      <c r="AH698" s="191"/>
      <c r="AI698" s="191"/>
      <c r="AJ698" s="191"/>
      <c r="AK698" s="191"/>
      <c r="AL698" s="191"/>
      <c r="AM698" s="191"/>
      <c r="AN698" s="191"/>
      <c r="AO698" s="192"/>
      <c r="AP698" s="192"/>
      <c r="AQ698" s="192"/>
      <c r="AR698" s="192"/>
      <c r="AS698" s="192"/>
      <c r="AT698" s="192"/>
      <c r="AU698" s="192"/>
      <c r="AV698" s="192"/>
      <c r="AW698" s="192"/>
      <c r="AX698" s="72">
        <v>2</v>
      </c>
      <c r="AY698" s="72">
        <v>0</v>
      </c>
      <c r="AZ698" s="80">
        <f t="shared" si="62"/>
        <v>2</v>
      </c>
      <c r="BA698" s="72">
        <v>1.2</v>
      </c>
      <c r="BB698" s="72">
        <f>0</f>
        <v>0</v>
      </c>
      <c r="BC698" s="72">
        <f t="shared" si="63"/>
        <v>1.2</v>
      </c>
      <c r="BD698" s="72">
        <f>0</f>
        <v>0</v>
      </c>
      <c r="BE698" s="72">
        <f t="shared" si="64"/>
        <v>1.2</v>
      </c>
      <c r="BF698" s="72">
        <v>0</v>
      </c>
      <c r="BG698" s="72">
        <v>0</v>
      </c>
      <c r="BH698" s="142"/>
      <c r="BI698" s="142"/>
      <c r="BJ698" s="142"/>
      <c r="BK698" s="176"/>
    </row>
    <row r="699" spans="1:63" ht="40.5" customHeight="1">
      <c r="A699" s="205" t="s">
        <v>5657</v>
      </c>
      <c r="B699" s="232" t="s">
        <v>6194</v>
      </c>
      <c r="C699" s="205" t="s">
        <v>2090</v>
      </c>
      <c r="D699" s="236" t="s">
        <v>6257</v>
      </c>
      <c r="E699" s="238" t="str">
        <f>INDEX([3]项目信息统计表!$E:$E,MATCH(B699,[3]项目信息统计表!$B:$B,0))</f>
        <v>试验发展</v>
      </c>
      <c r="F699" s="238" t="s">
        <v>1539</v>
      </c>
      <c r="G699" s="72" t="str">
        <f>INDEX(辅助数据!$F$3:$F$98,MATCH(项目信息统计表!F699,辅助数据!$E$3:$E$98,0))</f>
        <v>E48</v>
      </c>
      <c r="H699" s="238" t="s">
        <v>228</v>
      </c>
      <c r="I699" s="72">
        <f>INDEX(辅助数据!$B$3:$B$64,MATCH(项目信息统计表!H699,辅助数据!$A$3:$A$64,0))</f>
        <v>560</v>
      </c>
      <c r="J699" s="141" t="str">
        <f t="shared" si="61"/>
        <v>2022-01</v>
      </c>
      <c r="K699" s="237">
        <v>45261</v>
      </c>
      <c r="L699" s="72" t="str">
        <f t="shared" si="66"/>
        <v>2022</v>
      </c>
      <c r="M699" s="238" t="s">
        <v>54</v>
      </c>
      <c r="N699" s="201" t="s">
        <v>6274</v>
      </c>
      <c r="O699" s="201" t="s">
        <v>7768</v>
      </c>
      <c r="P699" s="231" t="s">
        <v>7132</v>
      </c>
      <c r="Q699" s="215" t="s">
        <v>7133</v>
      </c>
      <c r="R699" s="206">
        <v>2020028012</v>
      </c>
      <c r="S699" s="72" t="s">
        <v>5231</v>
      </c>
      <c r="T699" s="141" t="s">
        <v>3857</v>
      </c>
      <c r="U699" s="72" t="s">
        <v>7452</v>
      </c>
      <c r="V699" s="72" t="s">
        <v>73</v>
      </c>
      <c r="W699" s="72" t="s">
        <v>4496</v>
      </c>
      <c r="X699" s="180" t="s">
        <v>5233</v>
      </c>
      <c r="Y699" s="180" t="s">
        <v>5233</v>
      </c>
      <c r="Z699" s="181" t="s">
        <v>5233</v>
      </c>
      <c r="AA699" s="180"/>
      <c r="AB699" s="190"/>
      <c r="AC699" s="180"/>
      <c r="AD699" s="180"/>
      <c r="AE699" s="191"/>
      <c r="AF699" s="191"/>
      <c r="AG699" s="191"/>
      <c r="AH699" s="191"/>
      <c r="AI699" s="191"/>
      <c r="AJ699" s="191"/>
      <c r="AK699" s="191"/>
      <c r="AL699" s="191"/>
      <c r="AM699" s="191"/>
      <c r="AN699" s="191"/>
      <c r="AO699" s="192"/>
      <c r="AP699" s="192"/>
      <c r="AQ699" s="192"/>
      <c r="AR699" s="192"/>
      <c r="AS699" s="192"/>
      <c r="AT699" s="192"/>
      <c r="AU699" s="192"/>
      <c r="AV699" s="192"/>
      <c r="AW699" s="192"/>
      <c r="AX699" s="72">
        <v>4</v>
      </c>
      <c r="AY699" s="72">
        <v>0</v>
      </c>
      <c r="AZ699" s="80">
        <f t="shared" si="62"/>
        <v>4</v>
      </c>
      <c r="BA699" s="72">
        <v>2.4</v>
      </c>
      <c r="BB699" s="72">
        <f>0</f>
        <v>0</v>
      </c>
      <c r="BC699" s="72">
        <f t="shared" si="63"/>
        <v>2.4</v>
      </c>
      <c r="BD699" s="72">
        <f>0</f>
        <v>0</v>
      </c>
      <c r="BE699" s="72">
        <f t="shared" si="64"/>
        <v>2.4</v>
      </c>
      <c r="BF699" s="72">
        <v>0</v>
      </c>
      <c r="BG699" s="72">
        <v>0</v>
      </c>
      <c r="BH699" s="142"/>
      <c r="BI699" s="142"/>
      <c r="BJ699" s="142"/>
      <c r="BK699" s="176"/>
    </row>
    <row r="700" spans="1:63" ht="40.5" customHeight="1">
      <c r="A700" s="205" t="s">
        <v>5661</v>
      </c>
      <c r="B700" s="232" t="s">
        <v>6198</v>
      </c>
      <c r="C700" s="205" t="s">
        <v>2090</v>
      </c>
      <c r="D700" s="236" t="s">
        <v>6257</v>
      </c>
      <c r="E700" s="238" t="str">
        <f>INDEX([3]项目信息统计表!$E:$E,MATCH(B700,[3]项目信息统计表!$B:$B,0))</f>
        <v>基础研究</v>
      </c>
      <c r="F700" s="238" t="s">
        <v>1539</v>
      </c>
      <c r="G700" s="72" t="str">
        <f>INDEX(辅助数据!$F$3:$F$98,MATCH(项目信息统计表!F700,辅助数据!$E$3:$E$98,0))</f>
        <v>E48</v>
      </c>
      <c r="H700" s="238" t="s">
        <v>228</v>
      </c>
      <c r="I700" s="72">
        <f>INDEX(辅助数据!$B$3:$B$64,MATCH(项目信息统计表!H700,辅助数据!$A$3:$A$64,0))</f>
        <v>560</v>
      </c>
      <c r="J700" s="141" t="str">
        <f t="shared" si="61"/>
        <v>2022-01</v>
      </c>
      <c r="K700" s="237">
        <v>45261</v>
      </c>
      <c r="L700" s="72" t="str">
        <f t="shared" si="66"/>
        <v>2022</v>
      </c>
      <c r="M700" s="238" t="s">
        <v>54</v>
      </c>
      <c r="N700" s="201" t="s">
        <v>6274</v>
      </c>
      <c r="O700" s="201" t="s">
        <v>7768</v>
      </c>
      <c r="P700" s="231" t="s">
        <v>7140</v>
      </c>
      <c r="Q700" s="215" t="s">
        <v>7141</v>
      </c>
      <c r="R700" s="206">
        <v>2020002800</v>
      </c>
      <c r="S700" s="72" t="s">
        <v>5231</v>
      </c>
      <c r="T700" s="141" t="s">
        <v>3828</v>
      </c>
      <c r="U700" s="72" t="s">
        <v>7452</v>
      </c>
      <c r="V700" s="72" t="s">
        <v>73</v>
      </c>
      <c r="W700" s="72" t="s">
        <v>4496</v>
      </c>
      <c r="X700" s="180" t="s">
        <v>5233</v>
      </c>
      <c r="Y700" s="180" t="s">
        <v>160</v>
      </c>
      <c r="Z700" s="181" t="s">
        <v>209</v>
      </c>
      <c r="AA700" s="180"/>
      <c r="AB700" s="190"/>
      <c r="AC700" s="180"/>
      <c r="AD700" s="180"/>
      <c r="AE700" s="191"/>
      <c r="AF700" s="191"/>
      <c r="AG700" s="191"/>
      <c r="AH700" s="191"/>
      <c r="AI700" s="191"/>
      <c r="AJ700" s="191"/>
      <c r="AK700" s="191"/>
      <c r="AL700" s="191"/>
      <c r="AM700" s="191"/>
      <c r="AN700" s="191"/>
      <c r="AO700" s="192"/>
      <c r="AP700" s="192"/>
      <c r="AQ700" s="192"/>
      <c r="AR700" s="192"/>
      <c r="AS700" s="192"/>
      <c r="AT700" s="192"/>
      <c r="AU700" s="192"/>
      <c r="AV700" s="192"/>
      <c r="AW700" s="192"/>
      <c r="AX700" s="72">
        <v>2</v>
      </c>
      <c r="AY700" s="72">
        <v>0</v>
      </c>
      <c r="AZ700" s="80">
        <f t="shared" si="62"/>
        <v>2</v>
      </c>
      <c r="BA700" s="72">
        <v>1.2</v>
      </c>
      <c r="BB700" s="72">
        <f>0</f>
        <v>0</v>
      </c>
      <c r="BC700" s="72">
        <f t="shared" si="63"/>
        <v>1.2</v>
      </c>
      <c r="BD700" s="72">
        <f>0</f>
        <v>0</v>
      </c>
      <c r="BE700" s="72">
        <f t="shared" si="64"/>
        <v>1.2</v>
      </c>
      <c r="BF700" s="72">
        <v>0</v>
      </c>
      <c r="BG700" s="72">
        <v>0</v>
      </c>
      <c r="BH700" s="142"/>
      <c r="BI700" s="142"/>
      <c r="BJ700" s="142"/>
      <c r="BK700" s="176"/>
    </row>
    <row r="701" spans="1:63" ht="40.5" customHeight="1">
      <c r="A701" s="205" t="s">
        <v>5771</v>
      </c>
      <c r="B701" s="232" t="s">
        <v>4801</v>
      </c>
      <c r="C701" s="205" t="s">
        <v>2090</v>
      </c>
      <c r="D701" s="236" t="s">
        <v>6257</v>
      </c>
      <c r="E701" s="238" t="str">
        <f>INDEX([3]项目信息统计表!$E:$E,MATCH(B701,[3]项目信息统计表!$B:$B,0))</f>
        <v>基础研究</v>
      </c>
      <c r="F701" s="238" t="s">
        <v>1539</v>
      </c>
      <c r="G701" s="72" t="str">
        <f>INDEX(辅助数据!$F$3:$F$98,MATCH(项目信息统计表!F701,辅助数据!$E$3:$E$98,0))</f>
        <v>E48</v>
      </c>
      <c r="H701" s="238" t="s">
        <v>228</v>
      </c>
      <c r="I701" s="72">
        <f>INDEX(辅助数据!$B$3:$B$64,MATCH(项目信息统计表!H701,辅助数据!$A$3:$A$64,0))</f>
        <v>560</v>
      </c>
      <c r="J701" s="141" t="str">
        <f t="shared" si="61"/>
        <v>2021-01</v>
      </c>
      <c r="K701" s="237">
        <v>44896</v>
      </c>
      <c r="L701" s="72" t="str">
        <f t="shared" si="66"/>
        <v>2021</v>
      </c>
      <c r="M701" s="193"/>
      <c r="N701" s="201" t="s">
        <v>6274</v>
      </c>
      <c r="O701" s="201" t="s">
        <v>7768</v>
      </c>
      <c r="P701" s="231" t="s">
        <v>7426</v>
      </c>
      <c r="Q701" s="215" t="s">
        <v>5044</v>
      </c>
      <c r="R701" s="206">
        <v>2018028010</v>
      </c>
      <c r="S701" s="72" t="s">
        <v>5231</v>
      </c>
      <c r="T701" s="141" t="s">
        <v>3764</v>
      </c>
      <c r="U701" s="72" t="s">
        <v>7452</v>
      </c>
      <c r="V701" s="72" t="s">
        <v>73</v>
      </c>
      <c r="W701" s="72" t="s">
        <v>4496</v>
      </c>
      <c r="X701" s="180" t="s">
        <v>5233</v>
      </c>
      <c r="Y701" s="180" t="s">
        <v>116</v>
      </c>
      <c r="Z701" s="181" t="s">
        <v>4538</v>
      </c>
      <c r="AA701" s="180"/>
      <c r="AB701" s="190"/>
      <c r="AC701" s="180"/>
      <c r="AD701" s="180"/>
      <c r="AE701" s="191"/>
      <c r="AF701" s="191"/>
      <c r="AG701" s="191"/>
      <c r="AH701" s="191"/>
      <c r="AI701" s="191"/>
      <c r="AJ701" s="191"/>
      <c r="AK701" s="191"/>
      <c r="AL701" s="191"/>
      <c r="AM701" s="191"/>
      <c r="AN701" s="191"/>
      <c r="AO701" s="192"/>
      <c r="AP701" s="192"/>
      <c r="AQ701" s="192"/>
      <c r="AR701" s="192"/>
      <c r="AS701" s="192"/>
      <c r="AT701" s="192"/>
      <c r="AU701" s="192"/>
      <c r="AV701" s="192"/>
      <c r="AW701" s="192"/>
      <c r="AX701" s="72">
        <v>2</v>
      </c>
      <c r="AY701" s="72">
        <v>0</v>
      </c>
      <c r="AZ701" s="80">
        <f t="shared" si="62"/>
        <v>2</v>
      </c>
      <c r="BA701" s="72">
        <v>0.8</v>
      </c>
      <c r="BB701" s="72">
        <f>0</f>
        <v>0</v>
      </c>
      <c r="BC701" s="72">
        <f t="shared" si="63"/>
        <v>0.8</v>
      </c>
      <c r="BD701" s="72">
        <f>0</f>
        <v>0</v>
      </c>
      <c r="BE701" s="72">
        <f t="shared" si="64"/>
        <v>0.8</v>
      </c>
      <c r="BF701" s="72">
        <v>0</v>
      </c>
      <c r="BG701" s="72">
        <v>0</v>
      </c>
      <c r="BH701" s="142"/>
      <c r="BI701" s="142"/>
      <c r="BJ701" s="142"/>
      <c r="BK701" s="176"/>
    </row>
    <row r="702" spans="1:63" ht="40.5" customHeight="1">
      <c r="A702" s="205" t="s">
        <v>4635</v>
      </c>
      <c r="B702" s="232" t="s">
        <v>4818</v>
      </c>
      <c r="C702" s="205" t="s">
        <v>2090</v>
      </c>
      <c r="D702" s="236" t="s">
        <v>6257</v>
      </c>
      <c r="E702" s="238" t="str">
        <f>INDEX([3]项目信息统计表!$E:$E,MATCH(B702,[3]项目信息统计表!$B:$B,0))</f>
        <v>应用研究</v>
      </c>
      <c r="F702" s="238" t="s">
        <v>1539</v>
      </c>
      <c r="G702" s="72" t="str">
        <f>INDEX(辅助数据!$F$3:$F$98,MATCH(项目信息统计表!F702,辅助数据!$E$3:$E$98,0))</f>
        <v>E48</v>
      </c>
      <c r="H702" s="238" t="s">
        <v>228</v>
      </c>
      <c r="I702" s="72">
        <f>INDEX(辅助数据!$B$3:$B$64,MATCH(项目信息统计表!H702,辅助数据!$A$3:$A$64,0))</f>
        <v>560</v>
      </c>
      <c r="J702" s="141" t="str">
        <f t="shared" si="61"/>
        <v>2021-01</v>
      </c>
      <c r="K702" s="237">
        <v>44896</v>
      </c>
      <c r="L702" s="72" t="str">
        <f t="shared" si="66"/>
        <v>2021</v>
      </c>
      <c r="M702" s="193"/>
      <c r="N702" s="197" t="s">
        <v>6274</v>
      </c>
      <c r="O702" s="201" t="s">
        <v>7768</v>
      </c>
      <c r="P702" s="231" t="s">
        <v>7443</v>
      </c>
      <c r="Q702" s="215" t="s">
        <v>5060</v>
      </c>
      <c r="R702" s="206">
        <v>2018028001</v>
      </c>
      <c r="S702" s="72" t="s">
        <v>65</v>
      </c>
      <c r="T702" s="141" t="s">
        <v>3774</v>
      </c>
      <c r="U702" s="72" t="s">
        <v>7452</v>
      </c>
      <c r="V702" s="72" t="s">
        <v>73</v>
      </c>
      <c r="W702" s="72" t="s">
        <v>4496</v>
      </c>
      <c r="X702" s="180" t="s">
        <v>5233</v>
      </c>
      <c r="Y702" s="180" t="s">
        <v>160</v>
      </c>
      <c r="Z702" s="181" t="s">
        <v>209</v>
      </c>
      <c r="AA702" s="180" t="s">
        <v>7757</v>
      </c>
      <c r="AB702" s="190" t="s">
        <v>4233</v>
      </c>
      <c r="AC702" s="180" t="s">
        <v>4496</v>
      </c>
      <c r="AD702" s="180" t="s">
        <v>5233</v>
      </c>
      <c r="AE702" s="191"/>
      <c r="AF702" s="191"/>
      <c r="AG702" s="191"/>
      <c r="AH702" s="191"/>
      <c r="AI702" s="191"/>
      <c r="AJ702" s="191"/>
      <c r="AK702" s="191"/>
      <c r="AL702" s="191"/>
      <c r="AM702" s="191"/>
      <c r="AN702" s="191"/>
      <c r="AO702" s="192"/>
      <c r="AP702" s="192"/>
      <c r="AQ702" s="192"/>
      <c r="AR702" s="192"/>
      <c r="AS702" s="192"/>
      <c r="AT702" s="192"/>
      <c r="AU702" s="192"/>
      <c r="AV702" s="192"/>
      <c r="AW702" s="192"/>
      <c r="AX702" s="72">
        <v>2</v>
      </c>
      <c r="AY702" s="72">
        <v>0</v>
      </c>
      <c r="AZ702" s="80">
        <f t="shared" si="62"/>
        <v>2</v>
      </c>
      <c r="BA702" s="72">
        <v>0.8</v>
      </c>
      <c r="BB702" s="72">
        <f>0</f>
        <v>0</v>
      </c>
      <c r="BC702" s="72">
        <f t="shared" si="63"/>
        <v>0.8</v>
      </c>
      <c r="BD702" s="72">
        <f>0</f>
        <v>0</v>
      </c>
      <c r="BE702" s="72">
        <f t="shared" si="64"/>
        <v>0.8</v>
      </c>
      <c r="BF702" s="72">
        <v>0</v>
      </c>
      <c r="BG702" s="72">
        <v>0</v>
      </c>
      <c r="BH702" s="142"/>
      <c r="BI702" s="142"/>
      <c r="BJ702" s="142"/>
      <c r="BK702" s="176"/>
    </row>
    <row r="703" spans="1:63" ht="40.5" customHeight="1">
      <c r="A703" s="205" t="s">
        <v>5652</v>
      </c>
      <c r="B703" s="232" t="s">
        <v>6189</v>
      </c>
      <c r="C703" s="205" t="s">
        <v>2092</v>
      </c>
      <c r="D703" s="236" t="s">
        <v>6257</v>
      </c>
      <c r="E703" s="238" t="str">
        <f>INDEX([3]项目信息统计表!$E:$E,MATCH(B703,[3]项目信息统计表!$B:$B,0))</f>
        <v>基础研究</v>
      </c>
      <c r="F703" s="238" t="s">
        <v>1539</v>
      </c>
      <c r="G703" s="72" t="str">
        <f>INDEX(辅助数据!$F$3:$F$98,MATCH(项目信息统计表!F703,辅助数据!$E$3:$E$98,0))</f>
        <v>E48</v>
      </c>
      <c r="H703" s="238" t="s">
        <v>228</v>
      </c>
      <c r="I703" s="72">
        <f>INDEX(辅助数据!$B$3:$B$64,MATCH(项目信息统计表!H703,辅助数据!$A$3:$A$64,0))</f>
        <v>560</v>
      </c>
      <c r="J703" s="141" t="str">
        <f t="shared" si="61"/>
        <v>2022-01</v>
      </c>
      <c r="K703" s="237">
        <v>45261</v>
      </c>
      <c r="L703" s="72" t="str">
        <f t="shared" si="66"/>
        <v>2022</v>
      </c>
      <c r="M703" s="238" t="s">
        <v>54</v>
      </c>
      <c r="N703" s="201" t="s">
        <v>6274</v>
      </c>
      <c r="O703" s="201" t="s">
        <v>7768</v>
      </c>
      <c r="P703" s="231" t="s">
        <v>7122</v>
      </c>
      <c r="Q703" s="215" t="s">
        <v>7123</v>
      </c>
      <c r="R703" s="206">
        <v>2020041002</v>
      </c>
      <c r="S703" s="72" t="s">
        <v>65</v>
      </c>
      <c r="T703" s="141" t="s">
        <v>3800</v>
      </c>
      <c r="U703" s="72" t="s">
        <v>7452</v>
      </c>
      <c r="V703" s="72" t="s">
        <v>73</v>
      </c>
      <c r="W703" s="72" t="s">
        <v>4496</v>
      </c>
      <c r="X703" s="180" t="s">
        <v>5233</v>
      </c>
      <c r="Y703" s="180" t="s">
        <v>5233</v>
      </c>
      <c r="Z703" s="181" t="s">
        <v>5233</v>
      </c>
      <c r="AA703" s="180"/>
      <c r="AB703" s="190"/>
      <c r="AC703" s="180"/>
      <c r="AD703" s="180"/>
      <c r="AE703" s="191"/>
      <c r="AF703" s="191"/>
      <c r="AG703" s="191"/>
      <c r="AH703" s="191"/>
      <c r="AI703" s="191"/>
      <c r="AJ703" s="191"/>
      <c r="AK703" s="191"/>
      <c r="AL703" s="191"/>
      <c r="AM703" s="191"/>
      <c r="AN703" s="191"/>
      <c r="AO703" s="192"/>
      <c r="AP703" s="192"/>
      <c r="AQ703" s="192"/>
      <c r="AR703" s="192"/>
      <c r="AS703" s="192"/>
      <c r="AT703" s="192"/>
      <c r="AU703" s="192"/>
      <c r="AV703" s="192"/>
      <c r="AW703" s="192"/>
      <c r="AX703" s="72">
        <v>2</v>
      </c>
      <c r="AY703" s="72">
        <v>0</v>
      </c>
      <c r="AZ703" s="80">
        <f t="shared" si="62"/>
        <v>2</v>
      </c>
      <c r="BA703" s="72">
        <v>1.2</v>
      </c>
      <c r="BB703" s="72">
        <f>0</f>
        <v>0</v>
      </c>
      <c r="BC703" s="72">
        <f t="shared" si="63"/>
        <v>1.2</v>
      </c>
      <c r="BD703" s="72">
        <f>0</f>
        <v>0</v>
      </c>
      <c r="BE703" s="72">
        <f t="shared" si="64"/>
        <v>1.2</v>
      </c>
      <c r="BF703" s="72">
        <v>0</v>
      </c>
      <c r="BG703" s="72">
        <v>0</v>
      </c>
      <c r="BH703" s="142"/>
      <c r="BI703" s="142"/>
      <c r="BJ703" s="142"/>
      <c r="BK703" s="176"/>
    </row>
    <row r="704" spans="1:63" ht="40.5" customHeight="1">
      <c r="A704" s="205" t="s">
        <v>5646</v>
      </c>
      <c r="B704" s="232" t="s">
        <v>6183</v>
      </c>
      <c r="C704" s="205" t="s">
        <v>2088</v>
      </c>
      <c r="D704" s="236" t="s">
        <v>6257</v>
      </c>
      <c r="E704" s="238" t="str">
        <f>INDEX([3]项目信息统计表!$E:$E,MATCH(B704,[3]项目信息统计表!$B:$B,0))</f>
        <v>基础研究</v>
      </c>
      <c r="F704" s="238" t="s">
        <v>1528</v>
      </c>
      <c r="G704" s="72" t="str">
        <f>INDEX(辅助数据!$F$3:$F$98,MATCH(项目信息统计表!F704,辅助数据!$E$3:$E$98,0))</f>
        <v>C36</v>
      </c>
      <c r="H704" s="238" t="s">
        <v>122</v>
      </c>
      <c r="I704" s="72">
        <f>INDEX(辅助数据!$B$3:$B$64,MATCH(项目信息统计表!H704,辅助数据!$A$3:$A$64,0))</f>
        <v>580</v>
      </c>
      <c r="J704" s="141" t="str">
        <f t="shared" ref="J704:J717" si="67">L704&amp;"-01"</f>
        <v>2022-01</v>
      </c>
      <c r="K704" s="237">
        <v>45261</v>
      </c>
      <c r="L704" s="72" t="str">
        <f t="shared" si="66"/>
        <v>2022</v>
      </c>
      <c r="M704" s="238" t="s">
        <v>54</v>
      </c>
      <c r="N704" s="201" t="s">
        <v>6274</v>
      </c>
      <c r="O704" s="201" t="s">
        <v>7768</v>
      </c>
      <c r="P704" s="231" t="s">
        <v>7111</v>
      </c>
      <c r="Q704" s="215" t="s">
        <v>7112</v>
      </c>
      <c r="R704" s="206">
        <v>2018022001</v>
      </c>
      <c r="S704" s="72" t="s">
        <v>65</v>
      </c>
      <c r="T704" s="141" t="s">
        <v>3796</v>
      </c>
      <c r="U704" s="72" t="s">
        <v>7452</v>
      </c>
      <c r="V704" s="72" t="s">
        <v>73</v>
      </c>
      <c r="W704" s="72" t="s">
        <v>4496</v>
      </c>
      <c r="X704" s="180" t="s">
        <v>5233</v>
      </c>
      <c r="Y704" s="180" t="s">
        <v>116</v>
      </c>
      <c r="Z704" s="181" t="s">
        <v>4157</v>
      </c>
      <c r="AA704" s="180" t="s">
        <v>7656</v>
      </c>
      <c r="AB704" s="190" t="s">
        <v>4230</v>
      </c>
      <c r="AC704" s="180" t="s">
        <v>4496</v>
      </c>
      <c r="AD704" s="180" t="s">
        <v>5233</v>
      </c>
      <c r="AE704" s="191"/>
      <c r="AF704" s="191"/>
      <c r="AG704" s="191"/>
      <c r="AH704" s="191"/>
      <c r="AI704" s="191"/>
      <c r="AJ704" s="191"/>
      <c r="AK704" s="191"/>
      <c r="AL704" s="191"/>
      <c r="AM704" s="191"/>
      <c r="AN704" s="191"/>
      <c r="AO704" s="192"/>
      <c r="AP704" s="192"/>
      <c r="AQ704" s="192"/>
      <c r="AR704" s="192"/>
      <c r="AS704" s="192"/>
      <c r="AT704" s="192"/>
      <c r="AU704" s="192"/>
      <c r="AV704" s="192"/>
      <c r="AW704" s="192"/>
      <c r="AX704" s="72">
        <v>2</v>
      </c>
      <c r="AY704" s="72">
        <v>0</v>
      </c>
      <c r="AZ704" s="80">
        <f t="shared" ref="AZ704:AZ717" si="68">SUM(AX704,AY704)</f>
        <v>2</v>
      </c>
      <c r="BA704" s="72">
        <v>1.3</v>
      </c>
      <c r="BB704" s="72">
        <f>0</f>
        <v>0</v>
      </c>
      <c r="BC704" s="72">
        <f t="shared" ref="BC704:BC717" si="69">SUM(BA704,BB704)</f>
        <v>1.3</v>
      </c>
      <c r="BD704" s="72">
        <f>0</f>
        <v>0</v>
      </c>
      <c r="BE704" s="72">
        <f t="shared" ref="BE704:BE717" si="70">SUM(BC704,BD704)</f>
        <v>1.3</v>
      </c>
      <c r="BF704" s="72">
        <v>0</v>
      </c>
      <c r="BG704" s="72">
        <v>0</v>
      </c>
      <c r="BH704" s="142"/>
      <c r="BI704" s="142"/>
      <c r="BJ704" s="142"/>
    </row>
    <row r="705" spans="1:72" s="203" customFormat="1" ht="40.5" customHeight="1">
      <c r="A705" s="205" t="s">
        <v>5640</v>
      </c>
      <c r="B705" s="232" t="s">
        <v>6177</v>
      </c>
      <c r="C705" s="205" t="s">
        <v>4350</v>
      </c>
      <c r="D705" s="236" t="s">
        <v>6257</v>
      </c>
      <c r="E705" s="238" t="str">
        <f>INDEX([3]项目信息统计表!$E:$E,MATCH(B705,[3]项目信息统计表!$B:$B,0))</f>
        <v>应用研究</v>
      </c>
      <c r="F705" s="238" t="s">
        <v>1568</v>
      </c>
      <c r="G705" s="72" t="str">
        <f>INDEX(辅助数据!$F$3:$F$98,MATCH(项目信息统计表!F705,辅助数据!$E$3:$E$98,0))</f>
        <v>N77</v>
      </c>
      <c r="H705" s="238" t="s">
        <v>232</v>
      </c>
      <c r="I705" s="72">
        <f>INDEX(辅助数据!$B$3:$B$64,MATCH(项目信息统计表!H705,辅助数据!$A$3:$A$64,0))</f>
        <v>610</v>
      </c>
      <c r="J705" s="141" t="str">
        <f t="shared" si="67"/>
        <v>2022-01</v>
      </c>
      <c r="K705" s="237">
        <v>45261</v>
      </c>
      <c r="L705" s="72" t="str">
        <f t="shared" si="66"/>
        <v>2022</v>
      </c>
      <c r="M705" s="238" t="s">
        <v>54</v>
      </c>
      <c r="N705" s="201" t="s">
        <v>6274</v>
      </c>
      <c r="O705" s="201" t="s">
        <v>7768</v>
      </c>
      <c r="P705" s="231" t="s">
        <v>7101</v>
      </c>
      <c r="Q705" s="215" t="s">
        <v>7102</v>
      </c>
      <c r="R705" s="206">
        <v>2019029013</v>
      </c>
      <c r="S705" s="72" t="s">
        <v>65</v>
      </c>
      <c r="T705" s="141" t="s">
        <v>3843</v>
      </c>
      <c r="U705" s="72" t="s">
        <v>7452</v>
      </c>
      <c r="V705" s="72" t="s">
        <v>73</v>
      </c>
      <c r="W705" s="72" t="s">
        <v>4496</v>
      </c>
      <c r="X705" s="180" t="s">
        <v>5233</v>
      </c>
      <c r="Y705" s="180" t="s">
        <v>116</v>
      </c>
      <c r="Z705" s="181" t="s">
        <v>235</v>
      </c>
      <c r="AA705" s="180"/>
      <c r="AB705" s="190"/>
      <c r="AC705" s="180"/>
      <c r="AD705" s="180"/>
      <c r="AE705" s="191"/>
      <c r="AF705" s="191"/>
      <c r="AG705" s="191"/>
      <c r="AH705" s="191"/>
      <c r="AI705" s="191"/>
      <c r="AJ705" s="191"/>
      <c r="AK705" s="191"/>
      <c r="AL705" s="191"/>
      <c r="AM705" s="191"/>
      <c r="AN705" s="191"/>
      <c r="AO705" s="192"/>
      <c r="AP705" s="192"/>
      <c r="AQ705" s="192"/>
      <c r="AR705" s="192"/>
      <c r="AS705" s="192"/>
      <c r="AT705" s="192"/>
      <c r="AU705" s="192"/>
      <c r="AV705" s="192"/>
      <c r="AW705" s="192"/>
      <c r="AX705" s="72">
        <v>2</v>
      </c>
      <c r="AY705" s="72">
        <v>0</v>
      </c>
      <c r="AZ705" s="80">
        <f t="shared" si="68"/>
        <v>2</v>
      </c>
      <c r="BA705" s="72">
        <v>1.3</v>
      </c>
      <c r="BB705" s="72">
        <f>0</f>
        <v>0</v>
      </c>
      <c r="BC705" s="72">
        <f t="shared" si="69"/>
        <v>1.3</v>
      </c>
      <c r="BD705" s="72">
        <f>0</f>
        <v>0</v>
      </c>
      <c r="BE705" s="72">
        <f t="shared" si="70"/>
        <v>1.3</v>
      </c>
      <c r="BF705" s="72">
        <v>0</v>
      </c>
      <c r="BG705" s="72">
        <v>0</v>
      </c>
      <c r="BH705" s="142"/>
      <c r="BI705" s="142"/>
      <c r="BJ705" s="142"/>
      <c r="BK705" s="138"/>
      <c r="BL705" s="138"/>
      <c r="BM705" s="138"/>
      <c r="BN705" s="138"/>
      <c r="BO705" s="138"/>
      <c r="BP705" s="138"/>
      <c r="BQ705" s="138"/>
      <c r="BR705" s="138"/>
      <c r="BS705" s="138"/>
      <c r="BT705" s="138"/>
    </row>
    <row r="706" spans="1:72" ht="40.5" customHeight="1">
      <c r="A706" s="205" t="s">
        <v>5643</v>
      </c>
      <c r="B706" s="232" t="s">
        <v>6180</v>
      </c>
      <c r="C706" s="205" t="s">
        <v>4350</v>
      </c>
      <c r="D706" s="236" t="s">
        <v>6257</v>
      </c>
      <c r="E706" s="238" t="str">
        <f>INDEX([3]项目信息统计表!$E:$E,MATCH(B706,[3]项目信息统计表!$B:$B,0))</f>
        <v>基础研究</v>
      </c>
      <c r="F706" s="238" t="s">
        <v>1518</v>
      </c>
      <c r="G706" s="72" t="str">
        <f>INDEX(辅助数据!$F$3:$F$98,MATCH(项目信息统计表!F706,辅助数据!$E$3:$E$98,0))</f>
        <v>C26</v>
      </c>
      <c r="H706" s="238" t="s">
        <v>236</v>
      </c>
      <c r="I706" s="72">
        <f>INDEX(辅助数据!$B$3:$B$64,MATCH(项目信息统计表!H706,辅助数据!$A$3:$A$64,0))</f>
        <v>150</v>
      </c>
      <c r="J706" s="141" t="str">
        <f t="shared" si="67"/>
        <v>2022-01</v>
      </c>
      <c r="K706" s="237">
        <v>45261</v>
      </c>
      <c r="L706" s="72" t="str">
        <f t="shared" si="66"/>
        <v>2022</v>
      </c>
      <c r="M706" s="238" t="s">
        <v>54</v>
      </c>
      <c r="N706" s="201" t="s">
        <v>6274</v>
      </c>
      <c r="O706" s="201" t="s">
        <v>7768</v>
      </c>
      <c r="P706" s="231" t="s">
        <v>7107</v>
      </c>
      <c r="Q706" s="215" t="s">
        <v>7108</v>
      </c>
      <c r="R706" s="206">
        <v>2020029016</v>
      </c>
      <c r="S706" s="72" t="s">
        <v>65</v>
      </c>
      <c r="T706" s="141" t="s">
        <v>3836</v>
      </c>
      <c r="U706" s="72" t="s">
        <v>7452</v>
      </c>
      <c r="V706" s="72" t="s">
        <v>73</v>
      </c>
      <c r="W706" s="72" t="s">
        <v>4496</v>
      </c>
      <c r="X706" s="180" t="s">
        <v>5233</v>
      </c>
      <c r="Y706" s="180" t="s">
        <v>160</v>
      </c>
      <c r="Z706" s="181" t="s">
        <v>230</v>
      </c>
      <c r="AA706" s="180" t="s">
        <v>4886</v>
      </c>
      <c r="AB706" s="190" t="s">
        <v>4228</v>
      </c>
      <c r="AC706" s="180" t="s">
        <v>90</v>
      </c>
      <c r="AD706" s="180" t="s">
        <v>5233</v>
      </c>
      <c r="AE706" s="191"/>
      <c r="AF706" s="191"/>
      <c r="AG706" s="191"/>
      <c r="AH706" s="191"/>
      <c r="AI706" s="191"/>
      <c r="AJ706" s="191"/>
      <c r="AK706" s="191"/>
      <c r="AL706" s="191"/>
      <c r="AM706" s="191"/>
      <c r="AN706" s="191"/>
      <c r="AO706" s="192"/>
      <c r="AP706" s="192"/>
      <c r="AQ706" s="192"/>
      <c r="AR706" s="192"/>
      <c r="AS706" s="192"/>
      <c r="AT706" s="192"/>
      <c r="AU706" s="192"/>
      <c r="AV706" s="192"/>
      <c r="AW706" s="192"/>
      <c r="AX706" s="72">
        <v>4</v>
      </c>
      <c r="AY706" s="72">
        <v>0</v>
      </c>
      <c r="AZ706" s="80">
        <f t="shared" si="68"/>
        <v>4</v>
      </c>
      <c r="BA706" s="72">
        <v>2.4</v>
      </c>
      <c r="BB706" s="72">
        <f>0</f>
        <v>0</v>
      </c>
      <c r="BC706" s="72">
        <f t="shared" si="69"/>
        <v>2.4</v>
      </c>
      <c r="BD706" s="72">
        <f>0</f>
        <v>0</v>
      </c>
      <c r="BE706" s="72">
        <f t="shared" si="70"/>
        <v>2.4</v>
      </c>
      <c r="BF706" s="72">
        <v>0</v>
      </c>
      <c r="BG706" s="72">
        <v>0</v>
      </c>
      <c r="BH706" s="142"/>
      <c r="BI706" s="142"/>
      <c r="BJ706" s="142"/>
    </row>
    <row r="707" spans="1:72" ht="39.950000000000003" customHeight="1">
      <c r="A707" s="194" t="s">
        <v>5649</v>
      </c>
      <c r="B707" s="232" t="s">
        <v>6186</v>
      </c>
      <c r="C707" s="205" t="s">
        <v>4350</v>
      </c>
      <c r="D707" s="236" t="s">
        <v>6257</v>
      </c>
      <c r="E707" s="238" t="str">
        <f>INDEX([3]项目信息统计表!$E:$E,MATCH(B707,[3]项目信息统计表!$B:$B,0))</f>
        <v>基础研究</v>
      </c>
      <c r="F707" s="238" t="s">
        <v>1568</v>
      </c>
      <c r="G707" s="72" t="str">
        <f>INDEX(辅助数据!$F$3:$F$98,MATCH(项目信息统计表!F707,辅助数据!$E$3:$E$98,0))</f>
        <v>N77</v>
      </c>
      <c r="H707" s="238" t="s">
        <v>232</v>
      </c>
      <c r="I707" s="72">
        <f>INDEX(辅助数据!$B$3:$B$64,MATCH(项目信息统计表!H707,辅助数据!$A$3:$A$64,0))</f>
        <v>610</v>
      </c>
      <c r="J707" s="141" t="str">
        <f t="shared" si="67"/>
        <v>2022-01</v>
      </c>
      <c r="K707" s="237">
        <v>45261</v>
      </c>
      <c r="L707" s="72" t="str">
        <f t="shared" si="66"/>
        <v>2022</v>
      </c>
      <c r="M707" s="238" t="s">
        <v>54</v>
      </c>
      <c r="N707" s="201" t="s">
        <v>6274</v>
      </c>
      <c r="O707" s="201" t="s">
        <v>7768</v>
      </c>
      <c r="P707" s="231" t="s">
        <v>7117</v>
      </c>
      <c r="Q707" s="215" t="s">
        <v>6821</v>
      </c>
      <c r="R707" s="211">
        <v>2020029013</v>
      </c>
      <c r="S707" s="72" t="s">
        <v>5231</v>
      </c>
      <c r="T707" s="141" t="s">
        <v>3822</v>
      </c>
      <c r="U707" s="72" t="s">
        <v>7452</v>
      </c>
      <c r="V707" s="72" t="s">
        <v>73</v>
      </c>
      <c r="W707" s="72" t="s">
        <v>4496</v>
      </c>
      <c r="X707" s="180" t="s">
        <v>5233</v>
      </c>
      <c r="Y707" s="180" t="s">
        <v>160</v>
      </c>
      <c r="Z707" s="181" t="s">
        <v>230</v>
      </c>
      <c r="AA707" s="180"/>
      <c r="AB707" s="190"/>
      <c r="AC707" s="180"/>
      <c r="AD707" s="180"/>
      <c r="AE707" s="191"/>
      <c r="AF707" s="191"/>
      <c r="AG707" s="191"/>
      <c r="AH707" s="191"/>
      <c r="AI707" s="191"/>
      <c r="AJ707" s="191"/>
      <c r="AK707" s="191"/>
      <c r="AL707" s="191"/>
      <c r="AM707" s="191"/>
      <c r="AN707" s="191"/>
      <c r="AO707" s="192"/>
      <c r="AP707" s="192"/>
      <c r="AQ707" s="192"/>
      <c r="AR707" s="192"/>
      <c r="AS707" s="192"/>
      <c r="AT707" s="192"/>
      <c r="AU707" s="192"/>
      <c r="AV707" s="192"/>
      <c r="AW707" s="192"/>
      <c r="AX707" s="72">
        <v>2</v>
      </c>
      <c r="AY707" s="72">
        <v>0</v>
      </c>
      <c r="AZ707" s="80">
        <f t="shared" si="68"/>
        <v>2</v>
      </c>
      <c r="BA707" s="72">
        <v>1.3</v>
      </c>
      <c r="BB707" s="72">
        <f>0</f>
        <v>0</v>
      </c>
      <c r="BC707" s="72">
        <f t="shared" si="69"/>
        <v>1.3</v>
      </c>
      <c r="BD707" s="72">
        <f>0</f>
        <v>0</v>
      </c>
      <c r="BE707" s="72">
        <f t="shared" si="70"/>
        <v>1.3</v>
      </c>
      <c r="BF707" s="72">
        <v>0</v>
      </c>
      <c r="BG707" s="72">
        <v>0</v>
      </c>
      <c r="BH707" s="142"/>
      <c r="BI707" s="142"/>
      <c r="BJ707" s="142"/>
    </row>
    <row r="708" spans="1:72" ht="39.75" customHeight="1">
      <c r="A708" s="205" t="s">
        <v>5766</v>
      </c>
      <c r="B708" s="232" t="s">
        <v>4793</v>
      </c>
      <c r="C708" s="205" t="s">
        <v>4350</v>
      </c>
      <c r="D708" s="236" t="s">
        <v>6257</v>
      </c>
      <c r="E708" s="238" t="str">
        <f>INDEX([3]项目信息统计表!$E:$E,MATCH(B708,[3]项目信息统计表!$B:$B,0))</f>
        <v>基础研究</v>
      </c>
      <c r="F708" s="238" t="s">
        <v>1564</v>
      </c>
      <c r="G708" s="72" t="str">
        <f>INDEX(辅助数据!$F$3:$F$98,MATCH(项目信息统计表!F708,辅助数据!$E$3:$E$98,0))</f>
        <v>M73</v>
      </c>
      <c r="H708" s="238" t="s">
        <v>986</v>
      </c>
      <c r="I708" s="72">
        <f>INDEX(辅助数据!$B$3:$B$64,MATCH(项目信息统计表!H708,辅助数据!$A$3:$A$64,0))</f>
        <v>570</v>
      </c>
      <c r="J708" s="141" t="str">
        <f t="shared" si="67"/>
        <v>2021-01</v>
      </c>
      <c r="K708" s="237">
        <v>44896</v>
      </c>
      <c r="L708" s="72" t="str">
        <f t="shared" si="66"/>
        <v>2021</v>
      </c>
      <c r="M708" s="193"/>
      <c r="N708" s="201" t="s">
        <v>6274</v>
      </c>
      <c r="O708" s="201" t="s">
        <v>7768</v>
      </c>
      <c r="P708" s="231" t="s">
        <v>7418</v>
      </c>
      <c r="Q708" s="215" t="s">
        <v>5036</v>
      </c>
      <c r="R708" s="206">
        <v>2018029002</v>
      </c>
      <c r="S708" s="72" t="s">
        <v>5231</v>
      </c>
      <c r="T708" s="141" t="s">
        <v>3805</v>
      </c>
      <c r="U708" s="72" t="s">
        <v>7452</v>
      </c>
      <c r="V708" s="72" t="s">
        <v>73</v>
      </c>
      <c r="W708" s="72" t="s">
        <v>4496</v>
      </c>
      <c r="X708" s="180" t="s">
        <v>5233</v>
      </c>
      <c r="Y708" s="180" t="s">
        <v>160</v>
      </c>
      <c r="Z708" s="181" t="s">
        <v>230</v>
      </c>
      <c r="AA708" s="180" t="s">
        <v>7745</v>
      </c>
      <c r="AB708" s="190" t="s">
        <v>4228</v>
      </c>
      <c r="AC708" s="180" t="s">
        <v>4496</v>
      </c>
      <c r="AD708" s="180" t="s">
        <v>5233</v>
      </c>
      <c r="AE708" s="191"/>
      <c r="AF708" s="191"/>
      <c r="AG708" s="191"/>
      <c r="AH708" s="191"/>
      <c r="AI708" s="191"/>
      <c r="AJ708" s="191"/>
      <c r="AK708" s="191"/>
      <c r="AL708" s="191"/>
      <c r="AM708" s="191"/>
      <c r="AN708" s="191"/>
      <c r="AO708" s="192"/>
      <c r="AP708" s="192"/>
      <c r="AQ708" s="192"/>
      <c r="AR708" s="192"/>
      <c r="AS708" s="192"/>
      <c r="AT708" s="192"/>
      <c r="AU708" s="192"/>
      <c r="AV708" s="192"/>
      <c r="AW708" s="192"/>
      <c r="AX708" s="72">
        <v>2</v>
      </c>
      <c r="AY708" s="72">
        <v>0</v>
      </c>
      <c r="AZ708" s="80">
        <f t="shared" si="68"/>
        <v>2</v>
      </c>
      <c r="BA708" s="72">
        <v>0.8</v>
      </c>
      <c r="BB708" s="72">
        <f>0</f>
        <v>0</v>
      </c>
      <c r="BC708" s="72">
        <f t="shared" si="69"/>
        <v>0.8</v>
      </c>
      <c r="BD708" s="72">
        <f>0</f>
        <v>0</v>
      </c>
      <c r="BE708" s="72">
        <f t="shared" si="70"/>
        <v>0.8</v>
      </c>
      <c r="BF708" s="72">
        <v>0</v>
      </c>
      <c r="BG708" s="72">
        <v>0</v>
      </c>
      <c r="BH708" s="142"/>
      <c r="BI708" s="142"/>
      <c r="BJ708" s="142"/>
    </row>
    <row r="709" spans="1:72" ht="39.950000000000003" customHeight="1">
      <c r="A709" s="205" t="s">
        <v>4624</v>
      </c>
      <c r="B709" s="232" t="s">
        <v>4804</v>
      </c>
      <c r="C709" s="205" t="s">
        <v>4350</v>
      </c>
      <c r="D709" s="236" t="s">
        <v>6257</v>
      </c>
      <c r="E709" s="238" t="str">
        <f>INDEX([3]项目信息统计表!$E:$E,MATCH(B709,[3]项目信息统计表!$B:$B,0))</f>
        <v>基础研究</v>
      </c>
      <c r="F709" s="238" t="s">
        <v>1568</v>
      </c>
      <c r="G709" s="72" t="str">
        <f>INDEX(辅助数据!$F$3:$F$98,MATCH(项目信息统计表!F709,辅助数据!$E$3:$E$98,0))</f>
        <v>N77</v>
      </c>
      <c r="H709" s="238" t="s">
        <v>232</v>
      </c>
      <c r="I709" s="72">
        <f>INDEX(辅助数据!$B$3:$B$64,MATCH(项目信息统计表!H709,辅助数据!$A$3:$A$64,0))</f>
        <v>610</v>
      </c>
      <c r="J709" s="141" t="str">
        <f t="shared" si="67"/>
        <v>2021-01</v>
      </c>
      <c r="K709" s="237">
        <v>44896</v>
      </c>
      <c r="L709" s="72" t="str">
        <f t="shared" si="66"/>
        <v>2021</v>
      </c>
      <c r="M709" s="193"/>
      <c r="N709" s="201" t="s">
        <v>6274</v>
      </c>
      <c r="O709" s="201" t="s">
        <v>7768</v>
      </c>
      <c r="P709" s="231" t="s">
        <v>7429</v>
      </c>
      <c r="Q709" s="215" t="s">
        <v>5047</v>
      </c>
      <c r="R709" s="206">
        <v>2018029011</v>
      </c>
      <c r="S709" s="72" t="s">
        <v>5231</v>
      </c>
      <c r="T709" s="141" t="s">
        <v>3832</v>
      </c>
      <c r="U709" s="72" t="s">
        <v>7452</v>
      </c>
      <c r="V709" s="72" t="s">
        <v>73</v>
      </c>
      <c r="W709" s="72" t="s">
        <v>4496</v>
      </c>
      <c r="X709" s="180" t="s">
        <v>5233</v>
      </c>
      <c r="Y709" s="180" t="s">
        <v>160</v>
      </c>
      <c r="Z709" s="181" t="s">
        <v>230</v>
      </c>
      <c r="AA709" s="180" t="s">
        <v>7751</v>
      </c>
      <c r="AB709" s="190" t="s">
        <v>4231</v>
      </c>
      <c r="AC709" s="180" t="s">
        <v>4496</v>
      </c>
      <c r="AD709" s="180" t="s">
        <v>5233</v>
      </c>
      <c r="AE709" s="191"/>
      <c r="AF709" s="191"/>
      <c r="AG709" s="191"/>
      <c r="AH709" s="191"/>
      <c r="AI709" s="191"/>
      <c r="AJ709" s="191"/>
      <c r="AK709" s="191"/>
      <c r="AL709" s="191"/>
      <c r="AM709" s="191"/>
      <c r="AN709" s="191"/>
      <c r="AO709" s="192"/>
      <c r="AP709" s="192"/>
      <c r="AQ709" s="192"/>
      <c r="AR709" s="192"/>
      <c r="AS709" s="192"/>
      <c r="AT709" s="192"/>
      <c r="AU709" s="192"/>
      <c r="AV709" s="192"/>
      <c r="AW709" s="192"/>
      <c r="AX709" s="72">
        <v>2</v>
      </c>
      <c r="AY709" s="72">
        <v>0</v>
      </c>
      <c r="AZ709" s="80">
        <f t="shared" si="68"/>
        <v>2</v>
      </c>
      <c r="BA709" s="72">
        <v>0.8</v>
      </c>
      <c r="BB709" s="72">
        <f>0</f>
        <v>0</v>
      </c>
      <c r="BC709" s="72">
        <f t="shared" si="69"/>
        <v>0.8</v>
      </c>
      <c r="BD709" s="72">
        <f>0</f>
        <v>0</v>
      </c>
      <c r="BE709" s="72">
        <f t="shared" si="70"/>
        <v>0.8</v>
      </c>
      <c r="BF709" s="72">
        <v>0</v>
      </c>
      <c r="BG709" s="72">
        <v>0</v>
      </c>
      <c r="BH709" s="142"/>
      <c r="BI709" s="142"/>
      <c r="BJ709" s="142"/>
    </row>
    <row r="710" spans="1:72" ht="53.25" customHeight="1">
      <c r="A710" s="205" t="s">
        <v>4628</v>
      </c>
      <c r="B710" s="232" t="s">
        <v>4808</v>
      </c>
      <c r="C710" s="205" t="s">
        <v>4350</v>
      </c>
      <c r="D710" s="236" t="s">
        <v>6257</v>
      </c>
      <c r="E710" s="238" t="str">
        <f>INDEX([3]项目信息统计表!$E:$E,MATCH(B710,[3]项目信息统计表!$B:$B,0))</f>
        <v>基础研究</v>
      </c>
      <c r="F710" s="238" t="s">
        <v>1568</v>
      </c>
      <c r="G710" s="72" t="str">
        <f>INDEX(辅助数据!$F$3:$F$98,MATCH(项目信息统计表!F710,辅助数据!$E$3:$E$98,0))</f>
        <v>N77</v>
      </c>
      <c r="H710" s="238" t="s">
        <v>232</v>
      </c>
      <c r="I710" s="72">
        <f>INDEX(辅助数据!$B$3:$B$64,MATCH(项目信息统计表!H710,辅助数据!$A$3:$A$64,0))</f>
        <v>610</v>
      </c>
      <c r="J710" s="141" t="str">
        <f t="shared" si="67"/>
        <v>2021-01</v>
      </c>
      <c r="K710" s="237">
        <v>44896</v>
      </c>
      <c r="L710" s="72" t="str">
        <f t="shared" si="66"/>
        <v>2021</v>
      </c>
      <c r="M710" s="193"/>
      <c r="N710" s="135" t="s">
        <v>6274</v>
      </c>
      <c r="O710" s="201" t="s">
        <v>7768</v>
      </c>
      <c r="P710" s="231" t="s">
        <v>7433</v>
      </c>
      <c r="Q710" s="215" t="s">
        <v>5051</v>
      </c>
      <c r="R710" s="206">
        <v>2018029012</v>
      </c>
      <c r="S710" s="72" t="s">
        <v>65</v>
      </c>
      <c r="T710" s="141" t="s">
        <v>3793</v>
      </c>
      <c r="U710" s="72" t="s">
        <v>7452</v>
      </c>
      <c r="V710" s="72" t="s">
        <v>73</v>
      </c>
      <c r="W710" s="72" t="s">
        <v>4496</v>
      </c>
      <c r="X710" s="180" t="s">
        <v>5233</v>
      </c>
      <c r="Y710" s="180" t="s">
        <v>160</v>
      </c>
      <c r="Z710" s="181" t="s">
        <v>230</v>
      </c>
      <c r="AA710" s="180" t="s">
        <v>1882</v>
      </c>
      <c r="AB710" s="190" t="s">
        <v>4208</v>
      </c>
      <c r="AC710" s="180" t="s">
        <v>76</v>
      </c>
      <c r="AD710" s="180" t="s">
        <v>5234</v>
      </c>
      <c r="AE710" s="191"/>
      <c r="AF710" s="191"/>
      <c r="AG710" s="191"/>
      <c r="AH710" s="191"/>
      <c r="AI710" s="191"/>
      <c r="AJ710" s="191"/>
      <c r="AK710" s="191"/>
      <c r="AL710" s="191"/>
      <c r="AM710" s="191"/>
      <c r="AN710" s="191"/>
      <c r="AO710" s="192"/>
      <c r="AP710" s="192"/>
      <c r="AQ710" s="192"/>
      <c r="AR710" s="192"/>
      <c r="AS710" s="192"/>
      <c r="AT710" s="192"/>
      <c r="AU710" s="192"/>
      <c r="AV710" s="192"/>
      <c r="AW710" s="192"/>
      <c r="AX710" s="72">
        <v>2</v>
      </c>
      <c r="AY710" s="72">
        <v>0</v>
      </c>
      <c r="AZ710" s="80">
        <f t="shared" si="68"/>
        <v>2</v>
      </c>
      <c r="BA710" s="72">
        <v>0.8</v>
      </c>
      <c r="BB710" s="72">
        <f>0</f>
        <v>0</v>
      </c>
      <c r="BC710" s="72">
        <f t="shared" si="69"/>
        <v>0.8</v>
      </c>
      <c r="BD710" s="72">
        <f>0</f>
        <v>0</v>
      </c>
      <c r="BE710" s="72">
        <f t="shared" si="70"/>
        <v>0.8</v>
      </c>
      <c r="BF710" s="72">
        <v>0</v>
      </c>
      <c r="BG710" s="72">
        <v>0</v>
      </c>
      <c r="BH710" s="142"/>
      <c r="BI710" s="142"/>
      <c r="BJ710" s="142"/>
    </row>
    <row r="711" spans="1:72" ht="40.5" customHeight="1">
      <c r="A711" s="205" t="s">
        <v>4634</v>
      </c>
      <c r="B711" s="232" t="s">
        <v>4817</v>
      </c>
      <c r="C711" s="205" t="s">
        <v>4349</v>
      </c>
      <c r="D711" s="236" t="s">
        <v>6257</v>
      </c>
      <c r="E711" s="238" t="str">
        <f>INDEX([3]项目信息统计表!$E:$E,MATCH(B711,[3]项目信息统计表!$B:$B,0))</f>
        <v>基础研究</v>
      </c>
      <c r="F711" s="238" t="s">
        <v>1568</v>
      </c>
      <c r="G711" s="72" t="str">
        <f>INDEX(辅助数据!$F$3:$F$98,MATCH(项目信息统计表!F711,辅助数据!$E$3:$E$98,0))</f>
        <v>N77</v>
      </c>
      <c r="H711" s="238" t="s">
        <v>212</v>
      </c>
      <c r="I711" s="72">
        <f>INDEX(辅助数据!$B$3:$B$64,MATCH(项目信息统计表!H711,辅助数据!$A$3:$A$64,0))</f>
        <v>170</v>
      </c>
      <c r="J711" s="141" t="str">
        <f t="shared" si="67"/>
        <v>2021-01</v>
      </c>
      <c r="K711" s="237">
        <v>44896</v>
      </c>
      <c r="L711" s="72" t="str">
        <f t="shared" si="66"/>
        <v>2021</v>
      </c>
      <c r="M711" s="193"/>
      <c r="N711" s="197" t="s">
        <v>6274</v>
      </c>
      <c r="O711" s="201" t="s">
        <v>7768</v>
      </c>
      <c r="P711" s="231" t="s">
        <v>7442</v>
      </c>
      <c r="Q711" s="215" t="s">
        <v>5059</v>
      </c>
      <c r="R711" s="206">
        <v>2018027011</v>
      </c>
      <c r="S711" s="72" t="s">
        <v>65</v>
      </c>
      <c r="T711" s="141" t="s">
        <v>3813</v>
      </c>
      <c r="U711" s="72" t="s">
        <v>7452</v>
      </c>
      <c r="V711" s="72" t="s">
        <v>73</v>
      </c>
      <c r="W711" s="72" t="s">
        <v>4496</v>
      </c>
      <c r="X711" s="180" t="s">
        <v>5233</v>
      </c>
      <c r="Y711" s="180" t="s">
        <v>160</v>
      </c>
      <c r="Z711" s="181" t="s">
        <v>209</v>
      </c>
      <c r="AA711" s="180" t="s">
        <v>1958</v>
      </c>
      <c r="AB711" s="190" t="s">
        <v>4231</v>
      </c>
      <c r="AC711" s="180" t="s">
        <v>4496</v>
      </c>
      <c r="AD711" s="180" t="s">
        <v>5233</v>
      </c>
      <c r="AE711" s="191"/>
      <c r="AF711" s="191"/>
      <c r="AG711" s="191"/>
      <c r="AH711" s="191"/>
      <c r="AI711" s="191"/>
      <c r="AJ711" s="191"/>
      <c r="AK711" s="191"/>
      <c r="AL711" s="191"/>
      <c r="AM711" s="191"/>
      <c r="AN711" s="191"/>
      <c r="AO711" s="192"/>
      <c r="AP711" s="192"/>
      <c r="AQ711" s="192"/>
      <c r="AR711" s="192"/>
      <c r="AS711" s="192"/>
      <c r="AT711" s="192"/>
      <c r="AU711" s="192"/>
      <c r="AV711" s="192"/>
      <c r="AW711" s="192"/>
      <c r="AX711" s="72">
        <v>2</v>
      </c>
      <c r="AY711" s="72">
        <v>0</v>
      </c>
      <c r="AZ711" s="80">
        <f t="shared" si="68"/>
        <v>2</v>
      </c>
      <c r="BA711" s="72">
        <v>0.8</v>
      </c>
      <c r="BB711" s="72">
        <f>0</f>
        <v>0</v>
      </c>
      <c r="BC711" s="72">
        <f t="shared" si="69"/>
        <v>0.8</v>
      </c>
      <c r="BD711" s="72">
        <f>0</f>
        <v>0</v>
      </c>
      <c r="BE711" s="72">
        <f t="shared" si="70"/>
        <v>0.8</v>
      </c>
      <c r="BF711" s="72">
        <v>0</v>
      </c>
      <c r="BG711" s="72">
        <v>0</v>
      </c>
      <c r="BH711" s="142"/>
      <c r="BI711" s="142"/>
      <c r="BJ711" s="142"/>
    </row>
    <row r="712" spans="1:72" ht="40.5" customHeight="1">
      <c r="A712" s="205" t="s">
        <v>5645</v>
      </c>
      <c r="B712" s="232" t="s">
        <v>6182</v>
      </c>
      <c r="C712" s="205" t="s">
        <v>2086</v>
      </c>
      <c r="D712" s="236" t="s">
        <v>6257</v>
      </c>
      <c r="E712" s="238" t="str">
        <f>INDEX([3]项目信息统计表!$E:$E,MATCH(B712,[3]项目信息统计表!$B:$B,0))</f>
        <v>应用研究</v>
      </c>
      <c r="F712" s="238" t="s">
        <v>1564</v>
      </c>
      <c r="G712" s="72" t="str">
        <f>INDEX(辅助数据!$F$3:$F$98,MATCH(项目信息统计表!F712,辅助数据!$E$3:$E$98,0))</f>
        <v>M73</v>
      </c>
      <c r="H712" s="238" t="s">
        <v>122</v>
      </c>
      <c r="I712" s="72">
        <f>INDEX(辅助数据!$B$3:$B$64,MATCH(项目信息统计表!H712,辅助数据!$A$3:$A$64,0))</f>
        <v>580</v>
      </c>
      <c r="J712" s="141" t="str">
        <f t="shared" si="67"/>
        <v>2022-01</v>
      </c>
      <c r="K712" s="237">
        <v>45261</v>
      </c>
      <c r="L712" s="72" t="str">
        <f t="shared" si="66"/>
        <v>2022</v>
      </c>
      <c r="M712" s="238" t="s">
        <v>54</v>
      </c>
      <c r="N712" s="201" t="s">
        <v>6274</v>
      </c>
      <c r="O712" s="201" t="s">
        <v>7768</v>
      </c>
      <c r="P712" s="231" t="s">
        <v>7110</v>
      </c>
      <c r="Q712" s="215" t="s">
        <v>5029</v>
      </c>
      <c r="R712" s="206">
        <v>2018024007</v>
      </c>
      <c r="S712" s="72" t="s">
        <v>65</v>
      </c>
      <c r="T712" s="141" t="s">
        <v>3846</v>
      </c>
      <c r="U712" s="72" t="s">
        <v>7452</v>
      </c>
      <c r="V712" s="72" t="s">
        <v>73</v>
      </c>
      <c r="W712" s="72" t="s">
        <v>4496</v>
      </c>
      <c r="X712" s="180" t="s">
        <v>5233</v>
      </c>
      <c r="Y712" s="180" t="s">
        <v>160</v>
      </c>
      <c r="Z712" s="181" t="s">
        <v>2100</v>
      </c>
      <c r="AA712" s="180" t="s">
        <v>192</v>
      </c>
      <c r="AB712" s="190" t="s">
        <v>4214</v>
      </c>
      <c r="AC712" s="180" t="s">
        <v>4497</v>
      </c>
      <c r="AD712" s="180" t="s">
        <v>5234</v>
      </c>
      <c r="AE712" s="191"/>
      <c r="AF712" s="191"/>
      <c r="AG712" s="191"/>
      <c r="AH712" s="191"/>
      <c r="AI712" s="191"/>
      <c r="AJ712" s="191"/>
      <c r="AK712" s="191"/>
      <c r="AL712" s="191"/>
      <c r="AM712" s="191"/>
      <c r="AN712" s="191"/>
      <c r="AO712" s="192"/>
      <c r="AP712" s="192"/>
      <c r="AQ712" s="192"/>
      <c r="AR712" s="192"/>
      <c r="AS712" s="192"/>
      <c r="AT712" s="192"/>
      <c r="AU712" s="192"/>
      <c r="AV712" s="192"/>
      <c r="AW712" s="192"/>
      <c r="AX712" s="72">
        <v>2</v>
      </c>
      <c r="AY712" s="72">
        <v>0</v>
      </c>
      <c r="AZ712" s="80">
        <f t="shared" si="68"/>
        <v>2</v>
      </c>
      <c r="BA712" s="72">
        <v>1.3</v>
      </c>
      <c r="BB712" s="72">
        <f>0</f>
        <v>0</v>
      </c>
      <c r="BC712" s="72">
        <f t="shared" si="69"/>
        <v>1.3</v>
      </c>
      <c r="BD712" s="72">
        <f>0</f>
        <v>0</v>
      </c>
      <c r="BE712" s="72">
        <f t="shared" si="70"/>
        <v>1.3</v>
      </c>
      <c r="BF712" s="72">
        <v>0</v>
      </c>
      <c r="BG712" s="72">
        <v>0</v>
      </c>
      <c r="BH712" s="142"/>
      <c r="BI712" s="142"/>
      <c r="BJ712" s="142"/>
    </row>
    <row r="713" spans="1:72" ht="40.5" customHeight="1">
      <c r="A713" s="205" t="s">
        <v>5655</v>
      </c>
      <c r="B713" s="232" t="s">
        <v>6192</v>
      </c>
      <c r="C713" s="205" t="s">
        <v>4351</v>
      </c>
      <c r="D713" s="236" t="s">
        <v>6257</v>
      </c>
      <c r="E713" s="238" t="str">
        <f>INDEX([3]项目信息统计表!$E:$E,MATCH(B713,[3]项目信息统计表!$B:$B,0))</f>
        <v>基础研究</v>
      </c>
      <c r="F713" s="238" t="s">
        <v>1545</v>
      </c>
      <c r="G713" s="72" t="str">
        <f>INDEX(辅助数据!$F$3:$F$98,MATCH(项目信息统计表!F713,辅助数据!$E$3:$E$98,0))</f>
        <v>G54</v>
      </c>
      <c r="H713" s="238" t="s">
        <v>122</v>
      </c>
      <c r="I713" s="72">
        <f>INDEX(辅助数据!$B$3:$B$64,MATCH(项目信息统计表!H713,辅助数据!$A$3:$A$64,0))</f>
        <v>580</v>
      </c>
      <c r="J713" s="141" t="str">
        <f t="shared" si="67"/>
        <v>2022-01</v>
      </c>
      <c r="K713" s="237">
        <v>45261</v>
      </c>
      <c r="L713" s="72" t="str">
        <f t="shared" si="66"/>
        <v>2022</v>
      </c>
      <c r="M713" s="238" t="s">
        <v>54</v>
      </c>
      <c r="N713" s="201" t="s">
        <v>6274</v>
      </c>
      <c r="O713" s="201" t="s">
        <v>7768</v>
      </c>
      <c r="P713" s="231" t="s">
        <v>7128</v>
      </c>
      <c r="Q713" s="215" t="s">
        <v>7129</v>
      </c>
      <c r="R713" s="206">
        <v>2019021063</v>
      </c>
      <c r="S713" s="72" t="s">
        <v>65</v>
      </c>
      <c r="T713" s="141" t="s">
        <v>3807</v>
      </c>
      <c r="U713" s="72" t="s">
        <v>7452</v>
      </c>
      <c r="V713" s="72" t="s">
        <v>73</v>
      </c>
      <c r="W713" s="72" t="s">
        <v>4496</v>
      </c>
      <c r="X713" s="180" t="s">
        <v>5233</v>
      </c>
      <c r="Y713" s="180" t="s">
        <v>5233</v>
      </c>
      <c r="Z713" s="181" t="s">
        <v>5233</v>
      </c>
      <c r="AA713" s="180" t="s">
        <v>169</v>
      </c>
      <c r="AB713" s="190" t="s">
        <v>4218</v>
      </c>
      <c r="AC713" s="180" t="s">
        <v>76</v>
      </c>
      <c r="AD713" s="180" t="s">
        <v>5234</v>
      </c>
      <c r="AE713" s="191"/>
      <c r="AF713" s="191"/>
      <c r="AG713" s="191"/>
      <c r="AH713" s="191"/>
      <c r="AI713" s="191"/>
      <c r="AJ713" s="191"/>
      <c r="AK713" s="191"/>
      <c r="AL713" s="191"/>
      <c r="AM713" s="191"/>
      <c r="AN713" s="191"/>
      <c r="AO713" s="192"/>
      <c r="AP713" s="192"/>
      <c r="AQ713" s="192"/>
      <c r="AR713" s="192"/>
      <c r="AS713" s="192"/>
      <c r="AT713" s="192"/>
      <c r="AU713" s="192"/>
      <c r="AV713" s="192"/>
      <c r="AW713" s="192"/>
      <c r="AX713" s="72">
        <v>2</v>
      </c>
      <c r="AY713" s="72">
        <v>0</v>
      </c>
      <c r="AZ713" s="80">
        <f t="shared" si="68"/>
        <v>2</v>
      </c>
      <c r="BA713" s="72">
        <v>1.2</v>
      </c>
      <c r="BB713" s="72">
        <f>0</f>
        <v>0</v>
      </c>
      <c r="BC713" s="72">
        <f t="shared" si="69"/>
        <v>1.2</v>
      </c>
      <c r="BD713" s="72">
        <f>0</f>
        <v>0</v>
      </c>
      <c r="BE713" s="72">
        <f t="shared" si="70"/>
        <v>1.2</v>
      </c>
      <c r="BF713" s="72">
        <v>0</v>
      </c>
      <c r="BG713" s="72">
        <v>0</v>
      </c>
      <c r="BH713" s="142"/>
      <c r="BI713" s="142"/>
      <c r="BJ713" s="142"/>
    </row>
    <row r="714" spans="1:72" ht="40.5" customHeight="1">
      <c r="A714" s="205" t="s">
        <v>4629</v>
      </c>
      <c r="B714" s="232" t="s">
        <v>4809</v>
      </c>
      <c r="C714" s="205" t="s">
        <v>4351</v>
      </c>
      <c r="D714" s="236" t="s">
        <v>6257</v>
      </c>
      <c r="E714" s="238" t="str">
        <f>INDEX([3]项目信息统计表!$E:$E,MATCH(B714,[3]项目信息统计表!$B:$B,0))</f>
        <v>基础研究</v>
      </c>
      <c r="F714" s="238" t="s">
        <v>1545</v>
      </c>
      <c r="G714" s="72" t="str">
        <f>INDEX(辅助数据!$F$3:$F$98,MATCH(项目信息统计表!F714,辅助数据!$E$3:$E$98,0))</f>
        <v>G54</v>
      </c>
      <c r="H714" s="238" t="s">
        <v>122</v>
      </c>
      <c r="I714" s="72">
        <f>INDEX(辅助数据!$B$3:$B$64,MATCH(项目信息统计表!H714,辅助数据!$A$3:$A$64,0))</f>
        <v>580</v>
      </c>
      <c r="J714" s="141" t="str">
        <f t="shared" si="67"/>
        <v>2021-01</v>
      </c>
      <c r="K714" s="237">
        <v>44896</v>
      </c>
      <c r="L714" s="72" t="str">
        <f t="shared" si="66"/>
        <v>2021</v>
      </c>
      <c r="M714" s="193"/>
      <c r="N714" s="135" t="s">
        <v>6274</v>
      </c>
      <c r="O714" s="201" t="s">
        <v>7768</v>
      </c>
      <c r="P714" s="231" t="s">
        <v>7434</v>
      </c>
      <c r="Q714" s="215" t="s">
        <v>2352</v>
      </c>
      <c r="R714" s="206">
        <v>2018021076</v>
      </c>
      <c r="S714" s="72" t="s">
        <v>5231</v>
      </c>
      <c r="T714" s="141" t="s">
        <v>3769</v>
      </c>
      <c r="U714" s="72" t="s">
        <v>7452</v>
      </c>
      <c r="V714" s="72" t="s">
        <v>73</v>
      </c>
      <c r="W714" s="72" t="s">
        <v>4496</v>
      </c>
      <c r="X714" s="180" t="s">
        <v>5233</v>
      </c>
      <c r="Y714" s="180" t="s">
        <v>5233</v>
      </c>
      <c r="Z714" s="181" t="s">
        <v>5233</v>
      </c>
      <c r="AA714" s="180" t="s">
        <v>7754</v>
      </c>
      <c r="AB714" s="190" t="s">
        <v>4225</v>
      </c>
      <c r="AC714" s="180" t="s">
        <v>4496</v>
      </c>
      <c r="AD714" s="180" t="s">
        <v>5233</v>
      </c>
      <c r="AE714" s="191"/>
      <c r="AF714" s="191"/>
      <c r="AG714" s="191"/>
      <c r="AH714" s="191"/>
      <c r="AI714" s="191"/>
      <c r="AJ714" s="191"/>
      <c r="AK714" s="191"/>
      <c r="AL714" s="191"/>
      <c r="AM714" s="191"/>
      <c r="AN714" s="191"/>
      <c r="AO714" s="192"/>
      <c r="AP714" s="192"/>
      <c r="AQ714" s="192"/>
      <c r="AR714" s="192"/>
      <c r="AS714" s="192"/>
      <c r="AT714" s="192"/>
      <c r="AU714" s="192"/>
      <c r="AV714" s="192"/>
      <c r="AW714" s="192"/>
      <c r="AX714" s="72">
        <v>2</v>
      </c>
      <c r="AY714" s="72">
        <v>0</v>
      </c>
      <c r="AZ714" s="80">
        <f t="shared" si="68"/>
        <v>2</v>
      </c>
      <c r="BA714" s="72">
        <v>0.8</v>
      </c>
      <c r="BB714" s="72">
        <f>0</f>
        <v>0</v>
      </c>
      <c r="BC714" s="72">
        <f t="shared" si="69"/>
        <v>0.8</v>
      </c>
      <c r="BD714" s="72">
        <f>0</f>
        <v>0</v>
      </c>
      <c r="BE714" s="72">
        <f t="shared" si="70"/>
        <v>0.8</v>
      </c>
      <c r="BF714" s="72">
        <v>0</v>
      </c>
      <c r="BG714" s="72">
        <v>0</v>
      </c>
      <c r="BH714" s="142"/>
      <c r="BI714" s="142"/>
      <c r="BJ714" s="142"/>
    </row>
    <row r="715" spans="1:72" ht="40.5" customHeight="1">
      <c r="A715" s="205" t="s">
        <v>5648</v>
      </c>
      <c r="B715" s="232" t="s">
        <v>6185</v>
      </c>
      <c r="C715" s="205" t="s">
        <v>2084</v>
      </c>
      <c r="D715" s="236" t="s">
        <v>6257</v>
      </c>
      <c r="E715" s="238" t="str">
        <f>INDEX([3]项目信息统计表!$E:$E,MATCH(B715,[3]项目信息统计表!$B:$B,0))</f>
        <v>基础研究</v>
      </c>
      <c r="F715" s="238" t="s">
        <v>1568</v>
      </c>
      <c r="G715" s="72" t="str">
        <f>INDEX(辅助数据!$F$3:$F$98,MATCH(项目信息统计表!F715,辅助数据!$E$3:$E$98,0))</f>
        <v>N77</v>
      </c>
      <c r="H715" s="238" t="s">
        <v>212</v>
      </c>
      <c r="I715" s="72">
        <f>INDEX(辅助数据!$B$3:$B$64,MATCH(项目信息统计表!H715,辅助数据!$A$3:$A$64,0))</f>
        <v>170</v>
      </c>
      <c r="J715" s="141" t="str">
        <f t="shared" si="67"/>
        <v>2022-01</v>
      </c>
      <c r="K715" s="237">
        <v>45261</v>
      </c>
      <c r="L715" s="72" t="str">
        <f t="shared" si="66"/>
        <v>2022</v>
      </c>
      <c r="M715" s="238" t="s">
        <v>54</v>
      </c>
      <c r="N715" s="201" t="s">
        <v>6274</v>
      </c>
      <c r="O715" s="201" t="s">
        <v>7768</v>
      </c>
      <c r="P715" s="231" t="s">
        <v>7115</v>
      </c>
      <c r="Q715" s="215" t="s">
        <v>7116</v>
      </c>
      <c r="R715" s="206">
        <v>2019027015</v>
      </c>
      <c r="S715" s="72" t="s">
        <v>5231</v>
      </c>
      <c r="T715" s="141" t="s">
        <v>3772</v>
      </c>
      <c r="U715" s="72" t="s">
        <v>7452</v>
      </c>
      <c r="V715" s="72" t="s">
        <v>73</v>
      </c>
      <c r="W715" s="72" t="s">
        <v>4496</v>
      </c>
      <c r="X715" s="180" t="s">
        <v>5233</v>
      </c>
      <c r="Y715" s="180" t="s">
        <v>160</v>
      </c>
      <c r="Z715" s="181" t="s">
        <v>209</v>
      </c>
      <c r="AA715" s="180"/>
      <c r="AB715" s="190"/>
      <c r="AC715" s="180"/>
      <c r="AD715" s="180"/>
      <c r="AE715" s="191"/>
      <c r="AF715" s="191"/>
      <c r="AG715" s="191"/>
      <c r="AH715" s="191"/>
      <c r="AI715" s="191"/>
      <c r="AJ715" s="191"/>
      <c r="AK715" s="191"/>
      <c r="AL715" s="191"/>
      <c r="AM715" s="191"/>
      <c r="AN715" s="191"/>
      <c r="AO715" s="192"/>
      <c r="AP715" s="192"/>
      <c r="AQ715" s="192"/>
      <c r="AR715" s="192"/>
      <c r="AS715" s="192"/>
      <c r="AT715" s="192"/>
      <c r="AU715" s="192"/>
      <c r="AV715" s="192"/>
      <c r="AW715" s="192"/>
      <c r="AX715" s="72">
        <v>2</v>
      </c>
      <c r="AY715" s="72">
        <v>0</v>
      </c>
      <c r="AZ715" s="80">
        <f t="shared" si="68"/>
        <v>2</v>
      </c>
      <c r="BA715" s="72">
        <v>1.3</v>
      </c>
      <c r="BB715" s="72">
        <f>0</f>
        <v>0</v>
      </c>
      <c r="BC715" s="72">
        <f t="shared" si="69"/>
        <v>1.3</v>
      </c>
      <c r="BD715" s="72">
        <f>0</f>
        <v>0</v>
      </c>
      <c r="BE715" s="72">
        <f t="shared" si="70"/>
        <v>1.3</v>
      </c>
      <c r="BF715" s="72">
        <v>0</v>
      </c>
      <c r="BG715" s="72">
        <v>0</v>
      </c>
      <c r="BH715" s="142"/>
      <c r="BI715" s="142"/>
      <c r="BJ715" s="142"/>
    </row>
    <row r="716" spans="1:72" ht="40.5" customHeight="1">
      <c r="A716" s="205" t="s">
        <v>5770</v>
      </c>
      <c r="B716" s="232" t="s">
        <v>4798</v>
      </c>
      <c r="C716" s="205" t="s">
        <v>2084</v>
      </c>
      <c r="D716" s="236" t="s">
        <v>6257</v>
      </c>
      <c r="E716" s="238" t="str">
        <f>INDEX([3]项目信息统计表!$E:$E,MATCH(B716,[3]项目信息统计表!$B:$B,0))</f>
        <v>基础研究</v>
      </c>
      <c r="F716" s="238" t="s">
        <v>1499</v>
      </c>
      <c r="G716" s="72" t="str">
        <f>INDEX(辅助数据!$F$3:$F$98,MATCH(项目信息统计表!F716,辅助数据!$E$3:$E$98,0))</f>
        <v>B07</v>
      </c>
      <c r="H716" s="238" t="s">
        <v>212</v>
      </c>
      <c r="I716" s="72">
        <f>INDEX(辅助数据!$B$3:$B$64,MATCH(项目信息统计表!H716,辅助数据!$A$3:$A$64,0))</f>
        <v>170</v>
      </c>
      <c r="J716" s="141" t="str">
        <f t="shared" si="67"/>
        <v>2021-01</v>
      </c>
      <c r="K716" s="237">
        <v>44896</v>
      </c>
      <c r="L716" s="72" t="str">
        <f t="shared" si="66"/>
        <v>2021</v>
      </c>
      <c r="M716" s="193"/>
      <c r="N716" s="201" t="s">
        <v>6274</v>
      </c>
      <c r="O716" s="201" t="s">
        <v>7768</v>
      </c>
      <c r="P716" s="231" t="s">
        <v>7423</v>
      </c>
      <c r="Q716" s="215" t="s">
        <v>5041</v>
      </c>
      <c r="R716" s="206">
        <v>2018027004</v>
      </c>
      <c r="S716" s="72" t="s">
        <v>65</v>
      </c>
      <c r="T716" s="141" t="s">
        <v>3763</v>
      </c>
      <c r="U716" s="72" t="s">
        <v>7452</v>
      </c>
      <c r="V716" s="72" t="s">
        <v>73</v>
      </c>
      <c r="W716" s="72" t="s">
        <v>4496</v>
      </c>
      <c r="X716" s="180" t="s">
        <v>5233</v>
      </c>
      <c r="Y716" s="180" t="s">
        <v>160</v>
      </c>
      <c r="Z716" s="181" t="s">
        <v>209</v>
      </c>
      <c r="AA716" s="180" t="s">
        <v>7748</v>
      </c>
      <c r="AB716" s="190" t="s">
        <v>4230</v>
      </c>
      <c r="AC716" s="180" t="s">
        <v>4496</v>
      </c>
      <c r="AD716" s="180" t="s">
        <v>5233</v>
      </c>
      <c r="AE716" s="191"/>
      <c r="AF716" s="191"/>
      <c r="AG716" s="191"/>
      <c r="AH716" s="191"/>
      <c r="AI716" s="191"/>
      <c r="AJ716" s="191"/>
      <c r="AK716" s="191"/>
      <c r="AL716" s="191"/>
      <c r="AM716" s="191"/>
      <c r="AN716" s="191"/>
      <c r="AO716" s="192"/>
      <c r="AP716" s="192"/>
      <c r="AQ716" s="192"/>
      <c r="AR716" s="192"/>
      <c r="AS716" s="192"/>
      <c r="AT716" s="192"/>
      <c r="AU716" s="192"/>
      <c r="AV716" s="192"/>
      <c r="AW716" s="192"/>
      <c r="AX716" s="72">
        <v>2</v>
      </c>
      <c r="AY716" s="72">
        <v>0</v>
      </c>
      <c r="AZ716" s="80">
        <f t="shared" si="68"/>
        <v>2</v>
      </c>
      <c r="BA716" s="72">
        <v>0.8</v>
      </c>
      <c r="BB716" s="72">
        <f>0</f>
        <v>0</v>
      </c>
      <c r="BC716" s="72">
        <f t="shared" si="69"/>
        <v>0.8</v>
      </c>
      <c r="BD716" s="72">
        <f>0</f>
        <v>0</v>
      </c>
      <c r="BE716" s="72">
        <f t="shared" si="70"/>
        <v>0.8</v>
      </c>
      <c r="BF716" s="72">
        <v>0</v>
      </c>
      <c r="BG716" s="72">
        <v>0</v>
      </c>
      <c r="BH716" s="142"/>
      <c r="BI716" s="142"/>
      <c r="BJ716" s="142"/>
    </row>
    <row r="717" spans="1:72" ht="40.5" customHeight="1">
      <c r="A717" s="205" t="s">
        <v>5775</v>
      </c>
      <c r="B717" s="232" t="s">
        <v>4815</v>
      </c>
      <c r="C717" s="205" t="s">
        <v>2084</v>
      </c>
      <c r="D717" s="236" t="s">
        <v>6257</v>
      </c>
      <c r="E717" s="238" t="str">
        <f>INDEX([3]项目信息统计表!$E:$E,MATCH(B717,[3]项目信息统计表!$B:$B,0))</f>
        <v>基础研究</v>
      </c>
      <c r="F717" s="238" t="s">
        <v>1573</v>
      </c>
      <c r="G717" s="72" t="str">
        <f>INDEX(辅助数据!$F$3:$F$98,MATCH(项目信息统计表!F717,辅助数据!$E$3:$E$98,0))</f>
        <v>P82</v>
      </c>
      <c r="H717" s="238" t="s">
        <v>212</v>
      </c>
      <c r="I717" s="72">
        <f>INDEX(辅助数据!$B$3:$B$64,MATCH(项目信息统计表!H717,辅助数据!$A$3:$A$64,0))</f>
        <v>170</v>
      </c>
      <c r="J717" s="141" t="str">
        <f t="shared" si="67"/>
        <v>2021-01</v>
      </c>
      <c r="K717" s="237">
        <v>44896</v>
      </c>
      <c r="L717" s="72" t="str">
        <f t="shared" si="66"/>
        <v>2021</v>
      </c>
      <c r="M717" s="193"/>
      <c r="N717" s="197" t="s">
        <v>6274</v>
      </c>
      <c r="O717" s="201" t="s">
        <v>7768</v>
      </c>
      <c r="P717" s="231" t="s">
        <v>7440</v>
      </c>
      <c r="Q717" s="215" t="s">
        <v>5057</v>
      </c>
      <c r="R717" s="206">
        <v>2018027002</v>
      </c>
      <c r="S717" s="72" t="s">
        <v>65</v>
      </c>
      <c r="T717" s="141" t="s">
        <v>3795</v>
      </c>
      <c r="U717" s="72" t="s">
        <v>7452</v>
      </c>
      <c r="V717" s="72" t="s">
        <v>73</v>
      </c>
      <c r="W717" s="72" t="s">
        <v>4496</v>
      </c>
      <c r="X717" s="180" t="s">
        <v>5233</v>
      </c>
      <c r="Y717" s="180" t="s">
        <v>160</v>
      </c>
      <c r="Z717" s="181" t="s">
        <v>209</v>
      </c>
      <c r="AA717" s="180" t="s">
        <v>7756</v>
      </c>
      <c r="AB717" s="190" t="s">
        <v>4226</v>
      </c>
      <c r="AC717" s="180" t="s">
        <v>4496</v>
      </c>
      <c r="AD717" s="180" t="s">
        <v>5233</v>
      </c>
      <c r="AE717" s="191"/>
      <c r="AF717" s="191"/>
      <c r="AG717" s="191"/>
      <c r="AH717" s="191"/>
      <c r="AI717" s="191"/>
      <c r="AJ717" s="191"/>
      <c r="AK717" s="191"/>
      <c r="AL717" s="191"/>
      <c r="AM717" s="191"/>
      <c r="AN717" s="191"/>
      <c r="AO717" s="192"/>
      <c r="AP717" s="192"/>
      <c r="AQ717" s="192"/>
      <c r="AR717" s="192"/>
      <c r="AS717" s="192"/>
      <c r="AT717" s="192"/>
      <c r="AU717" s="192"/>
      <c r="AV717" s="192"/>
      <c r="AW717" s="192"/>
      <c r="AX717" s="72">
        <v>2</v>
      </c>
      <c r="AY717" s="72">
        <v>0</v>
      </c>
      <c r="AZ717" s="80">
        <f t="shared" si="68"/>
        <v>2</v>
      </c>
      <c r="BA717" s="72">
        <v>0.8</v>
      </c>
      <c r="BB717" s="72">
        <f>0</f>
        <v>0</v>
      </c>
      <c r="BC717" s="72">
        <f t="shared" si="69"/>
        <v>0.8</v>
      </c>
      <c r="BD717" s="72">
        <f>0</f>
        <v>0</v>
      </c>
      <c r="BE717" s="72">
        <f t="shared" si="70"/>
        <v>0.8</v>
      </c>
      <c r="BF717" s="72">
        <v>0</v>
      </c>
      <c r="BG717" s="72">
        <v>0</v>
      </c>
      <c r="BH717" s="142"/>
      <c r="BI717" s="142"/>
      <c r="BJ717" s="142"/>
    </row>
  </sheetData>
  <sheetProtection algorithmName="SHA-512" hashValue="H79hbjb8tIIvuEgkfH4Ftc2rgOGyT9I2FRzjmk3exDlAsvOZsowDBl4DY2+hAIsEyFaIdn/GqxJ+7QjiTl8S4w==" saltValue="z+n2Wkm68B0blPpffJW6WQ==" spinCount="100000" sheet="1" autoFilter="0"/>
  <autoFilter ref="A2:BJ717" xr:uid="{E2ABD2EC-1D86-46A9-885A-979EADD2EC73}"/>
  <sortState xmlns:xlrd2="http://schemas.microsoft.com/office/spreadsheetml/2017/richdata2" ref="A3:BG717">
    <sortCondition ref="D3:D717"/>
    <sortCondition ref="C3:C717"/>
  </sortState>
  <dataConsolidate/>
  <mergeCells count="8">
    <mergeCell ref="BF1:BG1"/>
    <mergeCell ref="AA1:AD1"/>
    <mergeCell ref="A1:N1"/>
    <mergeCell ref="Q1:Z1"/>
    <mergeCell ref="AX1:AZ1"/>
    <mergeCell ref="BA1:BB1"/>
    <mergeCell ref="BC1:BE1"/>
    <mergeCell ref="AE1:AW1"/>
  </mergeCells>
  <phoneticPr fontId="24" type="noConversion"/>
  <conditionalFormatting sqref="B56:B57">
    <cfRule type="duplicateValues" dxfId="7" priority="2"/>
  </conditionalFormatting>
  <conditionalFormatting sqref="B58">
    <cfRule type="duplicateValues" dxfId="6" priority="1"/>
  </conditionalFormatting>
  <conditionalFormatting sqref="Q4:Q717 R4:R603 Q3:AW3 S4:AW717">
    <cfRule type="expression" dxfId="5" priority="51">
      <formula>Q3=""</formula>
    </cfRule>
  </conditionalFormatting>
  <conditionalFormatting sqref="R639:R652 R667:R683">
    <cfRule type="expression" dxfId="4" priority="30">
      <formula>R639=""</formula>
    </cfRule>
  </conditionalFormatting>
  <conditionalFormatting sqref="R604:R638 R691 R653:R666 R684:R689">
    <cfRule type="duplicateValues" dxfId="3" priority="49"/>
  </conditionalFormatting>
  <conditionalFormatting sqref="R690">
    <cfRule type="expression" dxfId="2" priority="21">
      <formula>R690=""</formula>
    </cfRule>
  </conditionalFormatting>
  <conditionalFormatting sqref="R692:R717">
    <cfRule type="expression" dxfId="1" priority="47">
      <formula>R692=""</formula>
    </cfRule>
  </conditionalFormatting>
  <dataValidations xWindow="1049" yWindow="546" count="39">
    <dataValidation allowBlank="1" showInputMessage="1" sqref="Q1:R1 E2 S2 V2" xr:uid="{00000000-0002-0000-0100-000000000000}"/>
    <dataValidation allowBlank="1" showInputMessage="1" showErrorMessage="1" error="请选择下拉列表中的一项" sqref="AC2 AA1" xr:uid="{00000000-0002-0000-0100-000001000000}"/>
    <dataValidation operator="equal" allowBlank="1" showInputMessage="1" showErrorMessage="1" sqref="F2:G2 I2 L2 AB2" xr:uid="{00000000-0002-0000-0100-000002000000}"/>
    <dataValidation type="list" allowBlank="1" showInputMessage="1" showErrorMessage="1" sqref="U4903:U65058" xr:uid="{00000000-0002-0000-0100-000003000000}">
      <formula1>"教师,在校生（本科生、硕士生、博士生）,博士后,其他"</formula1>
    </dataValidation>
    <dataValidation operator="greaterThanOrEqual" allowBlank="1" showInputMessage="1" showErrorMessage="1" error="请输入合法数字" sqref="AX1:AX2 AY2:AZ2" xr:uid="{00000000-0002-0000-0100-000004000000}"/>
    <dataValidation type="decimal" operator="greaterThanOrEqual" allowBlank="1" showInputMessage="1" showErrorMessage="1" error="请输入合法数字" sqref="AX718:AZ65058 AY3:AZ717 BC3:BC717 BE3:BE717" xr:uid="{00000000-0002-0000-0100-000005000000}">
      <formula1>0</formula1>
    </dataValidation>
    <dataValidation type="list" allowBlank="1" showInputMessage="1" showErrorMessage="1" error="请选择下拉列表中的一项" sqref="E718:F65058" xr:uid="{00000000-0002-0000-0100-000007000000}">
      <formula1>"基础研究,应用研究,试验发展,R&amp;D成果应用,科技服务"</formula1>
    </dataValidation>
    <dataValidation type="textLength" operator="equal" allowBlank="1" showInputMessage="1" showErrorMessage="1" error="请按照标准填写：4位数字的年份" sqref="AB718:AB65058 L3:L65058" xr:uid="{00000000-0002-0000-0100-000008000000}">
      <formula1>4</formula1>
    </dataValidation>
    <dataValidation type="list" allowBlank="1" showInputMessage="1" showErrorMessage="1" error="请选择下拉列表中的一项" sqref="AC718:AC65058" xr:uid="{00000000-0002-0000-0100-000009000000}">
      <formula1>"正高级,副高级,中级,其他"</formula1>
    </dataValidation>
    <dataValidation type="list" allowBlank="1" showInputMessage="1" showErrorMessage="1" error="请选择下拉列表中的一项" sqref="AD718:AD65058 X718:X65058" xr:uid="{00000000-0002-0000-0100-00000A000000}">
      <formula1>"校级,院（系）级,校部（处）级,无"</formula1>
    </dataValidation>
    <dataValidation type="list" allowBlank="1" showInputMessage="1" showErrorMessage="1" error="请选择下拉列表中的一项" sqref="Y718:Y65058" xr:uid="{00000000-0002-0000-0100-00000B000000}">
      <formula1>"国家（重点）实验室,教育部重点实验室,国家文科基础学科人才培养和科学研究基地,其他省部级重点实验室,省部级以下重点实验室,无"</formula1>
    </dataValidation>
    <dataValidation type="list" allowBlank="1" showInputMessage="1" showErrorMessage="1" error="请选择下拉列表中的一项" sqref="S718:S65058" xr:uid="{00000000-0002-0000-0100-00000C000000}">
      <formula1>"男,女"</formula1>
    </dataValidation>
    <dataValidation type="textLength" operator="equal" allowBlank="1" showInputMessage="1" showErrorMessage="1" error="请按照标准填写：1位大写字母 + 2位数字" sqref="G718:G65058" xr:uid="{00000000-0002-0000-0100-00000D000000}">
      <formula1>3</formula1>
    </dataValidation>
    <dataValidation type="textLength" operator="equal" allowBlank="1" showInputMessage="1" showErrorMessage="1" error="请按照标准填写：3位数字" sqref="I718:I65058" xr:uid="{00000000-0002-0000-0100-00000E000000}">
      <formula1>3</formula1>
    </dataValidation>
    <dataValidation type="list" allowBlank="1" showInputMessage="1" showErrorMessage="1" error="请选择下拉列表中的一项" sqref="U718:U4902" xr:uid="{00000000-0002-0000-0100-00000F000000}">
      <formula1>"教师,本科生,硕士生,博士生,博士后,其他"</formula1>
    </dataValidation>
    <dataValidation type="list" allowBlank="1" showInputMessage="1" showErrorMessage="1" error="请选择下拉列表中的一项" sqref="V718:V65058" xr:uid="{00000000-0002-0000-0100-000010000000}">
      <formula1>"学士,硕士,博士,其他"</formula1>
    </dataValidation>
    <dataValidation type="list" allowBlank="1" showInputMessage="1" showErrorMessage="1" error="请选择下拉列表中的一项" sqref="M718:M65058" xr:uid="{00000000-0002-0000-0100-000014000000}">
      <formula1>"在研,结题,终止"</formula1>
    </dataValidation>
    <dataValidation type="list" allowBlank="1" showInputMessage="1" showErrorMessage="1" error="请选择下拉列表中的一项" promptTitle="提示：" prompt="请在下拉菜单中点选！" sqref="M3:M717" xr:uid="{00000000-0002-0000-0100-000011000000}">
      <formula1>"在研,结题,终止"</formula1>
    </dataValidation>
    <dataValidation type="list" allowBlank="1" showInputMessage="1" showErrorMessage="1" error="请选择下拉列表中的一项" promptTitle="提示：" prompt="请在下拉菜单点选！" sqref="AD3:AD717 X3:X717" xr:uid="{00000000-0002-0000-0100-000013000000}">
      <formula1>"校级,院（系）级,校部（处）级,无"</formula1>
    </dataValidation>
    <dataValidation operator="equal" allowBlank="1" showInputMessage="1" showErrorMessage="1" errorTitle="请正确输入年月" error="年月时间格式为：yyyy-mm_x000a_四位数年份-两位数月份" promptTitle="请在下拉菜单中点选" prompt="年月时间格式为：yyyy-mm_x000a_四位数年份-两位数月份" sqref="T3:T717" xr:uid="{F1521EF9-C20C-4109-BC95-7EA1AEFB5F79}"/>
    <dataValidation operator="equal" allowBlank="1" showInputMessage="1" showErrorMessage="1" error="请按照标准填写：3位数字" promptTitle="提示：" prompt="自动生成，无需填写" sqref="I3:I717" xr:uid="{00000000-0002-0000-0100-000016000000}"/>
    <dataValidation operator="equal" allowBlank="1" showInputMessage="1" showErrorMessage="1" error="请按照标准填写：1位大写字母 + 2位数字" promptTitle="提示：" prompt="自动生成，无需填写" sqref="G3:G717" xr:uid="{00000000-0002-0000-0100-000017000000}"/>
    <dataValidation allowBlank="1" showInputMessage="1" showErrorMessage="1" promptTitle="注意：不得只填写“按照项目申请书和任务书开展研究”！" prompt="填写内容提示：_x000a_1.项目执行情况简要说明（包括研究计划的执行及目标的实现情况简介）；_x000a_2.发表论文数据统计：SCI论文数量，SSCI论文数量，EI论文数量，CSCD论文数量，其他论文数量；_x000a_３.已申请发明专利数量，已申请实用新型专利数量；_x000a_４.出版专著数量，每部专著简况（字数、出版社、发行日期等）_x000a_5.拟发表论文、专著类型、数量，拟申请专利类型、数量" sqref="AE3:AE717" xr:uid="{00000000-0002-0000-0100-000018000000}"/>
    <dataValidation operator="greaterThanOrEqual" allowBlank="1" showInputMessage="1" showErrorMessage="1" error="请输入合法数字" promptTitle="填写提示：" prompt="以计划任务书批准资助金额为准" sqref="AX3:AX717" xr:uid="{A550C0C0-E325-4504-B140-9B854E60EFF5}"/>
    <dataValidation allowBlank="1" showInputMessage="1" showErrorMessage="1" promptTitle="填写提示：" prompt="参照财务系统到帐金额填写" sqref="BA3:BA717" xr:uid="{AF43623E-779D-419D-A653-61B8781A5DF5}"/>
    <dataValidation allowBlank="1" showInputMessage="1" showErrorMessage="1" promptTitle="提示：" prompt="中央高校基本科研业务费年度无结余结转" sqref="BF3:BG717" xr:uid="{00000000-0002-0000-0100-00001B000000}"/>
    <dataValidation type="list" allowBlank="1" showInputMessage="1" showErrorMessage="1" error="请选择下拉列表中的一项" promptTitle="提示：" prompt="请在下拉菜单点选！" sqref="E3:E717" xr:uid="{00000000-0002-0000-0100-00001C000000}">
      <formula1>"基础研究,应用研究,试验发展,R&amp;D成果应用,科技服务"</formula1>
    </dataValidation>
    <dataValidation type="list" allowBlank="1" showInputMessage="1" showErrorMessage="1" error="请选择下拉列表中的一项" promptTitle="提示：" prompt="请在下拉菜单点选！" sqref="S3:S717" xr:uid="{528A75FC-32AF-4CD7-9A66-49F4EC4E30D1}">
      <formula1>"男,女"</formula1>
    </dataValidation>
    <dataValidation type="list" allowBlank="1" showInputMessage="1" showErrorMessage="1" error="请选择下拉列表中的一项" promptTitle="提示：" prompt="请在下拉菜单点选！" sqref="U3:U717" xr:uid="{ADFED383-FED8-41ED-9858-7AA4B9F1ACBF}">
      <formula1>"教师,本科生,硕士生,博士生,博士后,其他"</formula1>
    </dataValidation>
    <dataValidation type="list" allowBlank="1" showInputMessage="1" showErrorMessage="1" error="请选择下拉列表中的一项" promptTitle="提示：" prompt="请在下拉菜单点选！" sqref="V3:V717" xr:uid="{BCE52130-6B65-4982-8855-74869E9840F9}">
      <formula1>"学士,硕士,博士,其他"</formula1>
    </dataValidation>
    <dataValidation type="list" allowBlank="1" showInputMessage="1" showErrorMessage="1" promptTitle="提示：" prompt="请在下拉菜单中点选！" sqref="AC3:AC717" xr:uid="{9C250A2E-4FBE-4FBB-A9FC-0ECE68E03673}">
      <formula1>"正高级,副高级,中级,其他"</formula1>
    </dataValidation>
    <dataValidation type="whole" allowBlank="1" showInputMessage="1" showErrorMessage="1" promptTitle="数字" prompt="请填写整数数字" sqref="AV3:AW717 AO3:AR717" xr:uid="{00000000-0002-0000-0100-000022000000}">
      <formula1>0</formula1>
      <formula2>50</formula2>
    </dataValidation>
    <dataValidation type="list" allowBlank="1" showInputMessage="1" showErrorMessage="1" sqref="W3:W717" xr:uid="{061866AF-0715-46B5-9805-569254082D39}">
      <formula1>"正高级,副高级,中级,其他"</formula1>
    </dataValidation>
    <dataValidation type="list" allowBlank="1" showInputMessage="1" showErrorMessage="1" promptTitle="提示：" prompt="请先选择“所在研究基地类型&quot;!" sqref="Z3:Z717" xr:uid="{81156DA7-4320-4133-8BD2-41BF632F7468}">
      <formula1>INDIRECT($Y3)</formula1>
    </dataValidation>
    <dataValidation type="whole" allowBlank="1" showInputMessage="1" showErrorMessage="1" promptTitle="数字" prompt="请填写整数数字！当年获批建设省部级以上科研平台数量。" sqref="AS3:AS717" xr:uid="{595D3689-A2E3-4FCE-AB12-265EC4AE8FCB}">
      <formula1>0</formula1>
      <formula2>50</formula2>
    </dataValidation>
    <dataValidation type="whole" allowBlank="1" showInputMessage="1" showErrorMessage="1" promptTitle="数字" prompt="请填写整数数字！当年获批建设省部级以上创新团队项目数量。" sqref="AT3:AT717" xr:uid="{305DD79E-C8CD-4C39-9D94-D650E2B6DA00}">
      <formula1>0</formula1>
      <formula2>50</formula2>
    </dataValidation>
    <dataValidation type="whole" allowBlank="1" showInputMessage="1" showErrorMessage="1" promptTitle="数字" prompt="请填写整数数字！当年获批国家级人才项目数量。" sqref="AU3:AU717" xr:uid="{29D859C7-7ABC-49F8-A38D-64DE74903117}">
      <formula1>0</formula1>
      <formula2>50</formula2>
    </dataValidation>
    <dataValidation allowBlank="1" showInputMessage="1" showErrorMessage="1" promptTitle="数字" prompt="请填写整数数字！只统计项目负责人为第一作者或通讯作者。" sqref="AF3:AN717" xr:uid="{0D47A5C6-A697-453F-BFC9-31763C4A5D30}"/>
    <dataValidation allowBlank="1" showErrorMessage="1" promptTitle="注意：不得只填写“按照项目申请书和任务书开展研究”！" prompt="填写内容提示：_x000a_1.项目执行情况简要说明（包括研究计划的执行及目标的实现情况简介）；_x000a_2.发表论文数据统计：SCI论文数量，SSCI论文数量，EI论文数量，CSCD论文数量，其他论文数量；_x000a_３.已申请发明专利数量，已申请实用新型专利数量；_x000a_４.出版专著数量，每部专著简况（字数、出版社、发行日期等）_x000a_5.拟发表论文、专著类型、数量，拟申请专利类型、数量" sqref="AI718:AW1048576 AI2:AW2" xr:uid="{00000000-0002-0000-0100-000006000000}"/>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xWindow="1049" yWindow="546" count="5">
        <x14:dataValidation type="list" allowBlank="1" showInputMessage="1" showErrorMessage="1" promptTitle="提示：" prompt="请在下拉菜单中点选！" xr:uid="{6479D185-F20A-41B0-B9EA-B1FFDD42A245}">
          <x14:formula1>
            <xm:f>辅助数据!$A$104:$E$104</xm:f>
          </x14:formula1>
          <xm:sqref>Y3:Y717</xm:sqref>
        </x14:dataValidation>
        <x14:dataValidation type="list" operator="equal" allowBlank="1" showInputMessage="1" showErrorMessage="1" errorTitle="请正确输入时间" error="年月时间格式为：yyyy-mm_x000a_四位数年份-两位数月份" promptTitle="请在下拉菜单中点选" prompt="年月时间格式为：yyyy-mm_x000a_四位数年份-两位数月份" xr:uid="{00000000-0002-0000-0100-000028000000}">
          <x14:formula1>
            <xm:f>辅助数据!$Q$3:$Q$14</xm:f>
          </x14:formula1>
          <xm:sqref>K3:K717</xm:sqref>
        </x14:dataValidation>
        <x14:dataValidation type="list" allowBlank="1" showInputMessage="1" showErrorMessage="1" promptTitle="提示：" prompt="请在下拉菜单中点选！" xr:uid="{12228CEE-8971-4ABC-8730-34B421B32796}">
          <x14:formula1>
            <xm:f>辅助数据!$A$3:$A$64</xm:f>
          </x14:formula1>
          <xm:sqref>H3:H717</xm:sqref>
        </x14:dataValidation>
        <x14:dataValidation type="list" allowBlank="1" showInputMessage="1" showErrorMessage="1" promptTitle="提示：" prompt="请在下拉菜单中点选！" xr:uid="{946EBC0A-49C1-463B-928F-F7F12BF70653}">
          <x14:formula1>
            <xm:f>辅助数据!$E$3:$E$98</xm:f>
          </x14:formula1>
          <xm:sqref>F3:F717</xm:sqref>
        </x14:dataValidation>
        <x14:dataValidation type="list" operator="equal" allowBlank="1" showInputMessage="1" showErrorMessage="1" promptTitle="提示：" prompt="请正确输入4位数年份" xr:uid="{1F3C0F35-118A-4C60-93E5-B6BEA8242D6B}">
          <x14:formula1>
            <xm:f>辅助数据!$N$2:$N$53</xm:f>
          </x14:formula1>
          <xm:sqref>AB3:AB717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889"/>
  <sheetViews>
    <sheetView workbookViewId="0">
      <selection sqref="A1:IV1"/>
    </sheetView>
  </sheetViews>
  <sheetFormatPr defaultColWidth="8.875" defaultRowHeight="14.25"/>
  <cols>
    <col min="1" max="2" width="8.875" customWidth="1"/>
    <col min="3" max="3" width="155.875" customWidth="1"/>
  </cols>
  <sheetData>
    <row r="1" spans="1:3">
      <c r="A1" s="31" t="s">
        <v>1488</v>
      </c>
      <c r="B1" s="31" t="s">
        <v>1489</v>
      </c>
      <c r="C1" s="31" t="s">
        <v>1490</v>
      </c>
    </row>
    <row r="2" spans="1:3">
      <c r="A2" s="18">
        <v>110</v>
      </c>
      <c r="B2" s="18" t="s">
        <v>155</v>
      </c>
      <c r="C2" s="18"/>
    </row>
    <row r="3" spans="1:3">
      <c r="A3" s="20">
        <v>11011</v>
      </c>
      <c r="B3" s="20" t="s">
        <v>277</v>
      </c>
      <c r="C3" s="18"/>
    </row>
    <row r="4" spans="1:3" ht="28.5">
      <c r="A4" s="19">
        <v>11014</v>
      </c>
      <c r="B4" s="21" t="s">
        <v>278</v>
      </c>
      <c r="C4" s="19" t="s">
        <v>279</v>
      </c>
    </row>
    <row r="5" spans="1:3" ht="17.25">
      <c r="A5" s="19">
        <v>11017</v>
      </c>
      <c r="B5" s="21" t="s">
        <v>280</v>
      </c>
      <c r="C5" s="19" t="s">
        <v>281</v>
      </c>
    </row>
    <row r="6" spans="1:3" ht="31.5">
      <c r="A6" s="19">
        <v>11021</v>
      </c>
      <c r="B6" s="21" t="s">
        <v>282</v>
      </c>
      <c r="C6" s="19" t="s">
        <v>283</v>
      </c>
    </row>
    <row r="7" spans="1:3" ht="17.25">
      <c r="A7" s="19">
        <v>11024</v>
      </c>
      <c r="B7" s="21" t="s">
        <v>284</v>
      </c>
      <c r="C7" s="19"/>
    </row>
    <row r="8" spans="1:3" ht="17.25">
      <c r="A8" s="19">
        <v>11027</v>
      </c>
      <c r="B8" s="21" t="s">
        <v>285</v>
      </c>
      <c r="C8" s="19" t="s">
        <v>286</v>
      </c>
    </row>
    <row r="9" spans="1:3" ht="17.25">
      <c r="A9" s="19">
        <v>11031</v>
      </c>
      <c r="B9" s="21" t="s">
        <v>287</v>
      </c>
      <c r="C9" s="19" t="s">
        <v>288</v>
      </c>
    </row>
    <row r="10" spans="1:3" ht="17.25">
      <c r="A10" s="19">
        <v>11034</v>
      </c>
      <c r="B10" s="21" t="s">
        <v>289</v>
      </c>
      <c r="C10" s="19" t="s">
        <v>290</v>
      </c>
    </row>
    <row r="11" spans="1:3" ht="17.25">
      <c r="A11" s="19">
        <v>11037</v>
      </c>
      <c r="B11" s="21" t="s">
        <v>291</v>
      </c>
      <c r="C11" s="19"/>
    </row>
    <row r="12" spans="1:3" ht="17.25">
      <c r="A12" s="19">
        <v>11041</v>
      </c>
      <c r="B12" s="21" t="s">
        <v>292</v>
      </c>
      <c r="C12" s="19" t="s">
        <v>293</v>
      </c>
    </row>
    <row r="13" spans="1:3" ht="17.25">
      <c r="A13" s="19">
        <v>11044</v>
      </c>
      <c r="B13" s="21" t="s">
        <v>294</v>
      </c>
      <c r="C13" s="19" t="s">
        <v>295</v>
      </c>
    </row>
    <row r="14" spans="1:3" ht="17.25">
      <c r="A14" s="19">
        <v>11047</v>
      </c>
      <c r="B14" s="21" t="s">
        <v>296</v>
      </c>
      <c r="C14" s="19" t="s">
        <v>297</v>
      </c>
    </row>
    <row r="15" spans="1:3" ht="17.25">
      <c r="A15" s="19">
        <v>11051</v>
      </c>
      <c r="B15" s="21" t="s">
        <v>298</v>
      </c>
      <c r="C15" s="19" t="s">
        <v>299</v>
      </c>
    </row>
    <row r="16" spans="1:3" ht="17.25">
      <c r="A16" s="19">
        <v>11054</v>
      </c>
      <c r="B16" s="21" t="s">
        <v>300</v>
      </c>
      <c r="C16" s="19"/>
    </row>
    <row r="17" spans="1:3" ht="17.25">
      <c r="A17" s="19">
        <v>11057</v>
      </c>
      <c r="B17" s="21" t="s">
        <v>301</v>
      </c>
      <c r="C17" s="19" t="s">
        <v>302</v>
      </c>
    </row>
    <row r="18" spans="1:3" ht="31.5">
      <c r="A18" s="19">
        <v>11061</v>
      </c>
      <c r="B18" s="21" t="s">
        <v>303</v>
      </c>
      <c r="C18" s="19" t="s">
        <v>304</v>
      </c>
    </row>
    <row r="19" spans="1:3" ht="17.25">
      <c r="A19" s="19">
        <v>11064</v>
      </c>
      <c r="B19" s="21" t="s">
        <v>305</v>
      </c>
      <c r="C19" s="19" t="s">
        <v>306</v>
      </c>
    </row>
    <row r="20" spans="1:3" ht="17.25">
      <c r="A20" s="19">
        <v>11067</v>
      </c>
      <c r="B20" s="21" t="s">
        <v>307</v>
      </c>
      <c r="C20" s="19" t="s">
        <v>308</v>
      </c>
    </row>
    <row r="21" spans="1:3" ht="28.5">
      <c r="A21" s="19">
        <v>11071</v>
      </c>
      <c r="B21" s="21" t="s">
        <v>309</v>
      </c>
      <c r="C21" s="19" t="s">
        <v>310</v>
      </c>
    </row>
    <row r="22" spans="1:3" ht="17.25">
      <c r="A22" s="19">
        <v>11074</v>
      </c>
      <c r="B22" s="21" t="s">
        <v>311</v>
      </c>
      <c r="C22" s="19" t="s">
        <v>312</v>
      </c>
    </row>
    <row r="23" spans="1:3" ht="17.25">
      <c r="A23" s="19">
        <v>11077</v>
      </c>
      <c r="B23" s="21" t="s">
        <v>313</v>
      </c>
      <c r="C23" s="19"/>
    </row>
    <row r="24" spans="1:3" ht="17.25">
      <c r="A24" s="19">
        <v>11081</v>
      </c>
      <c r="B24" s="21" t="s">
        <v>314</v>
      </c>
      <c r="C24" s="19"/>
    </row>
    <row r="25" spans="1:3" ht="17.25">
      <c r="A25" s="19">
        <v>11084</v>
      </c>
      <c r="B25" s="21" t="s">
        <v>315</v>
      </c>
      <c r="C25" s="19"/>
    </row>
    <row r="26" spans="1:3" ht="17.25">
      <c r="A26" s="19">
        <v>11085</v>
      </c>
      <c r="B26" s="21" t="s">
        <v>316</v>
      </c>
      <c r="C26" s="19"/>
    </row>
    <row r="27" spans="1:3" ht="17.25">
      <c r="A27" s="19">
        <v>11087</v>
      </c>
      <c r="B27" s="21" t="s">
        <v>317</v>
      </c>
      <c r="C27" s="19" t="s">
        <v>318</v>
      </c>
    </row>
    <row r="28" spans="1:3" ht="28.5">
      <c r="A28" s="19">
        <v>11099</v>
      </c>
      <c r="B28" s="21" t="s">
        <v>319</v>
      </c>
      <c r="C28" s="19"/>
    </row>
    <row r="29" spans="1:3" ht="47.25">
      <c r="A29" s="22">
        <v>120</v>
      </c>
      <c r="B29" s="22" t="s">
        <v>320</v>
      </c>
      <c r="C29" s="19"/>
    </row>
    <row r="30" spans="1:3" ht="42.75">
      <c r="A30" s="19">
        <v>12010</v>
      </c>
      <c r="B30" s="21" t="s">
        <v>321</v>
      </c>
      <c r="C30" s="19" t="s">
        <v>322</v>
      </c>
    </row>
    <row r="31" spans="1:3" ht="17.25">
      <c r="A31" s="19">
        <v>12020</v>
      </c>
      <c r="B31" s="21" t="s">
        <v>323</v>
      </c>
      <c r="C31" s="23" t="s">
        <v>324</v>
      </c>
    </row>
    <row r="32" spans="1:3" ht="17.25">
      <c r="A32" s="19"/>
      <c r="B32" s="19"/>
      <c r="C32" s="19"/>
    </row>
    <row r="33" spans="1:3" ht="17.25">
      <c r="A33" s="19">
        <v>12030</v>
      </c>
      <c r="B33" s="21" t="s">
        <v>325</v>
      </c>
      <c r="C33" s="19" t="s">
        <v>326</v>
      </c>
    </row>
    <row r="34" spans="1:3" ht="28.5">
      <c r="A34" s="19">
        <v>12040</v>
      </c>
      <c r="B34" s="21" t="s">
        <v>327</v>
      </c>
      <c r="C34" s="19"/>
    </row>
    <row r="35" spans="1:3" ht="28.5">
      <c r="A35" s="19">
        <v>12050</v>
      </c>
      <c r="B35" s="21" t="s">
        <v>328</v>
      </c>
      <c r="C35" s="19" t="s">
        <v>329</v>
      </c>
    </row>
    <row r="36" spans="1:3" ht="42.75">
      <c r="A36" s="19">
        <v>12099</v>
      </c>
      <c r="B36" s="21" t="s">
        <v>330</v>
      </c>
      <c r="C36" s="19"/>
    </row>
    <row r="37" spans="1:3" ht="17.25">
      <c r="A37" s="19"/>
      <c r="B37" s="19"/>
      <c r="C37" s="19"/>
    </row>
    <row r="38" spans="1:3" ht="17.25">
      <c r="A38" s="24">
        <v>130</v>
      </c>
      <c r="B38" s="24" t="s">
        <v>331</v>
      </c>
      <c r="C38" s="19"/>
    </row>
    <row r="39" spans="1:3" ht="17.25">
      <c r="A39" s="19">
        <v>13010</v>
      </c>
      <c r="B39" s="21" t="s">
        <v>332</v>
      </c>
      <c r="C39" s="19" t="s">
        <v>333</v>
      </c>
    </row>
    <row r="40" spans="1:3" ht="31.5">
      <c r="A40" s="19">
        <v>13015</v>
      </c>
      <c r="B40" s="21" t="s">
        <v>334</v>
      </c>
      <c r="C40" s="19" t="s">
        <v>335</v>
      </c>
    </row>
    <row r="41" spans="1:3" ht="17.25">
      <c r="A41" s="19">
        <v>13020</v>
      </c>
      <c r="B41" s="21" t="s">
        <v>336</v>
      </c>
      <c r="C41" s="19" t="s">
        <v>337</v>
      </c>
    </row>
    <row r="42" spans="1:3" ht="31.5">
      <c r="A42" s="19">
        <v>13025</v>
      </c>
      <c r="B42" s="21" t="s">
        <v>338</v>
      </c>
      <c r="C42" s="19" t="s">
        <v>339</v>
      </c>
    </row>
    <row r="43" spans="1:3" ht="17.25">
      <c r="A43" s="19">
        <v>13030</v>
      </c>
      <c r="B43" s="21" t="s">
        <v>340</v>
      </c>
      <c r="C43" s="19"/>
    </row>
    <row r="44" spans="1:3" ht="17.25">
      <c r="A44" s="19">
        <v>13035</v>
      </c>
      <c r="B44" s="21" t="s">
        <v>341</v>
      </c>
      <c r="C44" s="19" t="s">
        <v>342</v>
      </c>
    </row>
    <row r="45" spans="1:3" ht="17.25">
      <c r="A45" s="19">
        <v>13040</v>
      </c>
      <c r="B45" s="21" t="s">
        <v>343</v>
      </c>
      <c r="C45" s="19" t="s">
        <v>344</v>
      </c>
    </row>
    <row r="46" spans="1:3" ht="17.25">
      <c r="A46" s="19">
        <v>13041</v>
      </c>
      <c r="B46" s="21" t="s">
        <v>345</v>
      </c>
      <c r="C46" s="19" t="s">
        <v>346</v>
      </c>
    </row>
    <row r="47" spans="1:3" ht="17.25">
      <c r="A47" s="19">
        <v>13045</v>
      </c>
      <c r="B47" s="21" t="s">
        <v>347</v>
      </c>
      <c r="C47" s="19"/>
    </row>
    <row r="48" spans="1:3" ht="17.25">
      <c r="A48" s="19">
        <v>13050</v>
      </c>
      <c r="B48" s="21" t="s">
        <v>348</v>
      </c>
      <c r="C48" s="19" t="s">
        <v>318</v>
      </c>
    </row>
    <row r="49" spans="1:3" ht="28.5">
      <c r="A49" s="19">
        <v>13099</v>
      </c>
      <c r="B49" s="21" t="s">
        <v>349</v>
      </c>
      <c r="C49" s="19"/>
    </row>
    <row r="50" spans="1:3" ht="17.25">
      <c r="A50" s="19"/>
      <c r="B50" s="19"/>
      <c r="C50" s="19"/>
    </row>
    <row r="51" spans="1:3" ht="17.25">
      <c r="A51" s="22">
        <v>140</v>
      </c>
      <c r="B51" s="22" t="s">
        <v>350</v>
      </c>
      <c r="C51" s="19"/>
    </row>
    <row r="52" spans="1:3" ht="17.25">
      <c r="A52" s="19">
        <v>14010</v>
      </c>
      <c r="B52" s="21" t="s">
        <v>351</v>
      </c>
      <c r="C52" s="19"/>
    </row>
    <row r="53" spans="1:3" ht="17.25">
      <c r="A53" s="19">
        <v>14015</v>
      </c>
      <c r="B53" s="21" t="s">
        <v>352</v>
      </c>
      <c r="C53" s="19" t="s">
        <v>353</v>
      </c>
    </row>
    <row r="54" spans="1:3" ht="45.75">
      <c r="A54" s="19">
        <v>14020</v>
      </c>
      <c r="B54" s="21" t="s">
        <v>354</v>
      </c>
      <c r="C54" s="19" t="s">
        <v>355</v>
      </c>
    </row>
    <row r="55" spans="1:3" ht="17.25">
      <c r="A55" s="19">
        <v>14025</v>
      </c>
      <c r="B55" s="21" t="s">
        <v>356</v>
      </c>
      <c r="C55" s="19" t="s">
        <v>357</v>
      </c>
    </row>
    <row r="56" spans="1:3" ht="31.5">
      <c r="A56" s="19">
        <v>14030</v>
      </c>
      <c r="B56" s="21" t="s">
        <v>358</v>
      </c>
      <c r="C56" s="19" t="s">
        <v>359</v>
      </c>
    </row>
    <row r="57" spans="1:3" ht="17.25">
      <c r="A57" s="19">
        <v>14035</v>
      </c>
      <c r="B57" s="21" t="s">
        <v>360</v>
      </c>
      <c r="C57" s="19" t="s">
        <v>361</v>
      </c>
    </row>
    <row r="58" spans="1:3" ht="17.25">
      <c r="A58" s="19">
        <v>14040</v>
      </c>
      <c r="B58" s="21" t="s">
        <v>362</v>
      </c>
      <c r="C58" s="19" t="s">
        <v>363</v>
      </c>
    </row>
    <row r="59" spans="1:3" ht="17.25">
      <c r="A59" s="19">
        <v>14045</v>
      </c>
      <c r="B59" s="21" t="s">
        <v>364</v>
      </c>
      <c r="C59" s="19" t="s">
        <v>365</v>
      </c>
    </row>
    <row r="60" spans="1:3" ht="31.5">
      <c r="A60" s="19">
        <v>14050</v>
      </c>
      <c r="B60" s="21" t="s">
        <v>366</v>
      </c>
      <c r="C60" s="19" t="s">
        <v>367</v>
      </c>
    </row>
    <row r="61" spans="1:3" ht="28.5">
      <c r="A61" s="19">
        <v>14055</v>
      </c>
      <c r="B61" s="21" t="s">
        <v>368</v>
      </c>
      <c r="C61" s="19" t="s">
        <v>369</v>
      </c>
    </row>
    <row r="62" spans="1:3" ht="28.5">
      <c r="A62" s="19">
        <v>14060</v>
      </c>
      <c r="B62" s="21" t="s">
        <v>370</v>
      </c>
      <c r="C62" s="19" t="s">
        <v>371</v>
      </c>
    </row>
    <row r="63" spans="1:3" ht="28.5">
      <c r="A63" s="19">
        <v>14065</v>
      </c>
      <c r="B63" s="21" t="s">
        <v>372</v>
      </c>
      <c r="C63" s="19" t="s">
        <v>373</v>
      </c>
    </row>
    <row r="64" spans="1:3" ht="17.25">
      <c r="A64" s="19">
        <v>14070</v>
      </c>
      <c r="B64" s="21" t="s">
        <v>374</v>
      </c>
      <c r="C64" s="19" t="s">
        <v>375</v>
      </c>
    </row>
    <row r="65" spans="1:3" ht="17.25">
      <c r="A65" s="19">
        <v>14075</v>
      </c>
      <c r="B65" s="21" t="s">
        <v>376</v>
      </c>
      <c r="C65" s="19"/>
    </row>
    <row r="66" spans="1:3" ht="17.25">
      <c r="A66" s="19">
        <v>14080</v>
      </c>
      <c r="B66" s="21" t="s">
        <v>377</v>
      </c>
      <c r="C66" s="19" t="s">
        <v>318</v>
      </c>
    </row>
    <row r="67" spans="1:3" ht="28.5">
      <c r="A67" s="19">
        <v>14099</v>
      </c>
      <c r="B67" s="21" t="s">
        <v>378</v>
      </c>
      <c r="C67" s="19"/>
    </row>
    <row r="68" spans="1:3" ht="17.25">
      <c r="A68" s="19"/>
      <c r="B68" s="19"/>
      <c r="C68" s="19"/>
    </row>
    <row r="69" spans="1:3" ht="17.25">
      <c r="A69" s="22">
        <v>150</v>
      </c>
      <c r="B69" s="22" t="s">
        <v>236</v>
      </c>
      <c r="C69" s="19"/>
    </row>
    <row r="70" spans="1:3" ht="17.25">
      <c r="A70" s="19">
        <v>15010</v>
      </c>
      <c r="B70" s="21" t="s">
        <v>379</v>
      </c>
      <c r="C70" s="19"/>
    </row>
    <row r="71" spans="1:3" ht="17.25">
      <c r="A71" s="19">
        <v>15015</v>
      </c>
      <c r="B71" s="21" t="s">
        <v>380</v>
      </c>
      <c r="C71" s="19" t="s">
        <v>381</v>
      </c>
    </row>
    <row r="72" spans="1:3" ht="17.25">
      <c r="A72" s="19">
        <v>15020</v>
      </c>
      <c r="B72" s="21" t="s">
        <v>382</v>
      </c>
      <c r="C72" s="19" t="s">
        <v>383</v>
      </c>
    </row>
    <row r="73" spans="1:3" ht="17.25">
      <c r="A73" s="19">
        <v>15025</v>
      </c>
      <c r="B73" s="21" t="s">
        <v>384</v>
      </c>
      <c r="C73" s="19" t="s">
        <v>385</v>
      </c>
    </row>
    <row r="74" spans="1:3" ht="31.5">
      <c r="A74" s="19">
        <v>15030</v>
      </c>
      <c r="B74" s="21" t="s">
        <v>386</v>
      </c>
      <c r="C74" s="19" t="s">
        <v>387</v>
      </c>
    </row>
    <row r="75" spans="1:3" ht="17.25">
      <c r="A75" s="19">
        <v>15035</v>
      </c>
      <c r="B75" s="21" t="s">
        <v>388</v>
      </c>
      <c r="C75" s="19"/>
    </row>
    <row r="76" spans="1:3" ht="17.25">
      <c r="A76" s="19">
        <v>15040</v>
      </c>
      <c r="B76" s="21" t="s">
        <v>389</v>
      </c>
      <c r="C76" s="19"/>
    </row>
    <row r="77" spans="1:3" ht="17.25">
      <c r="A77" s="19">
        <v>15045</v>
      </c>
      <c r="B77" s="21" t="s">
        <v>390</v>
      </c>
      <c r="C77" s="19" t="s">
        <v>391</v>
      </c>
    </row>
    <row r="78" spans="1:3" ht="17.25">
      <c r="A78" s="19">
        <v>15050</v>
      </c>
      <c r="B78" s="21" t="s">
        <v>392</v>
      </c>
      <c r="C78" s="19" t="s">
        <v>393</v>
      </c>
    </row>
    <row r="79" spans="1:3" ht="17.25">
      <c r="A79" s="19">
        <v>15055</v>
      </c>
      <c r="B79" s="21" t="s">
        <v>394</v>
      </c>
      <c r="C79" s="19" t="s">
        <v>318</v>
      </c>
    </row>
    <row r="80" spans="1:3" ht="17.25">
      <c r="A80" s="19">
        <v>15060</v>
      </c>
      <c r="B80" s="21" t="s">
        <v>395</v>
      </c>
      <c r="C80" s="19"/>
    </row>
    <row r="81" spans="1:3" ht="17.25">
      <c r="A81" s="19">
        <v>15065</v>
      </c>
      <c r="B81" s="21" t="s">
        <v>396</v>
      </c>
      <c r="C81" s="19" t="s">
        <v>397</v>
      </c>
    </row>
    <row r="82" spans="1:3" ht="28.5">
      <c r="A82" s="19">
        <v>15099</v>
      </c>
      <c r="B82" s="21" t="s">
        <v>398</v>
      </c>
      <c r="C82" s="19"/>
    </row>
    <row r="83" spans="1:3" ht="17.25">
      <c r="A83" s="19"/>
      <c r="B83" s="19"/>
      <c r="C83" s="19"/>
    </row>
    <row r="84" spans="1:3" ht="17.25">
      <c r="A84" s="22">
        <v>160</v>
      </c>
      <c r="B84" s="22" t="s">
        <v>399</v>
      </c>
      <c r="C84" s="19"/>
    </row>
    <row r="85" spans="1:3" ht="17.25">
      <c r="A85" s="19">
        <v>16010</v>
      </c>
      <c r="B85" s="21" t="s">
        <v>400</v>
      </c>
      <c r="C85" s="19"/>
    </row>
    <row r="86" spans="1:3" ht="17.25">
      <c r="A86" s="19">
        <v>16015</v>
      </c>
      <c r="B86" s="21" t="s">
        <v>401</v>
      </c>
      <c r="C86" s="19" t="s">
        <v>402</v>
      </c>
    </row>
    <row r="87" spans="1:3" ht="17.25">
      <c r="A87" s="19">
        <v>16020</v>
      </c>
      <c r="B87" s="21" t="s">
        <v>403</v>
      </c>
      <c r="C87" s="19" t="s">
        <v>404</v>
      </c>
    </row>
    <row r="88" spans="1:3" ht="17.25">
      <c r="A88" s="19">
        <v>16025</v>
      </c>
      <c r="B88" s="21" t="s">
        <v>405</v>
      </c>
      <c r="C88" s="19" t="s">
        <v>406</v>
      </c>
    </row>
    <row r="89" spans="1:3" ht="17.25">
      <c r="A89" s="19">
        <v>16030</v>
      </c>
      <c r="B89" s="21" t="s">
        <v>407</v>
      </c>
      <c r="C89" s="19" t="s">
        <v>408</v>
      </c>
    </row>
    <row r="90" spans="1:3" ht="17.25">
      <c r="A90" s="19">
        <v>16035</v>
      </c>
      <c r="B90" s="21" t="s">
        <v>409</v>
      </c>
      <c r="C90" s="19" t="s">
        <v>410</v>
      </c>
    </row>
    <row r="91" spans="1:3" ht="17.25">
      <c r="A91" s="19">
        <v>16040</v>
      </c>
      <c r="B91" s="21" t="s">
        <v>411</v>
      </c>
      <c r="C91" s="19" t="s">
        <v>412</v>
      </c>
    </row>
    <row r="92" spans="1:3" ht="17.25">
      <c r="A92" s="19">
        <v>16045</v>
      </c>
      <c r="B92" s="21" t="s">
        <v>413</v>
      </c>
      <c r="C92" s="19" t="s">
        <v>414</v>
      </c>
    </row>
    <row r="93" spans="1:3" ht="28.5">
      <c r="A93" s="19">
        <v>16050</v>
      </c>
      <c r="B93" s="21" t="s">
        <v>415</v>
      </c>
      <c r="C93" s="19" t="s">
        <v>416</v>
      </c>
    </row>
    <row r="94" spans="1:3" ht="28.5">
      <c r="A94" s="19">
        <v>16055</v>
      </c>
      <c r="B94" s="21" t="s">
        <v>417</v>
      </c>
      <c r="C94" s="19" t="s">
        <v>418</v>
      </c>
    </row>
    <row r="95" spans="1:3" ht="28.5">
      <c r="A95" s="19">
        <v>16060</v>
      </c>
      <c r="B95" s="21" t="s">
        <v>419</v>
      </c>
      <c r="C95" s="19" t="s">
        <v>420</v>
      </c>
    </row>
    <row r="96" spans="1:3" ht="17.25">
      <c r="A96" s="19">
        <v>16065</v>
      </c>
      <c r="B96" s="21" t="s">
        <v>421</v>
      </c>
      <c r="C96" s="19"/>
    </row>
    <row r="97" spans="1:3" ht="28.5">
      <c r="A97" s="19">
        <v>16070</v>
      </c>
      <c r="B97" s="21" t="s">
        <v>422</v>
      </c>
      <c r="C97" s="19" t="s">
        <v>423</v>
      </c>
    </row>
    <row r="98" spans="1:3" ht="17.25">
      <c r="A98" s="19">
        <v>16075</v>
      </c>
      <c r="B98" s="21" t="s">
        <v>424</v>
      </c>
      <c r="C98" s="19" t="s">
        <v>425</v>
      </c>
    </row>
    <row r="99" spans="1:3" ht="28.5">
      <c r="A99" s="19">
        <v>16099</v>
      </c>
      <c r="B99" s="21" t="s">
        <v>426</v>
      </c>
      <c r="C99" s="19"/>
    </row>
    <row r="100" spans="1:3" ht="17.25">
      <c r="A100" s="19"/>
      <c r="B100" s="19"/>
      <c r="C100" s="19"/>
    </row>
    <row r="101" spans="1:3" ht="17.25">
      <c r="A101" s="22">
        <v>170</v>
      </c>
      <c r="B101" s="22" t="s">
        <v>212</v>
      </c>
      <c r="C101" s="19"/>
    </row>
    <row r="102" spans="1:3" ht="17.25">
      <c r="A102" s="19">
        <v>17010</v>
      </c>
      <c r="B102" s="21" t="s">
        <v>427</v>
      </c>
      <c r="C102" s="19"/>
    </row>
    <row r="103" spans="1:3" ht="31.5">
      <c r="A103" s="19">
        <v>17015</v>
      </c>
      <c r="B103" s="21" t="s">
        <v>428</v>
      </c>
      <c r="C103" s="19" t="s">
        <v>429</v>
      </c>
    </row>
    <row r="104" spans="1:3" ht="31.5">
      <c r="A104" s="19">
        <v>17020</v>
      </c>
      <c r="B104" s="21" t="s">
        <v>430</v>
      </c>
      <c r="C104" s="19" t="s">
        <v>431</v>
      </c>
    </row>
    <row r="105" spans="1:3" ht="17.25">
      <c r="A105" s="19">
        <v>17025</v>
      </c>
      <c r="B105" s="21" t="s">
        <v>432</v>
      </c>
      <c r="C105" s="19" t="s">
        <v>433</v>
      </c>
    </row>
    <row r="106" spans="1:3" ht="17.25">
      <c r="A106" s="19">
        <v>17030</v>
      </c>
      <c r="B106" s="21" t="s">
        <v>434</v>
      </c>
      <c r="C106" s="19" t="s">
        <v>435</v>
      </c>
    </row>
    <row r="107" spans="1:3" ht="17.25">
      <c r="A107" s="19">
        <v>17035</v>
      </c>
      <c r="B107" s="21" t="s">
        <v>436</v>
      </c>
      <c r="C107" s="19" t="s">
        <v>437</v>
      </c>
    </row>
    <row r="108" spans="1:3" ht="17.25">
      <c r="A108" s="19">
        <v>17040</v>
      </c>
      <c r="B108" s="21" t="s">
        <v>438</v>
      </c>
      <c r="C108" s="19"/>
    </row>
    <row r="109" spans="1:3" ht="31.5">
      <c r="A109" s="19">
        <v>17045</v>
      </c>
      <c r="B109" s="21" t="s">
        <v>439</v>
      </c>
      <c r="C109" s="19" t="s">
        <v>440</v>
      </c>
    </row>
    <row r="110" spans="1:3" ht="45.75">
      <c r="A110" s="19">
        <v>17050</v>
      </c>
      <c r="B110" s="21" t="s">
        <v>126</v>
      </c>
      <c r="C110" s="19" t="s">
        <v>441</v>
      </c>
    </row>
    <row r="111" spans="1:3" ht="17.25">
      <c r="A111" s="19">
        <v>17055</v>
      </c>
      <c r="B111" s="21" t="s">
        <v>442</v>
      </c>
      <c r="C111" s="19" t="s">
        <v>443</v>
      </c>
    </row>
    <row r="112" spans="1:3" ht="31.5">
      <c r="A112" s="19">
        <v>17060</v>
      </c>
      <c r="B112" s="21" t="s">
        <v>444</v>
      </c>
      <c r="C112" s="19" t="s">
        <v>445</v>
      </c>
    </row>
    <row r="113" spans="1:3" ht="28.5">
      <c r="A113" s="19">
        <v>17099</v>
      </c>
      <c r="B113" s="21" t="s">
        <v>446</v>
      </c>
      <c r="C113" s="19"/>
    </row>
    <row r="114" spans="1:3" ht="17.25">
      <c r="A114" s="19"/>
      <c r="B114" s="19"/>
      <c r="C114" s="19"/>
    </row>
    <row r="115" spans="1:3" ht="17.25">
      <c r="A115" s="22">
        <v>180</v>
      </c>
      <c r="B115" s="22" t="s">
        <v>40</v>
      </c>
      <c r="C115" s="19"/>
    </row>
    <row r="116" spans="1:3" ht="17.25">
      <c r="A116" s="19">
        <v>18011</v>
      </c>
      <c r="B116" s="21" t="s">
        <v>447</v>
      </c>
      <c r="C116" s="19"/>
    </row>
    <row r="117" spans="1:3" ht="31.5">
      <c r="A117" s="19">
        <v>18014</v>
      </c>
      <c r="B117" s="21" t="s">
        <v>448</v>
      </c>
      <c r="C117" s="19" t="s">
        <v>449</v>
      </c>
    </row>
    <row r="118" spans="1:3" ht="31.5">
      <c r="A118" s="19">
        <v>18017</v>
      </c>
      <c r="B118" s="21" t="s">
        <v>450</v>
      </c>
      <c r="C118" s="19" t="s">
        <v>451</v>
      </c>
    </row>
    <row r="119" spans="1:3" ht="17.25">
      <c r="A119" s="19">
        <v>18021</v>
      </c>
      <c r="B119" s="21" t="s">
        <v>452</v>
      </c>
      <c r="C119" s="19" t="s">
        <v>453</v>
      </c>
    </row>
    <row r="120" spans="1:3" ht="17.25">
      <c r="A120" s="19">
        <v>18022</v>
      </c>
      <c r="B120" s="21" t="s">
        <v>454</v>
      </c>
      <c r="C120" s="19" t="s">
        <v>455</v>
      </c>
    </row>
    <row r="121" spans="1:3" ht="31.5">
      <c r="A121" s="19">
        <v>18024</v>
      </c>
      <c r="B121" s="21" t="s">
        <v>456</v>
      </c>
      <c r="C121" s="19" t="s">
        <v>457</v>
      </c>
    </row>
    <row r="122" spans="1:3" ht="17.25">
      <c r="A122" s="19">
        <v>18027</v>
      </c>
      <c r="B122" s="21" t="s">
        <v>458</v>
      </c>
      <c r="C122" s="19" t="s">
        <v>459</v>
      </c>
    </row>
    <row r="123" spans="1:3" ht="17.25">
      <c r="A123" s="19"/>
      <c r="B123" s="21" t="s">
        <v>460</v>
      </c>
      <c r="C123" s="19" t="s">
        <v>461</v>
      </c>
    </row>
    <row r="124" spans="1:3" ht="17.25">
      <c r="A124" s="19">
        <v>18031</v>
      </c>
      <c r="B124" s="21" t="s">
        <v>462</v>
      </c>
      <c r="C124" s="19" t="s">
        <v>463</v>
      </c>
    </row>
    <row r="125" spans="1:3" ht="17.25">
      <c r="A125" s="19">
        <v>18034</v>
      </c>
      <c r="B125" s="21" t="s">
        <v>464</v>
      </c>
      <c r="C125" s="19" t="s">
        <v>465</v>
      </c>
    </row>
    <row r="126" spans="1:3" ht="17.25">
      <c r="A126" s="19">
        <v>18037</v>
      </c>
      <c r="B126" s="21" t="s">
        <v>466</v>
      </c>
      <c r="C126" s="19" t="s">
        <v>467</v>
      </c>
    </row>
    <row r="127" spans="1:3" ht="28.5">
      <c r="A127" s="19">
        <v>18039</v>
      </c>
      <c r="B127" s="21" t="s">
        <v>468</v>
      </c>
      <c r="C127" s="19" t="s">
        <v>469</v>
      </c>
    </row>
    <row r="128" spans="1:3" ht="17.25">
      <c r="A128" s="19">
        <v>18041</v>
      </c>
      <c r="B128" s="21" t="s">
        <v>470</v>
      </c>
      <c r="C128" s="19"/>
    </row>
    <row r="129" spans="1:3" ht="31.5">
      <c r="A129" s="19">
        <v>18044</v>
      </c>
      <c r="B129" s="21" t="s">
        <v>471</v>
      </c>
      <c r="C129" s="19" t="s">
        <v>472</v>
      </c>
    </row>
    <row r="130" spans="1:3" ht="17.25">
      <c r="A130" s="19">
        <v>18047</v>
      </c>
      <c r="B130" s="21" t="s">
        <v>473</v>
      </c>
      <c r="C130" s="19" t="s">
        <v>474</v>
      </c>
    </row>
    <row r="131" spans="1:3" ht="31.5">
      <c r="A131" s="19">
        <v>18051</v>
      </c>
      <c r="B131" s="21" t="s">
        <v>475</v>
      </c>
      <c r="C131" s="19" t="s">
        <v>476</v>
      </c>
    </row>
    <row r="132" spans="1:3" ht="17.25">
      <c r="A132" s="19">
        <v>18054</v>
      </c>
      <c r="B132" s="21" t="s">
        <v>477</v>
      </c>
      <c r="C132" s="19" t="s">
        <v>478</v>
      </c>
    </row>
    <row r="133" spans="1:3" ht="31.5">
      <c r="A133" s="19">
        <v>18057</v>
      </c>
      <c r="B133" s="21" t="s">
        <v>479</v>
      </c>
      <c r="C133" s="19" t="s">
        <v>480</v>
      </c>
    </row>
    <row r="134" spans="1:3" ht="17.25">
      <c r="A134" s="19">
        <v>18061</v>
      </c>
      <c r="B134" s="21" t="s">
        <v>481</v>
      </c>
      <c r="C134" s="19" t="s">
        <v>482</v>
      </c>
    </row>
    <row r="135" spans="1:3" ht="17.25">
      <c r="A135" s="19">
        <v>18064</v>
      </c>
      <c r="B135" s="21" t="s">
        <v>483</v>
      </c>
      <c r="C135" s="19" t="s">
        <v>484</v>
      </c>
    </row>
    <row r="136" spans="1:3" ht="17.25">
      <c r="A136" s="19">
        <v>18067</v>
      </c>
      <c r="B136" s="21" t="s">
        <v>485</v>
      </c>
      <c r="C136" s="19" t="s">
        <v>486</v>
      </c>
    </row>
    <row r="137" spans="1:3" ht="28.5">
      <c r="A137" s="19">
        <v>18099</v>
      </c>
      <c r="B137" s="21" t="s">
        <v>487</v>
      </c>
      <c r="C137" s="19"/>
    </row>
    <row r="138" spans="1:3" ht="17.25">
      <c r="A138" s="19"/>
      <c r="B138" s="19"/>
      <c r="C138" s="19"/>
    </row>
    <row r="139" spans="1:3" ht="17.25">
      <c r="A139" s="22">
        <v>190</v>
      </c>
      <c r="B139" s="22" t="s">
        <v>488</v>
      </c>
      <c r="C139" s="19"/>
    </row>
    <row r="140" spans="1:3" ht="17.25">
      <c r="A140" s="19">
        <v>19010</v>
      </c>
      <c r="B140" s="21" t="s">
        <v>489</v>
      </c>
      <c r="C140" s="19" t="s">
        <v>490</v>
      </c>
    </row>
    <row r="141" spans="1:3" ht="17.25">
      <c r="A141" s="19">
        <v>19015</v>
      </c>
      <c r="B141" s="21" t="s">
        <v>491</v>
      </c>
      <c r="C141" s="19" t="s">
        <v>492</v>
      </c>
    </row>
    <row r="142" spans="1:3" ht="17.25">
      <c r="A142" s="19">
        <v>19020</v>
      </c>
      <c r="B142" s="21" t="s">
        <v>493</v>
      </c>
      <c r="C142" s="19" t="s">
        <v>494</v>
      </c>
    </row>
    <row r="143" spans="1:3" ht="17.25">
      <c r="A143" s="19">
        <v>19025</v>
      </c>
      <c r="B143" s="21" t="s">
        <v>495</v>
      </c>
      <c r="C143" s="19" t="s">
        <v>496</v>
      </c>
    </row>
    <row r="144" spans="1:3" ht="17.25">
      <c r="A144" s="19">
        <v>19030</v>
      </c>
      <c r="B144" s="21" t="s">
        <v>497</v>
      </c>
      <c r="C144" s="19" t="s">
        <v>498</v>
      </c>
    </row>
    <row r="145" spans="1:3" ht="17.25">
      <c r="A145" s="19">
        <v>19040</v>
      </c>
      <c r="B145" s="21" t="s">
        <v>499</v>
      </c>
      <c r="C145" s="19" t="s">
        <v>500</v>
      </c>
    </row>
    <row r="146" spans="1:3" ht="17.25">
      <c r="A146" s="19"/>
      <c r="B146" s="19"/>
      <c r="C146" s="19"/>
    </row>
    <row r="147" spans="1:3" ht="17.25">
      <c r="A147" s="19">
        <v>19041</v>
      </c>
      <c r="B147" s="21" t="s">
        <v>501</v>
      </c>
      <c r="C147" s="19" t="s">
        <v>502</v>
      </c>
    </row>
    <row r="148" spans="1:3" ht="28.5">
      <c r="A148" s="19">
        <v>19042</v>
      </c>
      <c r="B148" s="21" t="s">
        <v>503</v>
      </c>
      <c r="C148" s="19" t="s">
        <v>504</v>
      </c>
    </row>
    <row r="149" spans="1:3" ht="17.25">
      <c r="A149" s="19">
        <v>19045</v>
      </c>
      <c r="B149" s="21" t="s">
        <v>505</v>
      </c>
      <c r="C149" s="19" t="s">
        <v>506</v>
      </c>
    </row>
    <row r="150" spans="1:3" ht="17.25">
      <c r="A150" s="19">
        <v>19046</v>
      </c>
      <c r="B150" s="21" t="s">
        <v>507</v>
      </c>
      <c r="C150" s="19" t="s">
        <v>508</v>
      </c>
    </row>
    <row r="151" spans="1:3" ht="17.25">
      <c r="A151" s="19">
        <v>19050</v>
      </c>
      <c r="B151" s="21" t="s">
        <v>509</v>
      </c>
      <c r="C151" s="19" t="s">
        <v>510</v>
      </c>
    </row>
    <row r="152" spans="1:3" ht="31.5">
      <c r="A152" s="19">
        <v>19055</v>
      </c>
      <c r="B152" s="21" t="s">
        <v>511</v>
      </c>
      <c r="C152" s="19" t="s">
        <v>512</v>
      </c>
    </row>
    <row r="153" spans="1:3" ht="17.25">
      <c r="A153" s="19">
        <v>19060</v>
      </c>
      <c r="B153" s="21" t="s">
        <v>513</v>
      </c>
      <c r="C153" s="19" t="s">
        <v>514</v>
      </c>
    </row>
    <row r="154" spans="1:3" ht="17.25">
      <c r="A154" s="19">
        <v>19065</v>
      </c>
      <c r="B154" s="21" t="s">
        <v>515</v>
      </c>
      <c r="C154" s="19" t="s">
        <v>516</v>
      </c>
    </row>
    <row r="155" spans="1:3" ht="17.25">
      <c r="A155" s="19">
        <v>19070</v>
      </c>
      <c r="B155" s="21" t="s">
        <v>517</v>
      </c>
      <c r="C155" s="19" t="s">
        <v>518</v>
      </c>
    </row>
    <row r="156" spans="1:3" ht="17.25">
      <c r="A156" s="19">
        <v>19075</v>
      </c>
      <c r="B156" s="21" t="s">
        <v>519</v>
      </c>
      <c r="C156" s="19" t="s">
        <v>520</v>
      </c>
    </row>
    <row r="157" spans="1:3" ht="28.5">
      <c r="A157" s="19">
        <v>19099</v>
      </c>
      <c r="B157" s="21" t="s">
        <v>521</v>
      </c>
      <c r="C157" s="19"/>
    </row>
    <row r="158" spans="1:3" ht="17.25">
      <c r="A158" s="19"/>
      <c r="B158" s="19"/>
      <c r="C158" s="19"/>
    </row>
    <row r="159" spans="1:3" ht="17.25">
      <c r="A159" s="22">
        <v>210</v>
      </c>
      <c r="B159" s="22" t="s">
        <v>522</v>
      </c>
      <c r="C159" s="19"/>
    </row>
    <row r="160" spans="1:3" ht="17.25">
      <c r="A160" s="19">
        <v>21010</v>
      </c>
      <c r="B160" s="21" t="s">
        <v>523</v>
      </c>
      <c r="C160" s="19" t="s">
        <v>524</v>
      </c>
    </row>
    <row r="161" spans="1:3" ht="28.5">
      <c r="A161" s="19">
        <v>21020</v>
      </c>
      <c r="B161" s="21" t="s">
        <v>525</v>
      </c>
      <c r="C161" s="19" t="s">
        <v>526</v>
      </c>
    </row>
    <row r="162" spans="1:3" ht="17.25">
      <c r="A162" s="19">
        <v>21030</v>
      </c>
      <c r="B162" s="21" t="s">
        <v>527</v>
      </c>
      <c r="C162" s="19" t="s">
        <v>528</v>
      </c>
    </row>
    <row r="163" spans="1:3" ht="17.25">
      <c r="A163" s="19">
        <v>21040</v>
      </c>
      <c r="B163" s="21" t="s">
        <v>529</v>
      </c>
      <c r="C163" s="19" t="s">
        <v>530</v>
      </c>
    </row>
    <row r="164" spans="1:3" ht="28.5">
      <c r="A164" s="19">
        <v>21045</v>
      </c>
      <c r="B164" s="21" t="s">
        <v>531</v>
      </c>
      <c r="C164" s="19" t="s">
        <v>532</v>
      </c>
    </row>
    <row r="165" spans="1:3" ht="17.25">
      <c r="A165" s="19">
        <v>21050</v>
      </c>
      <c r="B165" s="21" t="s">
        <v>533</v>
      </c>
      <c r="C165" s="19" t="s">
        <v>534</v>
      </c>
    </row>
    <row r="166" spans="1:3" ht="31.5">
      <c r="A166" s="19">
        <v>21060</v>
      </c>
      <c r="B166" s="21" t="s">
        <v>535</v>
      </c>
      <c r="C166" s="19" t="s">
        <v>536</v>
      </c>
    </row>
    <row r="167" spans="1:3" ht="28.5">
      <c r="A167" s="19">
        <v>21099</v>
      </c>
      <c r="B167" s="21" t="s">
        <v>537</v>
      </c>
      <c r="C167" s="19"/>
    </row>
    <row r="168" spans="1:3" ht="17.25">
      <c r="A168" s="19"/>
      <c r="B168" s="19"/>
      <c r="C168" s="19"/>
    </row>
    <row r="169" spans="1:3" ht="17.25">
      <c r="A169" s="22">
        <v>220</v>
      </c>
      <c r="B169" s="22" t="s">
        <v>538</v>
      </c>
      <c r="C169" s="19"/>
    </row>
    <row r="170" spans="1:3" ht="28.5">
      <c r="A170" s="19">
        <v>22010</v>
      </c>
      <c r="B170" s="21" t="s">
        <v>539</v>
      </c>
      <c r="C170" s="19" t="s">
        <v>540</v>
      </c>
    </row>
    <row r="171" spans="1:3" ht="28.5">
      <c r="A171" s="19">
        <v>22015</v>
      </c>
      <c r="B171" s="21" t="s">
        <v>541</v>
      </c>
      <c r="C171" s="19" t="s">
        <v>542</v>
      </c>
    </row>
    <row r="172" spans="1:3" ht="17.25">
      <c r="A172" s="19">
        <v>22020</v>
      </c>
      <c r="B172" s="21" t="s">
        <v>543</v>
      </c>
      <c r="C172" s="19" t="s">
        <v>544</v>
      </c>
    </row>
    <row r="173" spans="1:3" ht="17.25">
      <c r="A173" s="19">
        <v>22025</v>
      </c>
      <c r="B173" s="21" t="s">
        <v>545</v>
      </c>
      <c r="C173" s="19" t="s">
        <v>546</v>
      </c>
    </row>
    <row r="174" spans="1:3" ht="17.25">
      <c r="A174" s="19">
        <v>22030</v>
      </c>
      <c r="B174" s="21" t="s">
        <v>547</v>
      </c>
      <c r="C174" s="19" t="s">
        <v>548</v>
      </c>
    </row>
    <row r="175" spans="1:3" ht="28.5">
      <c r="A175" s="19">
        <v>22035</v>
      </c>
      <c r="B175" s="21" t="s">
        <v>549</v>
      </c>
      <c r="C175" s="19"/>
    </row>
    <row r="176" spans="1:3" ht="17.25">
      <c r="A176" s="19">
        <v>22040</v>
      </c>
      <c r="B176" s="21" t="s">
        <v>550</v>
      </c>
      <c r="C176" s="19"/>
    </row>
    <row r="177" spans="1:3" ht="17.25">
      <c r="A177" s="19">
        <v>22045</v>
      </c>
      <c r="B177" s="21" t="s">
        <v>551</v>
      </c>
      <c r="C177" s="19"/>
    </row>
    <row r="178" spans="1:3" ht="17.25">
      <c r="A178" s="19">
        <v>22050</v>
      </c>
      <c r="B178" s="21" t="s">
        <v>552</v>
      </c>
      <c r="C178" s="19" t="s">
        <v>553</v>
      </c>
    </row>
    <row r="179" spans="1:3" ht="17.25">
      <c r="A179" s="19">
        <v>22055</v>
      </c>
      <c r="B179" s="21" t="s">
        <v>554</v>
      </c>
      <c r="C179" s="19" t="s">
        <v>555</v>
      </c>
    </row>
    <row r="180" spans="1:3" ht="17.25">
      <c r="A180" s="19">
        <v>22060</v>
      </c>
      <c r="B180" s="21" t="s">
        <v>556</v>
      </c>
      <c r="C180" s="19"/>
    </row>
    <row r="181" spans="1:3" ht="17.25">
      <c r="A181" s="19">
        <v>22065</v>
      </c>
      <c r="B181" s="21" t="s">
        <v>557</v>
      </c>
      <c r="C181" s="19"/>
    </row>
    <row r="182" spans="1:3" ht="28.5">
      <c r="A182" s="19">
        <v>22099</v>
      </c>
      <c r="B182" s="21" t="s">
        <v>558</v>
      </c>
      <c r="C182" s="19"/>
    </row>
    <row r="183" spans="1:3" ht="17.25">
      <c r="A183" s="19"/>
      <c r="B183" s="19"/>
      <c r="C183" s="19"/>
    </row>
    <row r="184" spans="1:3" ht="31.5">
      <c r="A184" s="22">
        <v>230</v>
      </c>
      <c r="B184" s="22" t="s">
        <v>559</v>
      </c>
      <c r="C184" s="19"/>
    </row>
    <row r="185" spans="1:3" ht="42.75">
      <c r="A185" s="19">
        <v>23010</v>
      </c>
      <c r="B185" s="21" t="s">
        <v>560</v>
      </c>
      <c r="C185" s="19" t="s">
        <v>561</v>
      </c>
    </row>
    <row r="186" spans="1:3" ht="31.5">
      <c r="A186" s="19">
        <v>23020</v>
      </c>
      <c r="B186" s="21" t="s">
        <v>562</v>
      </c>
      <c r="C186" s="19" t="s">
        <v>563</v>
      </c>
    </row>
    <row r="187" spans="1:3" ht="31.5">
      <c r="A187" s="19">
        <v>23030</v>
      </c>
      <c r="B187" s="21" t="s">
        <v>564</v>
      </c>
      <c r="C187" s="19" t="s">
        <v>565</v>
      </c>
    </row>
    <row r="188" spans="1:3" ht="42.75">
      <c r="A188" s="19">
        <v>23099</v>
      </c>
      <c r="B188" s="21" t="s">
        <v>566</v>
      </c>
      <c r="C188" s="19"/>
    </row>
    <row r="189" spans="1:3" ht="17.25">
      <c r="A189" s="19"/>
      <c r="B189" s="19"/>
      <c r="C189" s="19"/>
    </row>
    <row r="190" spans="1:3" ht="17.25">
      <c r="A190" s="22">
        <v>240</v>
      </c>
      <c r="B190" s="22" t="s">
        <v>567</v>
      </c>
      <c r="C190" s="19"/>
    </row>
    <row r="191" spans="1:3" ht="28.5">
      <c r="A191" s="19">
        <v>24010</v>
      </c>
      <c r="B191" s="21" t="s">
        <v>568</v>
      </c>
      <c r="C191" s="19" t="s">
        <v>569</v>
      </c>
    </row>
    <row r="192" spans="1:3" ht="17.25">
      <c r="A192" s="19">
        <v>24015</v>
      </c>
      <c r="B192" s="21" t="s">
        <v>570</v>
      </c>
      <c r="C192" s="19"/>
    </row>
    <row r="193" spans="1:3" ht="17.25">
      <c r="A193" s="19">
        <v>24020</v>
      </c>
      <c r="B193" s="21" t="s">
        <v>571</v>
      </c>
      <c r="C193" s="19"/>
    </row>
    <row r="194" spans="1:3" ht="17.25">
      <c r="A194" s="19">
        <v>24025</v>
      </c>
      <c r="B194" s="21" t="s">
        <v>572</v>
      </c>
      <c r="C194" s="19"/>
    </row>
    <row r="195" spans="1:3" ht="17.25">
      <c r="A195" s="19">
        <v>24030</v>
      </c>
      <c r="B195" s="21" t="s">
        <v>573</v>
      </c>
      <c r="C195" s="19"/>
    </row>
    <row r="196" spans="1:3" ht="17.25">
      <c r="A196" s="19">
        <v>24035</v>
      </c>
      <c r="B196" s="21" t="s">
        <v>574</v>
      </c>
      <c r="C196" s="19"/>
    </row>
    <row r="197" spans="1:3" ht="28.5">
      <c r="A197" s="19">
        <v>24040</v>
      </c>
      <c r="B197" s="21" t="s">
        <v>575</v>
      </c>
      <c r="C197" s="19"/>
    </row>
    <row r="198" spans="1:3" ht="17.25">
      <c r="A198" s="19">
        <v>24045</v>
      </c>
      <c r="B198" s="21" t="s">
        <v>576</v>
      </c>
      <c r="C198" s="19"/>
    </row>
    <row r="199" spans="1:3" ht="17.25">
      <c r="A199" s="19">
        <v>24050</v>
      </c>
      <c r="B199" s="21" t="s">
        <v>577</v>
      </c>
      <c r="C199" s="19"/>
    </row>
    <row r="200" spans="1:3" ht="17.25">
      <c r="A200" s="19">
        <v>24055</v>
      </c>
      <c r="B200" s="21" t="s">
        <v>578</v>
      </c>
      <c r="C200" s="19"/>
    </row>
    <row r="201" spans="1:3" ht="28.5">
      <c r="A201" s="19">
        <v>24099</v>
      </c>
      <c r="B201" s="21" t="s">
        <v>579</v>
      </c>
      <c r="C201" s="19"/>
    </row>
    <row r="202" spans="1:3" ht="17.25">
      <c r="A202" s="19"/>
      <c r="B202" s="19"/>
      <c r="C202" s="19"/>
    </row>
    <row r="203" spans="1:3" ht="17.25">
      <c r="A203" s="22">
        <v>310</v>
      </c>
      <c r="B203" s="22" t="s">
        <v>580</v>
      </c>
      <c r="C203" s="19"/>
    </row>
    <row r="204" spans="1:3" ht="17.25">
      <c r="A204" s="25">
        <v>31010</v>
      </c>
      <c r="B204" s="26" t="s">
        <v>581</v>
      </c>
      <c r="C204" s="27"/>
    </row>
    <row r="205" spans="1:3" ht="28.5">
      <c r="A205" s="19">
        <v>31011</v>
      </c>
      <c r="B205" s="21" t="s">
        <v>582</v>
      </c>
      <c r="C205" s="19"/>
    </row>
    <row r="206" spans="1:3" ht="17.25">
      <c r="A206" s="19">
        <v>31014</v>
      </c>
      <c r="B206" s="21" t="s">
        <v>583</v>
      </c>
      <c r="C206" s="19" t="s">
        <v>584</v>
      </c>
    </row>
    <row r="207" spans="1:3" ht="28.5">
      <c r="A207" s="19">
        <v>31017</v>
      </c>
      <c r="B207" s="21" t="s">
        <v>585</v>
      </c>
      <c r="C207" s="19"/>
    </row>
    <row r="208" spans="1:3" ht="17.25">
      <c r="A208" s="19">
        <v>31021</v>
      </c>
      <c r="B208" s="21" t="s">
        <v>586</v>
      </c>
      <c r="C208" s="19"/>
    </row>
    <row r="209" spans="1:3" ht="28.5">
      <c r="A209" s="19">
        <v>31024</v>
      </c>
      <c r="B209" s="21" t="s">
        <v>587</v>
      </c>
      <c r="C209" s="19"/>
    </row>
    <row r="210" spans="1:3" ht="17.25">
      <c r="A210" s="19">
        <v>31027</v>
      </c>
      <c r="B210" s="21" t="s">
        <v>588</v>
      </c>
      <c r="C210" s="19"/>
    </row>
    <row r="211" spans="1:3" ht="17.25">
      <c r="A211" s="19">
        <v>31031</v>
      </c>
      <c r="B211" s="21" t="s">
        <v>589</v>
      </c>
      <c r="C211" s="19"/>
    </row>
    <row r="212" spans="1:3" ht="17.25">
      <c r="A212" s="19">
        <v>31034</v>
      </c>
      <c r="B212" s="21" t="s">
        <v>590</v>
      </c>
      <c r="C212" s="19"/>
    </row>
    <row r="213" spans="1:3" ht="28.5">
      <c r="A213" s="19">
        <v>31037</v>
      </c>
      <c r="B213" s="21" t="s">
        <v>591</v>
      </c>
      <c r="C213" s="19" t="s">
        <v>592</v>
      </c>
    </row>
    <row r="214" spans="1:3" ht="28.5">
      <c r="A214" s="19">
        <v>31041</v>
      </c>
      <c r="B214" s="21" t="s">
        <v>593</v>
      </c>
      <c r="C214" s="19"/>
    </row>
    <row r="215" spans="1:3" ht="17.25">
      <c r="A215" s="19"/>
      <c r="B215" s="21" t="s">
        <v>594</v>
      </c>
      <c r="C215" s="19" t="s">
        <v>595</v>
      </c>
    </row>
    <row r="216" spans="1:3" ht="17.25">
      <c r="A216" s="19">
        <v>31044</v>
      </c>
      <c r="B216" s="21" t="s">
        <v>596</v>
      </c>
      <c r="C216" s="19" t="s">
        <v>597</v>
      </c>
    </row>
    <row r="217" spans="1:3" ht="17.25">
      <c r="A217" s="19">
        <v>31047</v>
      </c>
      <c r="B217" s="21" t="s">
        <v>598</v>
      </c>
      <c r="C217" s="19" t="s">
        <v>599</v>
      </c>
    </row>
    <row r="218" spans="1:3" ht="28.5">
      <c r="A218" s="19">
        <v>31051</v>
      </c>
      <c r="B218" s="21" t="s">
        <v>600</v>
      </c>
      <c r="C218" s="19"/>
    </row>
    <row r="219" spans="1:3" ht="17.25">
      <c r="A219" s="19"/>
      <c r="B219" s="21" t="s">
        <v>499</v>
      </c>
      <c r="C219" s="19" t="s">
        <v>601</v>
      </c>
    </row>
    <row r="220" spans="1:3" ht="17.25">
      <c r="A220" s="19">
        <v>31057</v>
      </c>
      <c r="B220" s="21" t="s">
        <v>602</v>
      </c>
      <c r="C220" s="19"/>
    </row>
    <row r="221" spans="1:3" ht="28.5">
      <c r="A221" s="19">
        <v>31099</v>
      </c>
      <c r="B221" s="21" t="s">
        <v>603</v>
      </c>
      <c r="C221" s="19"/>
    </row>
    <row r="222" spans="1:3" ht="17.25">
      <c r="A222" s="19"/>
      <c r="B222" s="19"/>
      <c r="C222" s="19"/>
    </row>
    <row r="223" spans="1:3" ht="17.25">
      <c r="A223" s="22">
        <v>320</v>
      </c>
      <c r="B223" s="22" t="s">
        <v>604</v>
      </c>
      <c r="C223" s="19"/>
    </row>
    <row r="224" spans="1:3" ht="17.25">
      <c r="A224" s="19">
        <v>32011</v>
      </c>
      <c r="B224" s="21" t="s">
        <v>605</v>
      </c>
      <c r="C224" s="19" t="s">
        <v>606</v>
      </c>
    </row>
    <row r="225" spans="1:3" ht="17.25">
      <c r="A225" s="19">
        <v>32014</v>
      </c>
      <c r="B225" s="21" t="s">
        <v>607</v>
      </c>
      <c r="C225" s="19" t="s">
        <v>608</v>
      </c>
    </row>
    <row r="226" spans="1:3" ht="17.25">
      <c r="A226" s="19">
        <v>32017</v>
      </c>
      <c r="B226" s="21" t="s">
        <v>609</v>
      </c>
      <c r="C226" s="19"/>
    </row>
    <row r="227" spans="1:3" ht="17.25">
      <c r="A227" s="19">
        <v>32021</v>
      </c>
      <c r="B227" s="21" t="s">
        <v>610</v>
      </c>
      <c r="C227" s="19" t="s">
        <v>611</v>
      </c>
    </row>
    <row r="228" spans="1:3" ht="31.5">
      <c r="A228" s="19">
        <v>32024</v>
      </c>
      <c r="B228" s="21" t="s">
        <v>612</v>
      </c>
      <c r="C228" s="19" t="s">
        <v>613</v>
      </c>
    </row>
    <row r="229" spans="1:3" ht="31.5">
      <c r="A229" s="19">
        <v>32027</v>
      </c>
      <c r="B229" s="21" t="s">
        <v>614</v>
      </c>
      <c r="C229" s="19" t="s">
        <v>615</v>
      </c>
    </row>
    <row r="230" spans="1:3" ht="17.25">
      <c r="A230" s="19">
        <v>32031</v>
      </c>
      <c r="B230" s="21" t="s">
        <v>616</v>
      </c>
      <c r="C230" s="19" t="s">
        <v>617</v>
      </c>
    </row>
    <row r="231" spans="1:3" ht="17.25">
      <c r="A231" s="19">
        <v>32034</v>
      </c>
      <c r="B231" s="21" t="s">
        <v>618</v>
      </c>
      <c r="C231" s="19" t="s">
        <v>619</v>
      </c>
    </row>
    <row r="232" spans="1:3" ht="17.25">
      <c r="A232" s="19">
        <v>32037</v>
      </c>
      <c r="B232" s="21" t="s">
        <v>620</v>
      </c>
      <c r="C232" s="19"/>
    </row>
    <row r="233" spans="1:3" ht="28.5">
      <c r="A233" s="19">
        <v>32041</v>
      </c>
      <c r="B233" s="21" t="s">
        <v>621</v>
      </c>
      <c r="C233" s="19"/>
    </row>
    <row r="234" spans="1:3" ht="17.25">
      <c r="A234" s="19">
        <v>32044</v>
      </c>
      <c r="B234" s="21" t="s">
        <v>622</v>
      </c>
      <c r="C234" s="19" t="s">
        <v>623</v>
      </c>
    </row>
    <row r="235" spans="1:3" ht="17.25">
      <c r="A235" s="19">
        <v>32047</v>
      </c>
      <c r="B235" s="21" t="s">
        <v>624</v>
      </c>
      <c r="C235" s="19"/>
    </row>
    <row r="236" spans="1:3" ht="17.25">
      <c r="A236" s="19">
        <v>32051</v>
      </c>
      <c r="B236" s="21" t="s">
        <v>625</v>
      </c>
      <c r="C236" s="19"/>
    </row>
    <row r="237" spans="1:3" ht="17.25">
      <c r="A237" s="19">
        <v>32054</v>
      </c>
      <c r="B237" s="21" t="s">
        <v>626</v>
      </c>
      <c r="C237" s="19"/>
    </row>
    <row r="238" spans="1:3" ht="17.25">
      <c r="A238" s="19">
        <v>32057</v>
      </c>
      <c r="B238" s="21" t="s">
        <v>627</v>
      </c>
      <c r="C238" s="19" t="s">
        <v>628</v>
      </c>
    </row>
    <row r="239" spans="1:3" ht="17.25">
      <c r="A239" s="19">
        <v>32058</v>
      </c>
      <c r="B239" s="21" t="s">
        <v>629</v>
      </c>
      <c r="C239" s="19"/>
    </row>
    <row r="240" spans="1:3" ht="17.25">
      <c r="A240" s="19">
        <v>32061</v>
      </c>
      <c r="B240" s="21" t="s">
        <v>630</v>
      </c>
      <c r="C240" s="19"/>
    </row>
    <row r="241" spans="1:3" ht="17.25">
      <c r="A241" s="19">
        <v>32064</v>
      </c>
      <c r="B241" s="21" t="s">
        <v>631</v>
      </c>
      <c r="C241" s="19" t="s">
        <v>632</v>
      </c>
    </row>
    <row r="242" spans="1:3" ht="17.25">
      <c r="A242" s="19">
        <v>32065</v>
      </c>
      <c r="B242" s="21" t="s">
        <v>633</v>
      </c>
      <c r="C242" s="19"/>
    </row>
    <row r="243" spans="1:3" ht="17.25">
      <c r="A243" s="19">
        <v>32067</v>
      </c>
      <c r="B243" s="21" t="s">
        <v>634</v>
      </c>
      <c r="C243" s="19" t="s">
        <v>635</v>
      </c>
    </row>
    <row r="244" spans="1:3" ht="17.25">
      <c r="A244" s="19">
        <v>32071</v>
      </c>
      <c r="B244" s="21" t="s">
        <v>636</v>
      </c>
      <c r="C244" s="19" t="s">
        <v>637</v>
      </c>
    </row>
    <row r="245" spans="1:3" ht="28.5">
      <c r="A245" s="19">
        <v>32099</v>
      </c>
      <c r="B245" s="21" t="s">
        <v>638</v>
      </c>
      <c r="C245" s="19"/>
    </row>
    <row r="246" spans="1:3" ht="17.25">
      <c r="A246" s="19"/>
      <c r="B246" s="19"/>
      <c r="C246" s="19"/>
    </row>
    <row r="247" spans="1:3" ht="47.25">
      <c r="A247" s="22">
        <v>330</v>
      </c>
      <c r="B247" s="22" t="s">
        <v>639</v>
      </c>
      <c r="C247" s="19" t="s">
        <v>640</v>
      </c>
    </row>
    <row r="248" spans="1:3" ht="17.25">
      <c r="A248" s="19">
        <v>33011</v>
      </c>
      <c r="B248" s="21" t="s">
        <v>641</v>
      </c>
      <c r="C248" s="19"/>
    </row>
    <row r="249" spans="1:3" ht="17.25">
      <c r="A249" s="19">
        <v>33014</v>
      </c>
      <c r="B249" s="21" t="s">
        <v>642</v>
      </c>
      <c r="C249" s="19"/>
    </row>
    <row r="250" spans="1:3" ht="17.25">
      <c r="A250" s="19">
        <v>33017</v>
      </c>
      <c r="B250" s="21" t="s">
        <v>643</v>
      </c>
      <c r="C250" s="19"/>
    </row>
    <row r="251" spans="1:3" ht="17.25">
      <c r="A251" s="19">
        <v>33021</v>
      </c>
      <c r="B251" s="21" t="s">
        <v>644</v>
      </c>
      <c r="C251" s="19"/>
    </row>
    <row r="252" spans="1:3" ht="28.5">
      <c r="A252" s="19">
        <v>33027</v>
      </c>
      <c r="B252" s="21" t="s">
        <v>645</v>
      </c>
      <c r="C252" s="19"/>
    </row>
    <row r="253" spans="1:3" ht="17.25">
      <c r="A253" s="19">
        <v>33031</v>
      </c>
      <c r="B253" s="21" t="s">
        <v>646</v>
      </c>
      <c r="C253" s="19" t="s">
        <v>647</v>
      </c>
    </row>
    <row r="254" spans="1:3" ht="17.25">
      <c r="A254" s="19">
        <v>33034</v>
      </c>
      <c r="B254" s="21" t="s">
        <v>648</v>
      </c>
      <c r="C254" s="19"/>
    </row>
    <row r="255" spans="1:3" ht="17.25">
      <c r="A255" s="19">
        <v>33037</v>
      </c>
      <c r="B255" s="21" t="s">
        <v>649</v>
      </c>
      <c r="C255" s="19"/>
    </row>
    <row r="256" spans="1:3" ht="17.25">
      <c r="A256" s="19">
        <v>33035</v>
      </c>
      <c r="B256" s="21" t="s">
        <v>650</v>
      </c>
      <c r="C256" s="19"/>
    </row>
    <row r="257" spans="1:3" ht="17.25">
      <c r="A257" s="19">
        <v>33041</v>
      </c>
      <c r="B257" s="21" t="s">
        <v>651</v>
      </c>
      <c r="C257" s="19"/>
    </row>
    <row r="258" spans="1:3" ht="17.25">
      <c r="A258" s="19">
        <v>33044</v>
      </c>
      <c r="B258" s="21" t="s">
        <v>652</v>
      </c>
      <c r="C258" s="19"/>
    </row>
    <row r="259" spans="1:3" ht="17.25">
      <c r="A259" s="19">
        <v>33047</v>
      </c>
      <c r="B259" s="21" t="s">
        <v>653</v>
      </c>
      <c r="C259" s="19"/>
    </row>
    <row r="260" spans="1:3" ht="28.5">
      <c r="A260" s="19">
        <v>33051</v>
      </c>
      <c r="B260" s="21" t="s">
        <v>654</v>
      </c>
      <c r="C260" s="19" t="s">
        <v>655</v>
      </c>
    </row>
    <row r="261" spans="1:3" ht="17.25">
      <c r="A261" s="19">
        <v>33054</v>
      </c>
      <c r="B261" s="21" t="s">
        <v>656</v>
      </c>
      <c r="C261" s="19"/>
    </row>
    <row r="262" spans="1:3" ht="17.25">
      <c r="A262" s="19">
        <v>33057</v>
      </c>
      <c r="B262" s="21" t="s">
        <v>657</v>
      </c>
      <c r="C262" s="19"/>
    </row>
    <row r="263" spans="1:3" ht="17.25">
      <c r="A263" s="19">
        <v>33061</v>
      </c>
      <c r="B263" s="21" t="s">
        <v>658</v>
      </c>
      <c r="C263" s="19"/>
    </row>
    <row r="264" spans="1:3" ht="17.25">
      <c r="A264" s="19">
        <v>33064</v>
      </c>
      <c r="B264" s="21" t="s">
        <v>659</v>
      </c>
      <c r="C264" s="19"/>
    </row>
    <row r="265" spans="1:3" ht="17.25">
      <c r="A265" s="19">
        <v>33067</v>
      </c>
      <c r="B265" s="21" t="s">
        <v>660</v>
      </c>
      <c r="C265" s="19"/>
    </row>
    <row r="266" spans="1:3" ht="17.25">
      <c r="A266" s="19">
        <v>33071</v>
      </c>
      <c r="B266" s="21" t="s">
        <v>661</v>
      </c>
      <c r="C266" s="19"/>
    </row>
    <row r="267" spans="1:3" ht="17.25">
      <c r="A267" s="19">
        <v>33072</v>
      </c>
      <c r="B267" s="21" t="s">
        <v>662</v>
      </c>
      <c r="C267" s="19" t="s">
        <v>663</v>
      </c>
    </row>
    <row r="268" spans="1:3" ht="17.25">
      <c r="A268" s="19"/>
      <c r="B268" s="21" t="s">
        <v>664</v>
      </c>
      <c r="C268" s="19" t="s">
        <v>665</v>
      </c>
    </row>
    <row r="269" spans="1:3" ht="17.25">
      <c r="A269" s="19">
        <v>33074</v>
      </c>
      <c r="B269" s="21" t="s">
        <v>666</v>
      </c>
      <c r="C269" s="19"/>
    </row>
    <row r="270" spans="1:3" ht="28.5">
      <c r="A270" s="19">
        <v>33077</v>
      </c>
      <c r="B270" s="21" t="s">
        <v>667</v>
      </c>
      <c r="C270" s="19" t="s">
        <v>668</v>
      </c>
    </row>
    <row r="271" spans="1:3" ht="17.25">
      <c r="A271" s="19">
        <v>33081</v>
      </c>
      <c r="B271" s="21" t="s">
        <v>669</v>
      </c>
      <c r="C271" s="19" t="s">
        <v>670</v>
      </c>
    </row>
    <row r="272" spans="1:3" ht="42.75">
      <c r="A272" s="19">
        <v>33099</v>
      </c>
      <c r="B272" s="21" t="s">
        <v>671</v>
      </c>
      <c r="C272" s="19"/>
    </row>
    <row r="273" spans="1:3" ht="17.25">
      <c r="A273" s="19"/>
      <c r="B273" s="19"/>
      <c r="C273" s="19"/>
    </row>
    <row r="274" spans="1:3" ht="47.25">
      <c r="A274" s="22">
        <v>340</v>
      </c>
      <c r="B274" s="22" t="s">
        <v>672</v>
      </c>
      <c r="C274" s="19"/>
    </row>
    <row r="275" spans="1:3" ht="31.5">
      <c r="A275" s="19">
        <v>34010</v>
      </c>
      <c r="B275" s="21" t="s">
        <v>673</v>
      </c>
      <c r="C275" s="19" t="s">
        <v>674</v>
      </c>
    </row>
    <row r="276" spans="1:3" ht="17.25">
      <c r="A276" s="19">
        <v>34020</v>
      </c>
      <c r="B276" s="21" t="s">
        <v>675</v>
      </c>
      <c r="C276" s="19" t="s">
        <v>676</v>
      </c>
    </row>
    <row r="277" spans="1:3" ht="42.75">
      <c r="A277" s="19">
        <v>34099</v>
      </c>
      <c r="B277" s="21" t="s">
        <v>677</v>
      </c>
      <c r="C277" s="19"/>
    </row>
    <row r="278" spans="1:3" ht="17.25">
      <c r="A278" s="19"/>
      <c r="B278" s="19"/>
      <c r="C278" s="19"/>
    </row>
    <row r="279" spans="1:3" ht="17.25">
      <c r="A279" s="22">
        <v>350</v>
      </c>
      <c r="B279" s="22" t="s">
        <v>678</v>
      </c>
      <c r="C279" s="19"/>
    </row>
    <row r="280" spans="1:3" ht="17.25">
      <c r="A280" s="19">
        <v>35010</v>
      </c>
      <c r="B280" s="21" t="s">
        <v>679</v>
      </c>
      <c r="C280" s="19" t="s">
        <v>680</v>
      </c>
    </row>
    <row r="281" spans="1:3" ht="17.25">
      <c r="A281" s="19">
        <v>35020</v>
      </c>
      <c r="B281" s="21" t="s">
        <v>681</v>
      </c>
      <c r="C281" s="19"/>
    </row>
    <row r="282" spans="1:3" ht="28.5">
      <c r="A282" s="19">
        <v>35025</v>
      </c>
      <c r="B282" s="21" t="s">
        <v>682</v>
      </c>
      <c r="C282" s="19"/>
    </row>
    <row r="283" spans="1:3" ht="28.5">
      <c r="A283" s="19">
        <v>35030</v>
      </c>
      <c r="B283" s="21" t="s">
        <v>683</v>
      </c>
      <c r="C283" s="19"/>
    </row>
    <row r="284" spans="1:3" ht="17.25">
      <c r="A284" s="19">
        <v>35035</v>
      </c>
      <c r="B284" s="21" t="s">
        <v>684</v>
      </c>
      <c r="C284" s="19"/>
    </row>
    <row r="285" spans="1:3" ht="17.25">
      <c r="A285" s="19">
        <v>35040</v>
      </c>
      <c r="B285" s="21" t="s">
        <v>685</v>
      </c>
      <c r="C285" s="19"/>
    </row>
    <row r="286" spans="1:3" ht="17.25">
      <c r="A286" s="19"/>
      <c r="B286" s="21" t="s">
        <v>686</v>
      </c>
      <c r="C286" s="19" t="s">
        <v>687</v>
      </c>
    </row>
    <row r="287" spans="1:3" ht="17.25">
      <c r="A287" s="19">
        <v>35045</v>
      </c>
      <c r="B287" s="21" t="s">
        <v>688</v>
      </c>
      <c r="C287" s="19"/>
    </row>
    <row r="288" spans="1:3" ht="17.25">
      <c r="A288" s="19">
        <v>35050</v>
      </c>
      <c r="B288" s="21" t="s">
        <v>689</v>
      </c>
      <c r="C288" s="19"/>
    </row>
    <row r="289" spans="1:3" ht="28.5">
      <c r="A289" s="19">
        <v>35099</v>
      </c>
      <c r="B289" s="21" t="s">
        <v>690</v>
      </c>
      <c r="C289" s="19"/>
    </row>
    <row r="290" spans="1:3" ht="17.25">
      <c r="A290" s="19"/>
      <c r="B290" s="19"/>
      <c r="C290" s="19"/>
    </row>
    <row r="291" spans="1:3" ht="31.5">
      <c r="A291" s="22">
        <v>360</v>
      </c>
      <c r="B291" s="22" t="s">
        <v>691</v>
      </c>
      <c r="C291" s="19"/>
    </row>
    <row r="292" spans="1:3" ht="31.5">
      <c r="A292" s="19">
        <v>36010</v>
      </c>
      <c r="B292" s="21" t="s">
        <v>692</v>
      </c>
      <c r="C292" s="19" t="s">
        <v>693</v>
      </c>
    </row>
    <row r="293" spans="1:3" ht="17.25">
      <c r="A293" s="19">
        <v>36020</v>
      </c>
      <c r="B293" s="21" t="s">
        <v>694</v>
      </c>
      <c r="C293" s="19" t="s">
        <v>695</v>
      </c>
    </row>
    <row r="294" spans="1:3" ht="28.5">
      <c r="A294" s="19">
        <v>36030</v>
      </c>
      <c r="B294" s="21" t="s">
        <v>696</v>
      </c>
      <c r="C294" s="19" t="s">
        <v>697</v>
      </c>
    </row>
    <row r="295" spans="1:3" ht="17.25">
      <c r="A295" s="19">
        <v>36040</v>
      </c>
      <c r="B295" s="21" t="s">
        <v>698</v>
      </c>
      <c r="C295" s="19" t="s">
        <v>699</v>
      </c>
    </row>
    <row r="296" spans="1:3" ht="42.75">
      <c r="A296" s="19">
        <v>36099</v>
      </c>
      <c r="B296" s="21" t="s">
        <v>700</v>
      </c>
      <c r="C296" s="19"/>
    </row>
    <row r="297" spans="1:3" ht="17.25">
      <c r="A297" s="19"/>
      <c r="B297" s="19"/>
      <c r="C297" s="19"/>
    </row>
    <row r="298" spans="1:3" ht="47.25">
      <c r="A298" s="22">
        <v>410</v>
      </c>
      <c r="B298" s="22" t="s">
        <v>214</v>
      </c>
      <c r="C298" s="19"/>
    </row>
    <row r="299" spans="1:3" ht="17.25">
      <c r="A299" s="19">
        <v>41010</v>
      </c>
      <c r="B299" s="21" t="s">
        <v>701</v>
      </c>
      <c r="C299" s="19"/>
    </row>
    <row r="300" spans="1:3" ht="17.25">
      <c r="A300" s="19">
        <v>41015</v>
      </c>
      <c r="B300" s="21" t="s">
        <v>702</v>
      </c>
      <c r="C300" s="19"/>
    </row>
    <row r="301" spans="1:3" ht="17.25">
      <c r="A301" s="19">
        <v>41020</v>
      </c>
      <c r="B301" s="21" t="s">
        <v>703</v>
      </c>
      <c r="C301" s="19"/>
    </row>
    <row r="302" spans="1:3" ht="17.25">
      <c r="A302" s="19">
        <v>41025</v>
      </c>
      <c r="B302" s="21" t="s">
        <v>704</v>
      </c>
      <c r="C302" s="19"/>
    </row>
    <row r="303" spans="1:3" ht="17.25">
      <c r="A303" s="19">
        <v>41030</v>
      </c>
      <c r="B303" s="21" t="s">
        <v>166</v>
      </c>
      <c r="C303" s="19"/>
    </row>
    <row r="304" spans="1:3" ht="17.25">
      <c r="A304" s="19">
        <v>41035</v>
      </c>
      <c r="B304" s="21" t="s">
        <v>705</v>
      </c>
      <c r="C304" s="19" t="s">
        <v>706</v>
      </c>
    </row>
    <row r="305" spans="1:3" ht="17.25">
      <c r="A305" s="19">
        <v>41040</v>
      </c>
      <c r="B305" s="21" t="s">
        <v>707</v>
      </c>
      <c r="C305" s="19" t="s">
        <v>708</v>
      </c>
    </row>
    <row r="306" spans="1:3" ht="17.25">
      <c r="A306" s="19">
        <v>41045</v>
      </c>
      <c r="B306" s="21" t="s">
        <v>709</v>
      </c>
      <c r="C306" s="19"/>
    </row>
    <row r="307" spans="1:3" ht="31.5">
      <c r="A307" s="19">
        <v>41050</v>
      </c>
      <c r="B307" s="21" t="s">
        <v>710</v>
      </c>
      <c r="C307" s="19" t="s">
        <v>711</v>
      </c>
    </row>
    <row r="308" spans="1:3" ht="17.25">
      <c r="A308" s="19">
        <v>41055</v>
      </c>
      <c r="B308" s="21" t="s">
        <v>712</v>
      </c>
      <c r="C308" s="19"/>
    </row>
    <row r="309" spans="1:3" ht="17.25">
      <c r="A309" s="19">
        <v>41060</v>
      </c>
      <c r="B309" s="21" t="s">
        <v>713</v>
      </c>
      <c r="C309" s="19"/>
    </row>
    <row r="310" spans="1:3" ht="17.25">
      <c r="A310" s="19">
        <v>41065</v>
      </c>
      <c r="B310" s="21" t="s">
        <v>714</v>
      </c>
      <c r="C310" s="19"/>
    </row>
    <row r="311" spans="1:3" ht="28.5">
      <c r="A311" s="19">
        <v>41070</v>
      </c>
      <c r="B311" s="21" t="s">
        <v>715</v>
      </c>
      <c r="C311" s="19" t="s">
        <v>716</v>
      </c>
    </row>
    <row r="312" spans="1:3" ht="17.25">
      <c r="A312" s="19">
        <v>41075</v>
      </c>
      <c r="B312" s="21" t="s">
        <v>717</v>
      </c>
      <c r="C312" s="19" t="s">
        <v>718</v>
      </c>
    </row>
    <row r="313" spans="1:3" ht="42.75">
      <c r="A313" s="19">
        <v>41099</v>
      </c>
      <c r="B313" s="21" t="s">
        <v>719</v>
      </c>
      <c r="C313" s="19"/>
    </row>
    <row r="314" spans="1:3" ht="17.25">
      <c r="A314" s="19"/>
      <c r="B314" s="19"/>
      <c r="C314" s="19"/>
    </row>
    <row r="315" spans="1:3" ht="63">
      <c r="A315" s="22">
        <v>413</v>
      </c>
      <c r="B315" s="22" t="s">
        <v>199</v>
      </c>
      <c r="C315" s="19"/>
    </row>
    <row r="316" spans="1:3" ht="31.5">
      <c r="A316" s="19">
        <v>41310</v>
      </c>
      <c r="B316" s="21" t="s">
        <v>720</v>
      </c>
      <c r="C316" s="19" t="s">
        <v>721</v>
      </c>
    </row>
    <row r="317" spans="1:3" ht="28.5">
      <c r="A317" s="19">
        <v>41315</v>
      </c>
      <c r="B317" s="21" t="s">
        <v>722</v>
      </c>
      <c r="C317" s="19" t="s">
        <v>723</v>
      </c>
    </row>
    <row r="318" spans="1:3" ht="28.5">
      <c r="A318" s="19">
        <v>41320</v>
      </c>
      <c r="B318" s="21" t="s">
        <v>724</v>
      </c>
      <c r="C318" s="19" t="s">
        <v>725</v>
      </c>
    </row>
    <row r="319" spans="1:3" ht="28.5">
      <c r="A319" s="19">
        <v>41330</v>
      </c>
      <c r="B319" s="21" t="s">
        <v>726</v>
      </c>
      <c r="C319" s="19" t="s">
        <v>727</v>
      </c>
    </row>
    <row r="320" spans="1:3" ht="57">
      <c r="A320" s="19">
        <v>41399</v>
      </c>
      <c r="B320" s="21" t="s">
        <v>728</v>
      </c>
      <c r="C320" s="19"/>
    </row>
    <row r="321" spans="1:3" ht="17.25">
      <c r="A321" s="19"/>
      <c r="B321" s="19"/>
      <c r="C321" s="19"/>
    </row>
    <row r="322" spans="1:3" ht="47.25">
      <c r="A322" s="22">
        <v>416</v>
      </c>
      <c r="B322" s="22" t="s">
        <v>267</v>
      </c>
      <c r="C322" s="19"/>
    </row>
    <row r="323" spans="1:3" ht="28.5">
      <c r="A323" s="19">
        <v>41610</v>
      </c>
      <c r="B323" s="21" t="s">
        <v>729</v>
      </c>
      <c r="C323" s="19" t="s">
        <v>730</v>
      </c>
    </row>
    <row r="324" spans="1:3" ht="17.25">
      <c r="A324" s="19">
        <v>41620</v>
      </c>
      <c r="B324" s="21" t="s">
        <v>731</v>
      </c>
      <c r="C324" s="19"/>
    </row>
    <row r="325" spans="1:3" ht="31.5">
      <c r="A325" s="19">
        <v>41630</v>
      </c>
      <c r="B325" s="21" t="s">
        <v>732</v>
      </c>
      <c r="C325" s="19" t="s">
        <v>733</v>
      </c>
    </row>
    <row r="326" spans="1:3" ht="17.25">
      <c r="A326" s="19">
        <v>41640</v>
      </c>
      <c r="B326" s="21" t="s">
        <v>734</v>
      </c>
      <c r="C326" s="19" t="s">
        <v>735</v>
      </c>
    </row>
    <row r="327" spans="1:3" ht="31.5">
      <c r="A327" s="19">
        <v>41650</v>
      </c>
      <c r="B327" s="21" t="s">
        <v>736</v>
      </c>
      <c r="C327" s="19" t="s">
        <v>737</v>
      </c>
    </row>
    <row r="328" spans="1:3" ht="28.5">
      <c r="A328" s="19">
        <v>41660</v>
      </c>
      <c r="B328" s="21" t="s">
        <v>738</v>
      </c>
      <c r="C328" s="19" t="s">
        <v>739</v>
      </c>
    </row>
    <row r="329" spans="1:3" ht="17.25">
      <c r="A329" s="19"/>
      <c r="B329" s="19"/>
      <c r="C329" s="19"/>
    </row>
    <row r="330" spans="1:3" ht="31.5">
      <c r="A330" s="22">
        <v>420</v>
      </c>
      <c r="B330" s="22" t="s">
        <v>210</v>
      </c>
      <c r="C330" s="19"/>
    </row>
    <row r="331" spans="1:3" ht="28.5">
      <c r="A331" s="19">
        <v>42010</v>
      </c>
      <c r="B331" s="21" t="s">
        <v>740</v>
      </c>
      <c r="C331" s="19" t="s">
        <v>741</v>
      </c>
    </row>
    <row r="332" spans="1:3" ht="28.5">
      <c r="A332" s="19">
        <v>42020</v>
      </c>
      <c r="B332" s="21" t="s">
        <v>742</v>
      </c>
      <c r="C332" s="19" t="s">
        <v>743</v>
      </c>
    </row>
    <row r="333" spans="1:3" ht="28.5">
      <c r="A333" s="19">
        <v>42030</v>
      </c>
      <c r="B333" s="21" t="s">
        <v>744</v>
      </c>
      <c r="C333" s="19" t="s">
        <v>745</v>
      </c>
    </row>
    <row r="334" spans="1:3" ht="28.5">
      <c r="A334" s="19">
        <v>42040</v>
      </c>
      <c r="B334" s="21" t="s">
        <v>746</v>
      </c>
      <c r="C334" s="19" t="s">
        <v>747</v>
      </c>
    </row>
    <row r="335" spans="1:3" ht="17.25">
      <c r="A335" s="19">
        <v>42050</v>
      </c>
      <c r="B335" s="21" t="s">
        <v>748</v>
      </c>
      <c r="C335" s="19" t="s">
        <v>749</v>
      </c>
    </row>
    <row r="336" spans="1:3" ht="17.25">
      <c r="A336" s="19">
        <v>42060</v>
      </c>
      <c r="B336" s="21" t="s">
        <v>750</v>
      </c>
      <c r="C336" s="19"/>
    </row>
    <row r="337" spans="1:3" ht="28.5">
      <c r="A337" s="19">
        <v>42099</v>
      </c>
      <c r="B337" s="21" t="s">
        <v>751</v>
      </c>
      <c r="C337" s="19"/>
    </row>
    <row r="338" spans="1:3" ht="17.25">
      <c r="A338" s="19"/>
      <c r="B338" s="19"/>
      <c r="C338" s="19"/>
    </row>
    <row r="339" spans="1:3" ht="17.25">
      <c r="A339" s="22">
        <v>430</v>
      </c>
      <c r="B339" s="22" t="s">
        <v>240</v>
      </c>
      <c r="C339" s="19"/>
    </row>
    <row r="340" spans="1:3" ht="28.5">
      <c r="A340" s="19">
        <v>43010</v>
      </c>
      <c r="B340" s="21" t="s">
        <v>752</v>
      </c>
      <c r="C340" s="19" t="s">
        <v>753</v>
      </c>
    </row>
    <row r="341" spans="1:3" ht="28.5">
      <c r="A341" s="19">
        <v>43015</v>
      </c>
      <c r="B341" s="21" t="s">
        <v>754</v>
      </c>
      <c r="C341" s="19" t="s">
        <v>755</v>
      </c>
    </row>
    <row r="342" spans="1:3" ht="28.5">
      <c r="A342" s="19">
        <v>43020</v>
      </c>
      <c r="B342" s="21" t="s">
        <v>756</v>
      </c>
      <c r="C342" s="19" t="s">
        <v>757</v>
      </c>
    </row>
    <row r="343" spans="1:3" ht="28.5">
      <c r="A343" s="19">
        <v>43025</v>
      </c>
      <c r="B343" s="21" t="s">
        <v>758</v>
      </c>
      <c r="C343" s="19"/>
    </row>
    <row r="344" spans="1:3" ht="17.25">
      <c r="A344" s="19">
        <v>43030</v>
      </c>
      <c r="B344" s="21" t="s">
        <v>759</v>
      </c>
      <c r="C344" s="19"/>
    </row>
    <row r="345" spans="1:3" ht="28.5">
      <c r="A345" s="19">
        <v>43035</v>
      </c>
      <c r="B345" s="21" t="s">
        <v>760</v>
      </c>
      <c r="C345" s="19"/>
    </row>
    <row r="346" spans="1:3" ht="17.25">
      <c r="A346" s="19">
        <v>43040</v>
      </c>
      <c r="B346" s="21" t="s">
        <v>761</v>
      </c>
      <c r="C346" s="19" t="s">
        <v>762</v>
      </c>
    </row>
    <row r="347" spans="1:3" ht="31.5">
      <c r="A347" s="19">
        <v>43045</v>
      </c>
      <c r="B347" s="21" t="s">
        <v>247</v>
      </c>
      <c r="C347" s="19" t="s">
        <v>763</v>
      </c>
    </row>
    <row r="348" spans="1:3" ht="28.5">
      <c r="A348" s="19">
        <v>43050</v>
      </c>
      <c r="B348" s="21" t="s">
        <v>764</v>
      </c>
      <c r="C348" s="19" t="s">
        <v>765</v>
      </c>
    </row>
    <row r="349" spans="1:3" ht="31.5">
      <c r="A349" s="19">
        <v>43055</v>
      </c>
      <c r="B349" s="21" t="s">
        <v>766</v>
      </c>
      <c r="C349" s="19" t="s">
        <v>767</v>
      </c>
    </row>
    <row r="350" spans="1:3" ht="17.25">
      <c r="A350" s="19">
        <v>43060</v>
      </c>
      <c r="B350" s="21" t="s">
        <v>768</v>
      </c>
      <c r="C350" s="19" t="s">
        <v>769</v>
      </c>
    </row>
    <row r="351" spans="1:3" ht="17.25">
      <c r="A351" s="19">
        <v>43070</v>
      </c>
      <c r="B351" s="21" t="s">
        <v>770</v>
      </c>
      <c r="C351" s="19" t="s">
        <v>771</v>
      </c>
    </row>
    <row r="352" spans="1:3" ht="17.25">
      <c r="A352" s="19"/>
      <c r="B352" s="21" t="s">
        <v>772</v>
      </c>
      <c r="C352" s="19" t="s">
        <v>773</v>
      </c>
    </row>
    <row r="353" spans="1:3" ht="28.5">
      <c r="A353" s="19">
        <v>43099</v>
      </c>
      <c r="B353" s="21" t="s">
        <v>774</v>
      </c>
      <c r="C353" s="19"/>
    </row>
    <row r="354" spans="1:3" ht="17.25">
      <c r="A354" s="19"/>
      <c r="B354" s="19"/>
      <c r="C354" s="19"/>
    </row>
    <row r="355" spans="1:3" ht="31.5">
      <c r="A355" s="22">
        <v>440</v>
      </c>
      <c r="B355" s="22" t="s">
        <v>775</v>
      </c>
      <c r="C355" s="19"/>
    </row>
    <row r="356" spans="1:3" ht="17.25">
      <c r="A356" s="19">
        <v>44010</v>
      </c>
      <c r="B356" s="21" t="s">
        <v>776</v>
      </c>
      <c r="C356" s="19"/>
    </row>
    <row r="357" spans="1:3" ht="17.25">
      <c r="A357" s="19">
        <v>44015</v>
      </c>
      <c r="B357" s="21" t="s">
        <v>777</v>
      </c>
      <c r="C357" s="19"/>
    </row>
    <row r="358" spans="1:3" ht="17.25">
      <c r="A358" s="19">
        <v>44020</v>
      </c>
      <c r="B358" s="21" t="s">
        <v>778</v>
      </c>
      <c r="C358" s="19" t="s">
        <v>779</v>
      </c>
    </row>
    <row r="359" spans="1:3" ht="28.5">
      <c r="A359" s="19">
        <v>44025</v>
      </c>
      <c r="B359" s="21" t="s">
        <v>780</v>
      </c>
      <c r="C359" s="19"/>
    </row>
    <row r="360" spans="1:3" ht="17.25">
      <c r="A360" s="19">
        <v>44030</v>
      </c>
      <c r="B360" s="21" t="s">
        <v>781</v>
      </c>
      <c r="C360" s="19" t="s">
        <v>782</v>
      </c>
    </row>
    <row r="361" spans="1:3" ht="17.25">
      <c r="A361" s="19">
        <v>44035</v>
      </c>
      <c r="B361" s="21" t="s">
        <v>783</v>
      </c>
      <c r="C361" s="19" t="s">
        <v>784</v>
      </c>
    </row>
    <row r="362" spans="1:3" ht="17.25">
      <c r="A362" s="19">
        <v>44040</v>
      </c>
      <c r="B362" s="21" t="s">
        <v>785</v>
      </c>
      <c r="C362" s="19" t="s">
        <v>786</v>
      </c>
    </row>
    <row r="363" spans="1:3" ht="17.25">
      <c r="A363" s="19">
        <v>44045</v>
      </c>
      <c r="B363" s="21" t="s">
        <v>787</v>
      </c>
      <c r="C363" s="19"/>
    </row>
    <row r="364" spans="1:3" ht="28.5">
      <c r="A364" s="19">
        <v>44050</v>
      </c>
      <c r="B364" s="21" t="s">
        <v>788</v>
      </c>
      <c r="C364" s="19"/>
    </row>
    <row r="365" spans="1:3" ht="42.75">
      <c r="A365" s="19">
        <v>44055</v>
      </c>
      <c r="B365" s="21" t="s">
        <v>789</v>
      </c>
      <c r="C365" s="19"/>
    </row>
    <row r="366" spans="1:3" ht="28.5">
      <c r="A366" s="19">
        <v>44060</v>
      </c>
      <c r="B366" s="21" t="s">
        <v>790</v>
      </c>
      <c r="C366" s="19" t="s">
        <v>791</v>
      </c>
    </row>
    <row r="367" spans="1:3" ht="28.5">
      <c r="A367" s="19">
        <v>44065</v>
      </c>
      <c r="B367" s="21" t="s">
        <v>792</v>
      </c>
      <c r="C367" s="19"/>
    </row>
    <row r="368" spans="1:3" ht="28.5">
      <c r="A368" s="19">
        <v>44070</v>
      </c>
      <c r="B368" s="21" t="s">
        <v>793</v>
      </c>
      <c r="C368" s="19"/>
    </row>
    <row r="369" spans="1:3" ht="17.25">
      <c r="A369" s="19">
        <v>44075</v>
      </c>
      <c r="B369" s="21" t="s">
        <v>794</v>
      </c>
      <c r="C369" s="19"/>
    </row>
    <row r="370" spans="1:3" ht="28.5">
      <c r="A370" s="19">
        <v>44080</v>
      </c>
      <c r="B370" s="21" t="s">
        <v>795</v>
      </c>
      <c r="C370" s="19"/>
    </row>
    <row r="371" spans="1:3" ht="28.5">
      <c r="A371" s="19">
        <v>44099</v>
      </c>
      <c r="B371" s="21" t="s">
        <v>796</v>
      </c>
      <c r="C371" s="19"/>
    </row>
    <row r="372" spans="1:3" ht="17.25">
      <c r="A372" s="19"/>
      <c r="B372" s="19"/>
      <c r="C372" s="19"/>
    </row>
    <row r="373" spans="1:3" ht="31.5">
      <c r="A373" s="22">
        <v>450</v>
      </c>
      <c r="B373" s="22" t="s">
        <v>797</v>
      </c>
      <c r="C373" s="19"/>
    </row>
    <row r="374" spans="1:3" ht="28.5">
      <c r="A374" s="19">
        <v>45010</v>
      </c>
      <c r="B374" s="21" t="s">
        <v>798</v>
      </c>
      <c r="C374" s="19"/>
    </row>
    <row r="375" spans="1:3" ht="28.5">
      <c r="A375" s="19">
        <v>45015</v>
      </c>
      <c r="B375" s="21" t="s">
        <v>799</v>
      </c>
      <c r="C375" s="19"/>
    </row>
    <row r="376" spans="1:3" ht="28.5">
      <c r="A376" s="19">
        <v>45020</v>
      </c>
      <c r="B376" s="21" t="s">
        <v>800</v>
      </c>
      <c r="C376" s="19"/>
    </row>
    <row r="377" spans="1:3" ht="28.5">
      <c r="A377" s="19">
        <v>45025</v>
      </c>
      <c r="B377" s="21" t="s">
        <v>801</v>
      </c>
      <c r="C377" s="19" t="s">
        <v>802</v>
      </c>
    </row>
    <row r="378" spans="1:3" ht="17.25">
      <c r="A378" s="19">
        <v>45030</v>
      </c>
      <c r="B378" s="21" t="s">
        <v>803</v>
      </c>
      <c r="C378" s="19" t="s">
        <v>804</v>
      </c>
    </row>
    <row r="379" spans="1:3" ht="17.25">
      <c r="A379" s="19">
        <v>45035</v>
      </c>
      <c r="B379" s="21" t="s">
        <v>805</v>
      </c>
      <c r="C379" s="19" t="s">
        <v>806</v>
      </c>
    </row>
    <row r="380" spans="1:3" ht="28.5">
      <c r="A380" s="19">
        <v>45040</v>
      </c>
      <c r="B380" s="21" t="s">
        <v>807</v>
      </c>
      <c r="C380" s="19"/>
    </row>
    <row r="381" spans="1:3" ht="17.25">
      <c r="A381" s="19">
        <v>45045</v>
      </c>
      <c r="B381" s="21" t="s">
        <v>808</v>
      </c>
      <c r="C381" s="19"/>
    </row>
    <row r="382" spans="1:3" ht="28.5">
      <c r="A382" s="19">
        <v>45050</v>
      </c>
      <c r="B382" s="21" t="s">
        <v>809</v>
      </c>
      <c r="C382" s="19"/>
    </row>
    <row r="383" spans="1:3" ht="28.5">
      <c r="A383" s="19">
        <v>45099</v>
      </c>
      <c r="B383" s="21" t="s">
        <v>810</v>
      </c>
      <c r="C383" s="19"/>
    </row>
    <row r="384" spans="1:3" ht="17.25">
      <c r="A384" s="19"/>
      <c r="B384" s="19"/>
      <c r="C384" s="19"/>
    </row>
    <row r="385" spans="1:3" ht="17.25">
      <c r="A385" s="22">
        <v>460</v>
      </c>
      <c r="B385" s="22" t="s">
        <v>181</v>
      </c>
      <c r="C385" s="19"/>
    </row>
    <row r="386" spans="1:3" ht="17.25">
      <c r="A386" s="19">
        <v>46010</v>
      </c>
      <c r="B386" s="21" t="s">
        <v>811</v>
      </c>
      <c r="C386" s="19"/>
    </row>
    <row r="387" spans="1:3" ht="17.25">
      <c r="A387" s="19">
        <v>46015</v>
      </c>
      <c r="B387" s="21" t="s">
        <v>812</v>
      </c>
      <c r="C387" s="19" t="s">
        <v>813</v>
      </c>
    </row>
    <row r="388" spans="1:3" ht="17.25">
      <c r="A388" s="19">
        <v>46020</v>
      </c>
      <c r="B388" s="21" t="s">
        <v>814</v>
      </c>
      <c r="C388" s="19" t="s">
        <v>815</v>
      </c>
    </row>
    <row r="389" spans="1:3" ht="28.5">
      <c r="A389" s="19">
        <v>46025</v>
      </c>
      <c r="B389" s="21" t="s">
        <v>816</v>
      </c>
      <c r="C389" s="19" t="s">
        <v>817</v>
      </c>
    </row>
    <row r="390" spans="1:3" ht="17.25">
      <c r="A390" s="19">
        <v>46030</v>
      </c>
      <c r="B390" s="21" t="s">
        <v>818</v>
      </c>
      <c r="C390" s="19" t="s">
        <v>819</v>
      </c>
    </row>
    <row r="391" spans="1:3" ht="17.25">
      <c r="A391" s="19">
        <v>46035</v>
      </c>
      <c r="B391" s="21" t="s">
        <v>820</v>
      </c>
      <c r="C391" s="19" t="s">
        <v>821</v>
      </c>
    </row>
    <row r="392" spans="1:3" ht="28.5">
      <c r="A392" s="19">
        <v>46045</v>
      </c>
      <c r="B392" s="21" t="s">
        <v>822</v>
      </c>
      <c r="C392" s="19" t="s">
        <v>823</v>
      </c>
    </row>
    <row r="393" spans="1:3" ht="28.5">
      <c r="A393" s="19">
        <v>46050</v>
      </c>
      <c r="B393" s="21" t="s">
        <v>824</v>
      </c>
      <c r="C393" s="19" t="s">
        <v>825</v>
      </c>
    </row>
    <row r="394" spans="1:3" ht="28.5">
      <c r="A394" s="19">
        <v>46099</v>
      </c>
      <c r="B394" s="21" t="s">
        <v>202</v>
      </c>
      <c r="C394" s="19"/>
    </row>
    <row r="395" spans="1:3" ht="17.25">
      <c r="A395" s="19"/>
      <c r="B395" s="19"/>
      <c r="C395" s="19"/>
    </row>
    <row r="396" spans="1:3" ht="31.5">
      <c r="A396" s="22">
        <v>470</v>
      </c>
      <c r="B396" s="22" t="s">
        <v>253</v>
      </c>
      <c r="C396" s="19"/>
    </row>
    <row r="397" spans="1:3" ht="17.25">
      <c r="A397" s="19">
        <v>47010</v>
      </c>
      <c r="B397" s="21" t="s">
        <v>177</v>
      </c>
      <c r="C397" s="19" t="s">
        <v>826</v>
      </c>
    </row>
    <row r="398" spans="1:3" ht="17.25">
      <c r="A398" s="19">
        <v>47020</v>
      </c>
      <c r="B398" s="21" t="s">
        <v>827</v>
      </c>
      <c r="C398" s="19" t="s">
        <v>828</v>
      </c>
    </row>
    <row r="399" spans="1:3" ht="28.5">
      <c r="A399" s="19">
        <v>47030</v>
      </c>
      <c r="B399" s="21" t="s">
        <v>829</v>
      </c>
      <c r="C399" s="19" t="s">
        <v>830</v>
      </c>
    </row>
    <row r="400" spans="1:3" ht="28.5">
      <c r="A400" s="19">
        <v>47035</v>
      </c>
      <c r="B400" s="21" t="s">
        <v>831</v>
      </c>
      <c r="C400" s="19" t="s">
        <v>832</v>
      </c>
    </row>
    <row r="401" spans="1:3" ht="45.75">
      <c r="A401" s="19">
        <v>47040</v>
      </c>
      <c r="B401" s="21" t="s">
        <v>833</v>
      </c>
      <c r="C401" s="19" t="s">
        <v>834</v>
      </c>
    </row>
    <row r="402" spans="1:3" ht="42.75">
      <c r="A402" s="19">
        <v>47099</v>
      </c>
      <c r="B402" s="21" t="s">
        <v>835</v>
      </c>
      <c r="C402" s="19"/>
    </row>
    <row r="403" spans="1:3" ht="17.25">
      <c r="A403" s="19"/>
      <c r="B403" s="19"/>
      <c r="C403" s="19"/>
    </row>
    <row r="404" spans="1:3" ht="31.5">
      <c r="A404" s="22">
        <v>480</v>
      </c>
      <c r="B404" s="22" t="s">
        <v>836</v>
      </c>
      <c r="C404" s="19"/>
    </row>
    <row r="405" spans="1:3" ht="17.25">
      <c r="A405" s="19">
        <v>48010</v>
      </c>
      <c r="B405" s="21" t="s">
        <v>837</v>
      </c>
      <c r="C405" s="19"/>
    </row>
    <row r="406" spans="1:3" ht="17.25">
      <c r="A406" s="19">
        <v>48020</v>
      </c>
      <c r="B406" s="21" t="s">
        <v>838</v>
      </c>
      <c r="C406" s="19"/>
    </row>
    <row r="407" spans="1:3" ht="28.5">
      <c r="A407" s="19">
        <v>48030</v>
      </c>
      <c r="B407" s="21" t="s">
        <v>839</v>
      </c>
      <c r="C407" s="19"/>
    </row>
    <row r="408" spans="1:3" ht="17.25">
      <c r="A408" s="19">
        <v>48040</v>
      </c>
      <c r="B408" s="21" t="s">
        <v>840</v>
      </c>
      <c r="C408" s="19"/>
    </row>
    <row r="409" spans="1:3" ht="17.25">
      <c r="A409" s="19">
        <v>48050</v>
      </c>
      <c r="B409" s="21" t="s">
        <v>841</v>
      </c>
      <c r="C409" s="19" t="s">
        <v>842</v>
      </c>
    </row>
    <row r="410" spans="1:3" ht="17.25">
      <c r="A410" s="19">
        <v>48060</v>
      </c>
      <c r="B410" s="21" t="s">
        <v>843</v>
      </c>
      <c r="C410" s="19" t="s">
        <v>844</v>
      </c>
    </row>
    <row r="411" spans="1:3" ht="17.25">
      <c r="A411" s="19">
        <v>48070</v>
      </c>
      <c r="B411" s="21" t="s">
        <v>845</v>
      </c>
      <c r="C411" s="19" t="s">
        <v>846</v>
      </c>
    </row>
    <row r="412" spans="1:3" ht="28.5">
      <c r="A412" s="19">
        <v>48080</v>
      </c>
      <c r="B412" s="21" t="s">
        <v>847</v>
      </c>
      <c r="C412" s="19"/>
    </row>
    <row r="413" spans="1:3" ht="17.25">
      <c r="A413" s="19"/>
      <c r="B413" s="21" t="s">
        <v>848</v>
      </c>
      <c r="C413" s="19" t="s">
        <v>849</v>
      </c>
    </row>
    <row r="414" spans="1:3" ht="28.5">
      <c r="A414" s="19">
        <v>48099</v>
      </c>
      <c r="B414" s="21" t="s">
        <v>850</v>
      </c>
      <c r="C414" s="19"/>
    </row>
    <row r="415" spans="1:3" ht="17.25">
      <c r="A415" s="19"/>
      <c r="B415" s="19"/>
      <c r="C415" s="19"/>
    </row>
    <row r="416" spans="1:3" ht="31.5">
      <c r="A416" s="22">
        <v>490</v>
      </c>
      <c r="B416" s="22" t="s">
        <v>851</v>
      </c>
      <c r="C416" s="19"/>
    </row>
    <row r="417" spans="1:3" ht="28.5">
      <c r="A417" s="19">
        <v>49010</v>
      </c>
      <c r="B417" s="21" t="s">
        <v>852</v>
      </c>
      <c r="C417" s="19"/>
    </row>
    <row r="418" spans="1:3" ht="28.5">
      <c r="A418" s="19">
        <v>49015</v>
      </c>
      <c r="B418" s="21" t="s">
        <v>853</v>
      </c>
      <c r="C418" s="19"/>
    </row>
    <row r="419" spans="1:3" ht="28.5">
      <c r="A419" s="19">
        <v>49020</v>
      </c>
      <c r="B419" s="21" t="s">
        <v>854</v>
      </c>
      <c r="C419" s="19"/>
    </row>
    <row r="420" spans="1:3" ht="28.5">
      <c r="A420" s="19">
        <v>49025</v>
      </c>
      <c r="B420" s="21" t="s">
        <v>855</v>
      </c>
      <c r="C420" s="19"/>
    </row>
    <row r="421" spans="1:3" ht="28.5">
      <c r="A421" s="19">
        <v>49030</v>
      </c>
      <c r="B421" s="21" t="s">
        <v>856</v>
      </c>
      <c r="C421" s="19" t="s">
        <v>857</v>
      </c>
    </row>
    <row r="422" spans="1:3" ht="17.25">
      <c r="A422" s="19">
        <v>49035</v>
      </c>
      <c r="B422" s="21" t="s">
        <v>858</v>
      </c>
      <c r="C422" s="19" t="s">
        <v>859</v>
      </c>
    </row>
    <row r="423" spans="1:3" ht="28.5">
      <c r="A423" s="19">
        <v>49040</v>
      </c>
      <c r="B423" s="21" t="s">
        <v>860</v>
      </c>
      <c r="C423" s="19" t="s">
        <v>861</v>
      </c>
    </row>
    <row r="424" spans="1:3" ht="28.5">
      <c r="A424" s="19">
        <v>49045</v>
      </c>
      <c r="B424" s="21" t="s">
        <v>862</v>
      </c>
      <c r="C424" s="19" t="s">
        <v>863</v>
      </c>
    </row>
    <row r="425" spans="1:3" ht="28.5">
      <c r="A425" s="19">
        <v>49050</v>
      </c>
      <c r="B425" s="21" t="s">
        <v>864</v>
      </c>
      <c r="C425" s="19" t="s">
        <v>865</v>
      </c>
    </row>
    <row r="426" spans="1:3" ht="17.25">
      <c r="A426" s="19">
        <v>49055</v>
      </c>
      <c r="B426" s="21" t="s">
        <v>866</v>
      </c>
      <c r="C426" s="19" t="s">
        <v>867</v>
      </c>
    </row>
    <row r="427" spans="1:3" ht="17.25">
      <c r="A427" s="19">
        <v>49060</v>
      </c>
      <c r="B427" s="21" t="s">
        <v>868</v>
      </c>
      <c r="C427" s="19"/>
    </row>
    <row r="428" spans="1:3" ht="17.25">
      <c r="A428" s="19">
        <v>49065</v>
      </c>
      <c r="B428" s="21" t="s">
        <v>869</v>
      </c>
      <c r="C428" s="19" t="s">
        <v>870</v>
      </c>
    </row>
    <row r="429" spans="1:3" ht="28.5">
      <c r="A429" s="19">
        <v>49070</v>
      </c>
      <c r="B429" s="21" t="s">
        <v>871</v>
      </c>
      <c r="C429" s="19"/>
    </row>
    <row r="430" spans="1:3" ht="28.5">
      <c r="A430" s="19">
        <v>49075</v>
      </c>
      <c r="B430" s="21" t="s">
        <v>872</v>
      </c>
      <c r="C430" s="19"/>
    </row>
    <row r="431" spans="1:3" ht="28.5">
      <c r="A431" s="19">
        <v>49080</v>
      </c>
      <c r="B431" s="21" t="s">
        <v>873</v>
      </c>
      <c r="C431" s="19"/>
    </row>
    <row r="432" spans="1:3" ht="42.75">
      <c r="A432" s="19">
        <v>49085</v>
      </c>
      <c r="B432" s="21" t="s">
        <v>874</v>
      </c>
      <c r="C432" s="19"/>
    </row>
    <row r="433" spans="1:3" ht="28.5">
      <c r="A433" s="19">
        <v>49099</v>
      </c>
      <c r="B433" s="21" t="s">
        <v>875</v>
      </c>
      <c r="C433" s="19"/>
    </row>
    <row r="434" spans="1:3" ht="17.25">
      <c r="A434" s="19"/>
      <c r="B434" s="19"/>
      <c r="C434" s="19"/>
    </row>
    <row r="435" spans="1:3" ht="31.5">
      <c r="A435" s="22">
        <v>510</v>
      </c>
      <c r="B435" s="22" t="s">
        <v>198</v>
      </c>
      <c r="C435" s="19" t="s">
        <v>876</v>
      </c>
    </row>
    <row r="436" spans="1:3" ht="17.25">
      <c r="A436" s="19">
        <v>51010</v>
      </c>
      <c r="B436" s="21" t="s">
        <v>877</v>
      </c>
      <c r="C436" s="19" t="s">
        <v>878</v>
      </c>
    </row>
    <row r="437" spans="1:3" ht="28.5">
      <c r="A437" s="19">
        <v>51020</v>
      </c>
      <c r="B437" s="21" t="s">
        <v>879</v>
      </c>
      <c r="C437" s="19"/>
    </row>
    <row r="438" spans="1:3" ht="17.25">
      <c r="A438" s="19">
        <v>51030</v>
      </c>
      <c r="B438" s="21" t="s">
        <v>880</v>
      </c>
      <c r="C438" s="19" t="s">
        <v>881</v>
      </c>
    </row>
    <row r="439" spans="1:3" ht="28.5">
      <c r="A439" s="19">
        <v>51040</v>
      </c>
      <c r="B439" s="21" t="s">
        <v>882</v>
      </c>
      <c r="C439" s="19" t="s">
        <v>883</v>
      </c>
    </row>
    <row r="440" spans="1:3" ht="17.25">
      <c r="A440" s="19">
        <v>51050</v>
      </c>
      <c r="B440" s="21" t="s">
        <v>884</v>
      </c>
      <c r="C440" s="19" t="s">
        <v>885</v>
      </c>
    </row>
    <row r="441" spans="1:3" ht="28.5">
      <c r="A441" s="19">
        <v>51060</v>
      </c>
      <c r="B441" s="21" t="s">
        <v>886</v>
      </c>
      <c r="C441" s="19"/>
    </row>
    <row r="442" spans="1:3" ht="17.25">
      <c r="A442" s="19">
        <v>51070</v>
      </c>
      <c r="B442" s="21" t="s">
        <v>887</v>
      </c>
      <c r="C442" s="19"/>
    </row>
    <row r="443" spans="1:3" ht="42.75">
      <c r="A443" s="19">
        <v>51099</v>
      </c>
      <c r="B443" s="21" t="s">
        <v>888</v>
      </c>
      <c r="C443" s="19" t="s">
        <v>889</v>
      </c>
    </row>
    <row r="444" spans="1:3" ht="17.25">
      <c r="A444" s="19"/>
      <c r="B444" s="19"/>
      <c r="C444" s="19"/>
    </row>
    <row r="445" spans="1:3" ht="31.5">
      <c r="A445" s="22">
        <v>520</v>
      </c>
      <c r="B445" s="22" t="s">
        <v>165</v>
      </c>
      <c r="C445" s="19"/>
    </row>
    <row r="446" spans="1:3" ht="42.75">
      <c r="A446" s="19">
        <v>52010</v>
      </c>
      <c r="B446" s="21" t="s">
        <v>890</v>
      </c>
      <c r="C446" s="19" t="s">
        <v>891</v>
      </c>
    </row>
    <row r="447" spans="1:3" ht="17.25">
      <c r="A447" s="19">
        <v>52020</v>
      </c>
      <c r="B447" s="21" t="s">
        <v>892</v>
      </c>
      <c r="C447" s="19" t="s">
        <v>893</v>
      </c>
    </row>
    <row r="448" spans="1:3" ht="28.5">
      <c r="A448" s="19">
        <v>52030</v>
      </c>
      <c r="B448" s="21" t="s">
        <v>894</v>
      </c>
      <c r="C448" s="19" t="s">
        <v>895</v>
      </c>
    </row>
    <row r="449" spans="1:3" ht="17.25">
      <c r="A449" s="19">
        <v>52040</v>
      </c>
      <c r="B449" s="21" t="s">
        <v>896</v>
      </c>
      <c r="C449" s="19" t="s">
        <v>897</v>
      </c>
    </row>
    <row r="450" spans="1:3" ht="17.25">
      <c r="A450" s="19">
        <v>52050</v>
      </c>
      <c r="B450" s="21" t="s">
        <v>898</v>
      </c>
      <c r="C450" s="19" t="s">
        <v>899</v>
      </c>
    </row>
    <row r="451" spans="1:3" ht="17.25">
      <c r="A451" s="19">
        <v>52060</v>
      </c>
      <c r="B451" s="21" t="s">
        <v>900</v>
      </c>
      <c r="C451" s="19" t="s">
        <v>901</v>
      </c>
    </row>
    <row r="452" spans="1:3" ht="42.75">
      <c r="A452" s="19">
        <v>52099</v>
      </c>
      <c r="B452" s="21" t="s">
        <v>902</v>
      </c>
      <c r="C452" s="19"/>
    </row>
    <row r="453" spans="1:3" ht="17.25">
      <c r="A453" s="19"/>
      <c r="B453" s="19"/>
      <c r="C453" s="19"/>
    </row>
    <row r="454" spans="1:3" ht="17.25">
      <c r="A454" s="22">
        <v>530</v>
      </c>
      <c r="B454" s="22" t="s">
        <v>903</v>
      </c>
      <c r="C454" s="19"/>
    </row>
    <row r="455" spans="1:3" ht="28.5">
      <c r="A455" s="19">
        <v>53011</v>
      </c>
      <c r="B455" s="21" t="s">
        <v>904</v>
      </c>
      <c r="C455" s="19" t="s">
        <v>905</v>
      </c>
    </row>
    <row r="456" spans="1:3" ht="42.75">
      <c r="A456" s="19">
        <v>53014</v>
      </c>
      <c r="B456" s="21" t="s">
        <v>906</v>
      </c>
      <c r="C456" s="19"/>
    </row>
    <row r="457" spans="1:3" ht="28.5">
      <c r="A457" s="19">
        <v>53017</v>
      </c>
      <c r="B457" s="21" t="s">
        <v>907</v>
      </c>
      <c r="C457" s="19"/>
    </row>
    <row r="458" spans="1:3" ht="28.5">
      <c r="A458" s="19">
        <v>53021</v>
      </c>
      <c r="B458" s="21" t="s">
        <v>908</v>
      </c>
      <c r="C458" s="19" t="s">
        <v>909</v>
      </c>
    </row>
    <row r="459" spans="1:3" ht="28.5">
      <c r="A459" s="19">
        <v>53024</v>
      </c>
      <c r="B459" s="21" t="s">
        <v>910</v>
      </c>
      <c r="C459" s="19" t="s">
        <v>911</v>
      </c>
    </row>
    <row r="460" spans="1:3" ht="28.5">
      <c r="A460" s="19">
        <v>53027</v>
      </c>
      <c r="B460" s="21" t="s">
        <v>912</v>
      </c>
      <c r="C460" s="19" t="s">
        <v>913</v>
      </c>
    </row>
    <row r="461" spans="1:3" ht="28.5">
      <c r="A461" s="19">
        <v>53031</v>
      </c>
      <c r="B461" s="21" t="s">
        <v>914</v>
      </c>
      <c r="C461" s="19"/>
    </row>
    <row r="462" spans="1:3" ht="28.5">
      <c r="A462" s="19">
        <v>53034</v>
      </c>
      <c r="B462" s="21" t="s">
        <v>915</v>
      </c>
      <c r="C462" s="19" t="s">
        <v>916</v>
      </c>
    </row>
    <row r="463" spans="1:3" ht="28.5">
      <c r="A463" s="19">
        <v>53037</v>
      </c>
      <c r="B463" s="21" t="s">
        <v>917</v>
      </c>
      <c r="C463" s="19"/>
    </row>
    <row r="464" spans="1:3" ht="17.25">
      <c r="A464" s="19">
        <v>53041</v>
      </c>
      <c r="B464" s="21" t="s">
        <v>918</v>
      </c>
      <c r="C464" s="19" t="s">
        <v>919</v>
      </c>
    </row>
    <row r="465" spans="1:3" ht="17.25">
      <c r="A465" s="19">
        <v>53044</v>
      </c>
      <c r="B465" s="21" t="s">
        <v>920</v>
      </c>
      <c r="C465" s="19"/>
    </row>
    <row r="466" spans="1:3" ht="17.25">
      <c r="A466" s="19">
        <v>53047</v>
      </c>
      <c r="B466" s="21" t="s">
        <v>921</v>
      </c>
      <c r="C466" s="19"/>
    </row>
    <row r="467" spans="1:3" ht="28.5">
      <c r="A467" s="19">
        <v>53051</v>
      </c>
      <c r="B467" s="21" t="s">
        <v>922</v>
      </c>
      <c r="C467" s="19"/>
    </row>
    <row r="468" spans="1:3" ht="28.5">
      <c r="A468" s="19">
        <v>53052</v>
      </c>
      <c r="B468" s="21" t="s">
        <v>923</v>
      </c>
      <c r="C468" s="19"/>
    </row>
    <row r="469" spans="1:3" ht="28.5">
      <c r="A469" s="19">
        <v>53054</v>
      </c>
      <c r="B469" s="21" t="s">
        <v>924</v>
      </c>
      <c r="C469" s="19" t="s">
        <v>925</v>
      </c>
    </row>
    <row r="470" spans="1:3" ht="17.25">
      <c r="A470" s="19">
        <v>53057</v>
      </c>
      <c r="B470" s="21" t="s">
        <v>926</v>
      </c>
      <c r="C470" s="19"/>
    </row>
    <row r="471" spans="1:3" ht="28.5">
      <c r="A471" s="19">
        <v>53061</v>
      </c>
      <c r="B471" s="21" t="s">
        <v>927</v>
      </c>
      <c r="C471" s="19"/>
    </row>
    <row r="472" spans="1:3" ht="17.25">
      <c r="A472" s="19">
        <v>53064</v>
      </c>
      <c r="B472" s="21" t="s">
        <v>928</v>
      </c>
      <c r="C472" s="19" t="s">
        <v>929</v>
      </c>
    </row>
    <row r="473" spans="1:3" ht="28.5">
      <c r="A473" s="19">
        <v>53067</v>
      </c>
      <c r="B473" s="21" t="s">
        <v>930</v>
      </c>
      <c r="C473" s="19"/>
    </row>
    <row r="474" spans="1:3" ht="28.5">
      <c r="A474" s="19">
        <v>53099</v>
      </c>
      <c r="B474" s="21" t="s">
        <v>931</v>
      </c>
      <c r="C474" s="19"/>
    </row>
    <row r="475" spans="1:3" ht="17.25">
      <c r="A475" s="19"/>
      <c r="B475" s="19"/>
      <c r="C475" s="19"/>
    </row>
    <row r="476" spans="1:3" ht="47.25">
      <c r="A476" s="22">
        <v>535</v>
      </c>
      <c r="B476" s="22" t="s">
        <v>932</v>
      </c>
      <c r="C476" s="19"/>
    </row>
    <row r="477" spans="1:3" ht="28.5">
      <c r="A477" s="19">
        <v>53510</v>
      </c>
      <c r="B477" s="21" t="s">
        <v>933</v>
      </c>
      <c r="C477" s="19" t="s">
        <v>934</v>
      </c>
    </row>
    <row r="478" spans="1:3" ht="31.5">
      <c r="A478" s="19">
        <v>53520</v>
      </c>
      <c r="B478" s="21" t="s">
        <v>935</v>
      </c>
      <c r="C478" s="19" t="s">
        <v>936</v>
      </c>
    </row>
    <row r="479" spans="1:3" ht="28.5">
      <c r="A479" s="19">
        <v>53530</v>
      </c>
      <c r="B479" s="21" t="s">
        <v>937</v>
      </c>
      <c r="C479" s="19" t="s">
        <v>938</v>
      </c>
    </row>
    <row r="480" spans="1:3" ht="42.75">
      <c r="A480" s="19">
        <v>53599</v>
      </c>
      <c r="B480" s="21" t="s">
        <v>939</v>
      </c>
      <c r="C480" s="19"/>
    </row>
    <row r="481" spans="1:3" ht="17.25">
      <c r="A481" s="19"/>
      <c r="B481" s="19"/>
      <c r="C481" s="19"/>
    </row>
    <row r="482" spans="1:3" ht="31.5">
      <c r="A482" s="22">
        <v>540</v>
      </c>
      <c r="B482" s="22" t="s">
        <v>940</v>
      </c>
      <c r="C482" s="19"/>
    </row>
    <row r="483" spans="1:3" ht="28.5">
      <c r="A483" s="19">
        <v>54010</v>
      </c>
      <c r="B483" s="21" t="s">
        <v>941</v>
      </c>
      <c r="C483" s="19" t="s">
        <v>942</v>
      </c>
    </row>
    <row r="484" spans="1:3" ht="17.25">
      <c r="A484" s="19">
        <v>54020</v>
      </c>
      <c r="B484" s="21" t="s">
        <v>943</v>
      </c>
      <c r="C484" s="19"/>
    </row>
    <row r="485" spans="1:3" ht="28.5">
      <c r="A485" s="19">
        <v>54030</v>
      </c>
      <c r="B485" s="21" t="s">
        <v>944</v>
      </c>
      <c r="C485" s="19"/>
    </row>
    <row r="486" spans="1:3" ht="17.25">
      <c r="A486" s="19">
        <v>54040</v>
      </c>
      <c r="B486" s="21" t="s">
        <v>945</v>
      </c>
      <c r="C486" s="19" t="s">
        <v>946</v>
      </c>
    </row>
    <row r="487" spans="1:3" ht="17.25">
      <c r="A487" s="19">
        <v>54050</v>
      </c>
      <c r="B487" s="21" t="s">
        <v>947</v>
      </c>
      <c r="C487" s="19" t="s">
        <v>948</v>
      </c>
    </row>
    <row r="488" spans="1:3" ht="17.25">
      <c r="A488" s="19">
        <v>54060</v>
      </c>
      <c r="B488" s="21" t="s">
        <v>949</v>
      </c>
      <c r="C488" s="19" t="s">
        <v>950</v>
      </c>
    </row>
    <row r="489" spans="1:3" ht="28.5">
      <c r="A489" s="19">
        <v>54070</v>
      </c>
      <c r="B489" s="21" t="s">
        <v>951</v>
      </c>
      <c r="C489" s="19" t="s">
        <v>952</v>
      </c>
    </row>
    <row r="490" spans="1:3" ht="28.5">
      <c r="A490" s="19">
        <v>54099</v>
      </c>
      <c r="B490" s="21" t="s">
        <v>953</v>
      </c>
      <c r="C490" s="19"/>
    </row>
    <row r="491" spans="1:3" ht="17.25">
      <c r="A491" s="19"/>
      <c r="B491" s="19"/>
      <c r="C491" s="19"/>
    </row>
    <row r="492" spans="1:3" ht="31.5">
      <c r="A492" s="22">
        <v>550</v>
      </c>
      <c r="B492" s="22" t="s">
        <v>954</v>
      </c>
      <c r="C492" s="19"/>
    </row>
    <row r="493" spans="1:3" ht="28.5">
      <c r="A493" s="19">
        <v>55010</v>
      </c>
      <c r="B493" s="21" t="s">
        <v>955</v>
      </c>
      <c r="C493" s="19" t="s">
        <v>956</v>
      </c>
    </row>
    <row r="494" spans="1:3" ht="31.5">
      <c r="A494" s="19">
        <v>55020</v>
      </c>
      <c r="B494" s="21" t="s">
        <v>957</v>
      </c>
      <c r="C494" s="19" t="s">
        <v>958</v>
      </c>
    </row>
    <row r="495" spans="1:3" ht="28.5">
      <c r="A495" s="19">
        <v>55030</v>
      </c>
      <c r="B495" s="21" t="s">
        <v>959</v>
      </c>
      <c r="C495" s="19"/>
    </row>
    <row r="496" spans="1:3" ht="17.25">
      <c r="A496" s="19">
        <v>55040</v>
      </c>
      <c r="B496" s="21" t="s">
        <v>960</v>
      </c>
      <c r="C496" s="19"/>
    </row>
    <row r="497" spans="1:3" ht="42.75">
      <c r="A497" s="19">
        <v>55050</v>
      </c>
      <c r="B497" s="21" t="s">
        <v>961</v>
      </c>
      <c r="C497" s="19"/>
    </row>
    <row r="498" spans="1:3" ht="28.5">
      <c r="A498" s="19">
        <v>55060</v>
      </c>
      <c r="B498" s="21" t="s">
        <v>962</v>
      </c>
      <c r="C498" s="19"/>
    </row>
    <row r="499" spans="1:3" ht="28.5">
      <c r="A499" s="19">
        <v>55070</v>
      </c>
      <c r="B499" s="21" t="s">
        <v>963</v>
      </c>
      <c r="C499" s="19" t="s">
        <v>964</v>
      </c>
    </row>
    <row r="500" spans="1:3" ht="28.5">
      <c r="A500" s="19">
        <v>55099</v>
      </c>
      <c r="B500" s="21" t="s">
        <v>965</v>
      </c>
      <c r="C500" s="19"/>
    </row>
    <row r="501" spans="1:3" ht="17.25">
      <c r="A501" s="19"/>
      <c r="B501" s="19"/>
      <c r="C501" s="19"/>
    </row>
    <row r="502" spans="1:3" ht="31.5">
      <c r="A502" s="22">
        <v>560</v>
      </c>
      <c r="B502" s="22" t="s">
        <v>228</v>
      </c>
      <c r="C502" s="19"/>
    </row>
    <row r="503" spans="1:3" ht="17.25">
      <c r="A503" s="19">
        <v>56010</v>
      </c>
      <c r="B503" s="21" t="s">
        <v>966</v>
      </c>
      <c r="C503" s="19"/>
    </row>
    <row r="504" spans="1:3" ht="28.5">
      <c r="A504" s="19">
        <v>56015</v>
      </c>
      <c r="B504" s="21" t="s">
        <v>967</v>
      </c>
      <c r="C504" s="19" t="s">
        <v>968</v>
      </c>
    </row>
    <row r="505" spans="1:3" ht="28.5">
      <c r="A505" s="19">
        <v>56020</v>
      </c>
      <c r="B505" s="21" t="s">
        <v>969</v>
      </c>
      <c r="C505" s="19"/>
    </row>
    <row r="506" spans="1:3" ht="17.25">
      <c r="A506" s="19">
        <v>56025</v>
      </c>
      <c r="B506" s="21" t="s">
        <v>970</v>
      </c>
      <c r="C506" s="19" t="s">
        <v>971</v>
      </c>
    </row>
    <row r="507" spans="1:3" ht="17.25">
      <c r="A507" s="19">
        <v>56030</v>
      </c>
      <c r="B507" s="21" t="s">
        <v>972</v>
      </c>
      <c r="C507" s="19" t="s">
        <v>973</v>
      </c>
    </row>
    <row r="508" spans="1:3" ht="28.5">
      <c r="A508" s="19">
        <v>56035</v>
      </c>
      <c r="B508" s="21" t="s">
        <v>226</v>
      </c>
      <c r="C508" s="19" t="s">
        <v>974</v>
      </c>
    </row>
    <row r="509" spans="1:3" ht="28.5">
      <c r="A509" s="19">
        <v>56040</v>
      </c>
      <c r="B509" s="21" t="s">
        <v>975</v>
      </c>
      <c r="C509" s="19" t="s">
        <v>976</v>
      </c>
    </row>
    <row r="510" spans="1:3" ht="28.5">
      <c r="A510" s="19">
        <v>56045</v>
      </c>
      <c r="B510" s="21" t="s">
        <v>977</v>
      </c>
      <c r="C510" s="19" t="s">
        <v>978</v>
      </c>
    </row>
    <row r="511" spans="1:3" ht="28.5">
      <c r="A511" s="19">
        <v>56050</v>
      </c>
      <c r="B511" s="21" t="s">
        <v>979</v>
      </c>
      <c r="C511" s="19" t="s">
        <v>980</v>
      </c>
    </row>
    <row r="512" spans="1:3" ht="17.25">
      <c r="A512" s="19"/>
      <c r="B512" s="21" t="s">
        <v>552</v>
      </c>
      <c r="C512" s="19" t="s">
        <v>981</v>
      </c>
    </row>
    <row r="513" spans="1:3" ht="17.25">
      <c r="A513" s="19">
        <v>56055</v>
      </c>
      <c r="B513" s="21" t="s">
        <v>982</v>
      </c>
      <c r="C513" s="19" t="s">
        <v>983</v>
      </c>
    </row>
    <row r="514" spans="1:3" ht="17.25">
      <c r="A514" s="19">
        <v>56060</v>
      </c>
      <c r="B514" s="21" t="s">
        <v>984</v>
      </c>
      <c r="C514" s="19"/>
    </row>
    <row r="515" spans="1:3" ht="28.5">
      <c r="A515" s="19">
        <v>56099</v>
      </c>
      <c r="B515" s="21" t="s">
        <v>985</v>
      </c>
      <c r="C515" s="19"/>
    </row>
    <row r="516" spans="1:3" ht="17.25">
      <c r="A516" s="19"/>
      <c r="B516" s="19"/>
      <c r="C516" s="19"/>
    </row>
    <row r="517" spans="1:3" ht="17.25">
      <c r="A517" s="22">
        <v>570</v>
      </c>
      <c r="B517" s="22" t="s">
        <v>986</v>
      </c>
      <c r="C517" s="19"/>
    </row>
    <row r="518" spans="1:3" ht="28.5">
      <c r="A518" s="19">
        <v>57010</v>
      </c>
      <c r="B518" s="21" t="s">
        <v>987</v>
      </c>
      <c r="C518" s="19" t="s">
        <v>988</v>
      </c>
    </row>
    <row r="519" spans="1:3" ht="28.5">
      <c r="A519" s="19">
        <v>57015</v>
      </c>
      <c r="B519" s="21" t="s">
        <v>989</v>
      </c>
      <c r="C519" s="19"/>
    </row>
    <row r="520" spans="1:3" ht="17.25">
      <c r="A520" s="19">
        <v>57020</v>
      </c>
      <c r="B520" s="21" t="s">
        <v>990</v>
      </c>
      <c r="C520" s="19"/>
    </row>
    <row r="521" spans="1:3" ht="17.25">
      <c r="A521" s="19">
        <v>57025</v>
      </c>
      <c r="B521" s="21" t="s">
        <v>991</v>
      </c>
      <c r="C521" s="19" t="s">
        <v>992</v>
      </c>
    </row>
    <row r="522" spans="1:3" ht="17.25">
      <c r="A522" s="19">
        <v>57030</v>
      </c>
      <c r="B522" s="21" t="s">
        <v>993</v>
      </c>
      <c r="C522" s="19"/>
    </row>
    <row r="523" spans="1:3" ht="28.5">
      <c r="A523" s="19">
        <v>57035</v>
      </c>
      <c r="B523" s="21" t="s">
        <v>994</v>
      </c>
      <c r="C523" s="19" t="s">
        <v>995</v>
      </c>
    </row>
    <row r="524" spans="1:3" ht="17.25">
      <c r="A524" s="19">
        <v>57040</v>
      </c>
      <c r="B524" s="21" t="s">
        <v>996</v>
      </c>
      <c r="C524" s="19" t="s">
        <v>997</v>
      </c>
    </row>
    <row r="525" spans="1:3" ht="28.5">
      <c r="A525" s="19">
        <v>57045</v>
      </c>
      <c r="B525" s="21" t="s">
        <v>998</v>
      </c>
      <c r="C525" s="19" t="s">
        <v>999</v>
      </c>
    </row>
    <row r="526" spans="1:3" ht="17.25">
      <c r="A526" s="19"/>
      <c r="B526" s="21" t="s">
        <v>1000</v>
      </c>
      <c r="C526" s="19" t="s">
        <v>1001</v>
      </c>
    </row>
    <row r="527" spans="1:3" ht="17.25">
      <c r="A527" s="19"/>
      <c r="B527" s="21" t="s">
        <v>1002</v>
      </c>
      <c r="C527" s="19" t="s">
        <v>1001</v>
      </c>
    </row>
    <row r="528" spans="1:3" ht="17.25">
      <c r="A528" s="19">
        <v>57055</v>
      </c>
      <c r="B528" s="21" t="s">
        <v>1003</v>
      </c>
      <c r="C528" s="19" t="s">
        <v>1004</v>
      </c>
    </row>
    <row r="529" spans="1:3" ht="17.25">
      <c r="A529" s="19">
        <v>57060</v>
      </c>
      <c r="B529" s="21" t="s">
        <v>1005</v>
      </c>
      <c r="C529" s="19" t="s">
        <v>1006</v>
      </c>
    </row>
    <row r="530" spans="1:3" ht="17.25">
      <c r="A530" s="19">
        <v>57065</v>
      </c>
      <c r="B530" s="21" t="s">
        <v>1007</v>
      </c>
      <c r="C530" s="19" t="s">
        <v>1008</v>
      </c>
    </row>
    <row r="531" spans="1:3" ht="17.25">
      <c r="A531" s="19">
        <v>57070</v>
      </c>
      <c r="B531" s="21" t="s">
        <v>1009</v>
      </c>
      <c r="C531" s="19"/>
    </row>
    <row r="532" spans="1:3" ht="28.5">
      <c r="A532" s="19">
        <v>57099</v>
      </c>
      <c r="B532" s="21" t="s">
        <v>1010</v>
      </c>
      <c r="C532" s="19"/>
    </row>
    <row r="533" spans="1:3" ht="17.25">
      <c r="A533" s="19"/>
      <c r="B533" s="19"/>
      <c r="C533" s="19"/>
    </row>
    <row r="534" spans="1:3" ht="31.5">
      <c r="A534" s="22">
        <v>580</v>
      </c>
      <c r="B534" s="22" t="s">
        <v>122</v>
      </c>
      <c r="C534" s="19"/>
    </row>
    <row r="535" spans="1:3" ht="17.25">
      <c r="A535" s="19">
        <v>58010</v>
      </c>
      <c r="B535" s="21" t="s">
        <v>172</v>
      </c>
      <c r="C535" s="19" t="s">
        <v>1011</v>
      </c>
    </row>
    <row r="536" spans="1:3" ht="17.25">
      <c r="A536" s="19">
        <v>58020</v>
      </c>
      <c r="B536" s="21" t="s">
        <v>1012</v>
      </c>
      <c r="C536" s="19" t="s">
        <v>1013</v>
      </c>
    </row>
    <row r="537" spans="1:3" ht="17.25">
      <c r="A537" s="19">
        <v>58030</v>
      </c>
      <c r="B537" s="21" t="s">
        <v>1014</v>
      </c>
      <c r="C537" s="19" t="s">
        <v>1015</v>
      </c>
    </row>
    <row r="538" spans="1:3" ht="17.25">
      <c r="A538" s="19">
        <v>58040</v>
      </c>
      <c r="B538" s="21" t="s">
        <v>1016</v>
      </c>
      <c r="C538" s="19" t="s">
        <v>1017</v>
      </c>
    </row>
    <row r="539" spans="1:3" ht="28.5">
      <c r="A539" s="19">
        <v>58050</v>
      </c>
      <c r="B539" s="21" t="s">
        <v>1018</v>
      </c>
      <c r="C539" s="19"/>
    </row>
    <row r="540" spans="1:3" ht="17.25">
      <c r="A540" s="19">
        <v>58060</v>
      </c>
      <c r="B540" s="21" t="s">
        <v>1019</v>
      </c>
      <c r="C540" s="19" t="s">
        <v>1020</v>
      </c>
    </row>
    <row r="541" spans="1:3" ht="28.5">
      <c r="A541" s="19">
        <v>58070</v>
      </c>
      <c r="B541" s="21" t="s">
        <v>1021</v>
      </c>
      <c r="C541" s="19"/>
    </row>
    <row r="542" spans="1:3" ht="28.5">
      <c r="A542" s="19">
        <v>58080</v>
      </c>
      <c r="B542" s="21" t="s">
        <v>179</v>
      </c>
      <c r="C542" s="19"/>
    </row>
    <row r="543" spans="1:3" ht="28.5">
      <c r="A543" s="19"/>
      <c r="B543" s="21" t="s">
        <v>112</v>
      </c>
      <c r="C543" s="19" t="s">
        <v>1022</v>
      </c>
    </row>
    <row r="544" spans="1:3" ht="28.5">
      <c r="A544" s="19">
        <v>58099</v>
      </c>
      <c r="B544" s="21" t="s">
        <v>185</v>
      </c>
      <c r="C544" s="19"/>
    </row>
    <row r="545" spans="1:3" ht="17.25">
      <c r="A545" s="19"/>
      <c r="B545" s="19"/>
      <c r="C545" s="19"/>
    </row>
    <row r="546" spans="1:3" ht="47.25">
      <c r="A546" s="22">
        <v>590</v>
      </c>
      <c r="B546" s="22" t="s">
        <v>1023</v>
      </c>
      <c r="C546" s="19"/>
    </row>
    <row r="547" spans="1:3" ht="42.75">
      <c r="A547" s="19">
        <v>59010</v>
      </c>
      <c r="B547" s="21" t="s">
        <v>1024</v>
      </c>
      <c r="C547" s="19" t="s">
        <v>1025</v>
      </c>
    </row>
    <row r="548" spans="1:3" ht="28.5">
      <c r="A548" s="19">
        <v>59015</v>
      </c>
      <c r="B548" s="21" t="s">
        <v>1026</v>
      </c>
      <c r="C548" s="19" t="s">
        <v>1027</v>
      </c>
    </row>
    <row r="549" spans="1:3" ht="28.5">
      <c r="A549" s="19">
        <v>59020</v>
      </c>
      <c r="B549" s="21" t="s">
        <v>1028</v>
      </c>
      <c r="C549" s="19" t="s">
        <v>1029</v>
      </c>
    </row>
    <row r="550" spans="1:3" ht="28.5">
      <c r="A550" s="19">
        <v>59025</v>
      </c>
      <c r="B550" s="21" t="s">
        <v>1030</v>
      </c>
      <c r="C550" s="19"/>
    </row>
    <row r="551" spans="1:3" ht="28.5">
      <c r="A551" s="19">
        <v>59030</v>
      </c>
      <c r="B551" s="21" t="s">
        <v>1031</v>
      </c>
      <c r="C551" s="19"/>
    </row>
    <row r="552" spans="1:3" ht="28.5">
      <c r="A552" s="19">
        <v>59035</v>
      </c>
      <c r="B552" s="21" t="s">
        <v>1032</v>
      </c>
      <c r="C552" s="19"/>
    </row>
    <row r="553" spans="1:3" ht="28.5">
      <c r="A553" s="19">
        <v>59040</v>
      </c>
      <c r="B553" s="21" t="s">
        <v>1033</v>
      </c>
      <c r="C553" s="19" t="s">
        <v>1034</v>
      </c>
    </row>
    <row r="554" spans="1:3" ht="28.5">
      <c r="A554" s="19">
        <v>59045</v>
      </c>
      <c r="B554" s="21" t="s">
        <v>1035</v>
      </c>
      <c r="C554" s="19" t="s">
        <v>1036</v>
      </c>
    </row>
    <row r="555" spans="1:3" ht="28.5">
      <c r="A555" s="19">
        <v>59050</v>
      </c>
      <c r="B555" s="21" t="s">
        <v>1037</v>
      </c>
      <c r="C555" s="19" t="s">
        <v>1038</v>
      </c>
    </row>
    <row r="556" spans="1:3" ht="42.75">
      <c r="A556" s="19">
        <v>59055</v>
      </c>
      <c r="B556" s="21" t="s">
        <v>1039</v>
      </c>
      <c r="C556" s="19" t="s">
        <v>1040</v>
      </c>
    </row>
    <row r="557" spans="1:3" ht="42.75">
      <c r="A557" s="19">
        <v>59060</v>
      </c>
      <c r="B557" s="21" t="s">
        <v>1041</v>
      </c>
      <c r="C557" s="19" t="s">
        <v>1042</v>
      </c>
    </row>
    <row r="558" spans="1:3" ht="28.5">
      <c r="A558" s="19">
        <v>59065</v>
      </c>
      <c r="B558" s="21" t="s">
        <v>1043</v>
      </c>
      <c r="C558" s="19" t="s">
        <v>1044</v>
      </c>
    </row>
    <row r="559" spans="1:3" ht="42.75">
      <c r="A559" s="25">
        <v>59099</v>
      </c>
      <c r="B559" s="26" t="s">
        <v>1045</v>
      </c>
      <c r="C559" s="27"/>
    </row>
    <row r="560" spans="1:3" ht="17.25">
      <c r="A560" s="19"/>
      <c r="B560" s="19"/>
      <c r="C560" s="19"/>
    </row>
    <row r="561" spans="1:3" ht="63">
      <c r="A561" s="22">
        <v>610</v>
      </c>
      <c r="B561" s="22" t="s">
        <v>232</v>
      </c>
      <c r="C561" s="19" t="s">
        <v>1046</v>
      </c>
    </row>
    <row r="562" spans="1:3" ht="31.5">
      <c r="A562" s="19">
        <v>61010</v>
      </c>
      <c r="B562" s="21" t="s">
        <v>1047</v>
      </c>
      <c r="C562" s="19" t="s">
        <v>1048</v>
      </c>
    </row>
    <row r="563" spans="1:3" ht="17.25">
      <c r="A563" s="19">
        <v>61020</v>
      </c>
      <c r="B563" s="21" t="s">
        <v>1049</v>
      </c>
      <c r="C563" s="19" t="s">
        <v>1050</v>
      </c>
    </row>
    <row r="564" spans="1:3" ht="17.25">
      <c r="A564" s="19">
        <v>61030</v>
      </c>
      <c r="B564" s="21" t="s">
        <v>1051</v>
      </c>
      <c r="C564" s="19" t="s">
        <v>1052</v>
      </c>
    </row>
    <row r="565" spans="1:3" ht="28.5">
      <c r="A565" s="19">
        <v>61050</v>
      </c>
      <c r="B565" s="21" t="s">
        <v>1053</v>
      </c>
      <c r="C565" s="19" t="s">
        <v>1054</v>
      </c>
    </row>
    <row r="566" spans="1:3" ht="57">
      <c r="A566" s="19">
        <v>61099</v>
      </c>
      <c r="B566" s="21" t="s">
        <v>1055</v>
      </c>
      <c r="C566" s="19" t="s">
        <v>1056</v>
      </c>
    </row>
    <row r="567" spans="1:3" ht="17.25">
      <c r="A567" s="19"/>
      <c r="B567" s="19"/>
      <c r="C567" s="19"/>
    </row>
    <row r="568" spans="1:3" ht="31.5">
      <c r="A568" s="22">
        <v>620</v>
      </c>
      <c r="B568" s="22" t="s">
        <v>1057</v>
      </c>
      <c r="C568" s="19"/>
    </row>
    <row r="569" spans="1:3" ht="28.5">
      <c r="A569" s="19">
        <v>62010</v>
      </c>
      <c r="B569" s="21" t="s">
        <v>1058</v>
      </c>
      <c r="C569" s="19" t="s">
        <v>1059</v>
      </c>
    </row>
    <row r="570" spans="1:3" ht="28.5">
      <c r="A570" s="19">
        <v>62021</v>
      </c>
      <c r="B570" s="21" t="s">
        <v>1060</v>
      </c>
      <c r="C570" s="19" t="s">
        <v>1061</v>
      </c>
    </row>
    <row r="571" spans="1:3" ht="17.25">
      <c r="A571" s="19">
        <v>62023</v>
      </c>
      <c r="B571" s="21" t="s">
        <v>1062</v>
      </c>
      <c r="C571" s="19"/>
    </row>
    <row r="572" spans="1:3" ht="17.25">
      <c r="A572" s="19">
        <v>62025</v>
      </c>
      <c r="B572" s="21" t="s">
        <v>1063</v>
      </c>
      <c r="C572" s="19" t="s">
        <v>1064</v>
      </c>
    </row>
    <row r="573" spans="1:3" ht="17.25">
      <c r="A573" s="19">
        <v>62027</v>
      </c>
      <c r="B573" s="21" t="s">
        <v>1065</v>
      </c>
      <c r="C573" s="19" t="s">
        <v>1066</v>
      </c>
    </row>
    <row r="574" spans="1:3" ht="31.5">
      <c r="A574" s="19">
        <v>62030</v>
      </c>
      <c r="B574" s="21" t="s">
        <v>1067</v>
      </c>
      <c r="C574" s="19" t="s">
        <v>1068</v>
      </c>
    </row>
    <row r="575" spans="1:3" ht="28.5">
      <c r="A575" s="19">
        <v>62040</v>
      </c>
      <c r="B575" s="21" t="s">
        <v>1069</v>
      </c>
      <c r="C575" s="19" t="s">
        <v>1070</v>
      </c>
    </row>
    <row r="576" spans="1:3" ht="28.5">
      <c r="A576" s="19">
        <v>62060</v>
      </c>
      <c r="B576" s="21" t="s">
        <v>1071</v>
      </c>
      <c r="C576" s="19" t="s">
        <v>1072</v>
      </c>
    </row>
    <row r="577" spans="1:3" ht="28.5">
      <c r="A577" s="19">
        <v>62070</v>
      </c>
      <c r="B577" s="21" t="s">
        <v>1073</v>
      </c>
      <c r="C577" s="19" t="s">
        <v>1074</v>
      </c>
    </row>
    <row r="578" spans="1:3" ht="17.25">
      <c r="A578" s="19">
        <v>62080</v>
      </c>
      <c r="B578" s="21" t="s">
        <v>1075</v>
      </c>
      <c r="C578" s="19" t="s">
        <v>1076</v>
      </c>
    </row>
    <row r="579" spans="1:3" ht="28.5">
      <c r="A579" s="19">
        <v>62099</v>
      </c>
      <c r="B579" s="21" t="s">
        <v>1077</v>
      </c>
      <c r="C579" s="19"/>
    </row>
    <row r="580" spans="1:3" ht="17.25">
      <c r="A580" s="19"/>
      <c r="B580" s="19"/>
      <c r="C580" s="19"/>
    </row>
    <row r="581" spans="1:3" ht="17.25">
      <c r="A581" s="22">
        <v>630</v>
      </c>
      <c r="B581" s="22" t="s">
        <v>115</v>
      </c>
      <c r="C581" s="19"/>
    </row>
    <row r="582" spans="1:3" ht="17.25">
      <c r="A582" s="19">
        <v>63010</v>
      </c>
      <c r="B582" s="21" t="s">
        <v>1078</v>
      </c>
      <c r="C582" s="19"/>
    </row>
    <row r="583" spans="1:3" ht="17.25">
      <c r="A583" s="19">
        <v>63015</v>
      </c>
      <c r="B583" s="21" t="s">
        <v>1079</v>
      </c>
      <c r="C583" s="19" t="s">
        <v>1080</v>
      </c>
    </row>
    <row r="584" spans="1:3" ht="17.25">
      <c r="A584" s="19"/>
      <c r="B584" s="21" t="s">
        <v>513</v>
      </c>
      <c r="C584" s="19" t="s">
        <v>1081</v>
      </c>
    </row>
    <row r="585" spans="1:3" ht="17.25">
      <c r="A585" s="19">
        <v>63025</v>
      </c>
      <c r="B585" s="21" t="s">
        <v>1082</v>
      </c>
      <c r="C585" s="19"/>
    </row>
    <row r="586" spans="1:3" ht="17.25">
      <c r="A586" s="19"/>
      <c r="B586" s="21" t="s">
        <v>1083</v>
      </c>
      <c r="C586" s="19" t="s">
        <v>1084</v>
      </c>
    </row>
    <row r="587" spans="1:3" ht="28.5">
      <c r="A587" s="19">
        <v>63030</v>
      </c>
      <c r="B587" s="21" t="s">
        <v>1085</v>
      </c>
      <c r="C587" s="19" t="s">
        <v>1086</v>
      </c>
    </row>
    <row r="588" spans="1:3" ht="28.5">
      <c r="A588" s="19">
        <v>63032</v>
      </c>
      <c r="B588" s="21" t="s">
        <v>1087</v>
      </c>
      <c r="C588" s="19"/>
    </row>
    <row r="589" spans="1:3" ht="28.5">
      <c r="A589" s="19">
        <v>63035</v>
      </c>
      <c r="B589" s="21" t="s">
        <v>1088</v>
      </c>
      <c r="C589" s="19" t="s">
        <v>1089</v>
      </c>
    </row>
    <row r="590" spans="1:3" ht="17.25">
      <c r="A590" s="19">
        <v>63040</v>
      </c>
      <c r="B590" s="21" t="s">
        <v>1090</v>
      </c>
      <c r="C590" s="19" t="s">
        <v>1091</v>
      </c>
    </row>
    <row r="591" spans="1:3" ht="17.25">
      <c r="A591" s="19">
        <v>63044</v>
      </c>
      <c r="B591" s="21" t="s">
        <v>1092</v>
      </c>
      <c r="C591" s="19" t="s">
        <v>1093</v>
      </c>
    </row>
    <row r="592" spans="1:3" ht="17.25">
      <c r="A592" s="19">
        <v>63050</v>
      </c>
      <c r="B592" s="21" t="s">
        <v>1094</v>
      </c>
      <c r="C592" s="19" t="s">
        <v>1095</v>
      </c>
    </row>
    <row r="593" spans="1:3" ht="28.5">
      <c r="A593" s="19">
        <v>63055</v>
      </c>
      <c r="B593" s="21" t="s">
        <v>1096</v>
      </c>
      <c r="C593" s="19" t="s">
        <v>1097</v>
      </c>
    </row>
    <row r="594" spans="1:3" ht="17.25">
      <c r="A594" s="19">
        <v>63060</v>
      </c>
      <c r="B594" s="21" t="s">
        <v>1098</v>
      </c>
      <c r="C594" s="19" t="s">
        <v>1099</v>
      </c>
    </row>
    <row r="595" spans="1:3" ht="28.5">
      <c r="A595" s="19"/>
      <c r="B595" s="21" t="s">
        <v>1100</v>
      </c>
      <c r="C595" s="19"/>
    </row>
    <row r="596" spans="1:3" ht="28.5">
      <c r="A596" s="19">
        <v>63099</v>
      </c>
      <c r="B596" s="21" t="s">
        <v>1101</v>
      </c>
      <c r="C596" s="19"/>
    </row>
    <row r="597" spans="1:3" ht="17.25">
      <c r="A597" s="19"/>
      <c r="B597" s="19"/>
      <c r="C597" s="19"/>
    </row>
    <row r="598" spans="1:3" ht="31.5">
      <c r="A598" s="22">
        <v>710</v>
      </c>
      <c r="B598" s="22" t="s">
        <v>132</v>
      </c>
      <c r="C598" s="19"/>
    </row>
    <row r="599" spans="1:3" ht="42.75">
      <c r="A599" s="19">
        <v>71010</v>
      </c>
      <c r="B599" s="21" t="s">
        <v>1102</v>
      </c>
      <c r="C599" s="19"/>
    </row>
    <row r="600" spans="1:3" ht="28.5">
      <c r="A600" s="19">
        <v>71020</v>
      </c>
      <c r="B600" s="21" t="s">
        <v>1103</v>
      </c>
      <c r="C600" s="19"/>
    </row>
    <row r="601" spans="1:3" ht="28.5">
      <c r="A601" s="19">
        <v>71030</v>
      </c>
      <c r="B601" s="21" t="s">
        <v>1104</v>
      </c>
      <c r="C601" s="19"/>
    </row>
    <row r="602" spans="1:3" ht="28.5">
      <c r="A602" s="19">
        <v>71040</v>
      </c>
      <c r="B602" s="21" t="s">
        <v>1105</v>
      </c>
      <c r="C602" s="19"/>
    </row>
    <row r="603" spans="1:3" ht="28.5">
      <c r="A603" s="19">
        <v>71050</v>
      </c>
      <c r="B603" s="21" t="s">
        <v>1106</v>
      </c>
      <c r="C603" s="19" t="s">
        <v>1107</v>
      </c>
    </row>
    <row r="604" spans="1:3" ht="28.5">
      <c r="A604" s="19">
        <v>71060</v>
      </c>
      <c r="B604" s="21" t="s">
        <v>1108</v>
      </c>
      <c r="C604" s="19"/>
    </row>
    <row r="605" spans="1:3" ht="28.5">
      <c r="A605" s="19">
        <v>71099</v>
      </c>
      <c r="B605" s="21" t="s">
        <v>120</v>
      </c>
      <c r="C605" s="19"/>
    </row>
    <row r="606" spans="1:3" ht="17.25">
      <c r="A606" s="19"/>
      <c r="B606" s="19"/>
      <c r="C606" s="19"/>
    </row>
    <row r="607" spans="1:3" ht="17.25">
      <c r="A607" s="22">
        <v>720</v>
      </c>
      <c r="B607" s="22" t="s">
        <v>133</v>
      </c>
      <c r="C607" s="19"/>
    </row>
    <row r="608" spans="1:3" ht="28.5">
      <c r="A608" s="19">
        <v>72010</v>
      </c>
      <c r="B608" s="21" t="s">
        <v>1109</v>
      </c>
      <c r="C608" s="19" t="s">
        <v>1110</v>
      </c>
    </row>
    <row r="609" spans="1:3" ht="17.25">
      <c r="A609" s="19">
        <v>72015</v>
      </c>
      <c r="B609" s="21" t="s">
        <v>1111</v>
      </c>
      <c r="C609" s="19" t="s">
        <v>1112</v>
      </c>
    </row>
    <row r="610" spans="1:3" ht="17.25">
      <c r="A610" s="19">
        <v>72020</v>
      </c>
      <c r="B610" s="21" t="s">
        <v>130</v>
      </c>
      <c r="C610" s="19" t="s">
        <v>1113</v>
      </c>
    </row>
    <row r="611" spans="1:3" ht="17.25">
      <c r="A611" s="19">
        <v>72025</v>
      </c>
      <c r="B611" s="21" t="s">
        <v>1114</v>
      </c>
      <c r="C611" s="19" t="s">
        <v>1115</v>
      </c>
    </row>
    <row r="612" spans="1:3" ht="17.25">
      <c r="A612" s="19">
        <v>72030</v>
      </c>
      <c r="B612" s="21" t="s">
        <v>1116</v>
      </c>
      <c r="C612" s="19" t="s">
        <v>1117</v>
      </c>
    </row>
    <row r="613" spans="1:3" ht="28.5">
      <c r="A613" s="19">
        <v>72035</v>
      </c>
      <c r="B613" s="21" t="s">
        <v>1118</v>
      </c>
      <c r="C613" s="19" t="s">
        <v>1119</v>
      </c>
    </row>
    <row r="614" spans="1:3" ht="17.25">
      <c r="A614" s="19">
        <v>72040</v>
      </c>
      <c r="B614" s="21" t="s">
        <v>1120</v>
      </c>
      <c r="C614" s="19" t="s">
        <v>1121</v>
      </c>
    </row>
    <row r="615" spans="1:3" ht="17.25">
      <c r="A615" s="19">
        <v>72045</v>
      </c>
      <c r="B615" s="21" t="s">
        <v>1122</v>
      </c>
      <c r="C615" s="19" t="s">
        <v>1123</v>
      </c>
    </row>
    <row r="616" spans="1:3" ht="17.25">
      <c r="A616" s="19">
        <v>72050</v>
      </c>
      <c r="B616" s="21" t="s">
        <v>1124</v>
      </c>
      <c r="C616" s="19" t="s">
        <v>1125</v>
      </c>
    </row>
    <row r="617" spans="1:3" ht="28.5">
      <c r="A617" s="19">
        <v>72099</v>
      </c>
      <c r="B617" s="21" t="s">
        <v>1126</v>
      </c>
      <c r="C617" s="19"/>
    </row>
    <row r="618" spans="1:3" ht="17.25">
      <c r="A618" s="19"/>
      <c r="B618" s="19"/>
      <c r="C618" s="19"/>
    </row>
    <row r="619" spans="1:3" ht="17.25">
      <c r="A619" s="22">
        <v>730</v>
      </c>
      <c r="B619" s="22" t="s">
        <v>1127</v>
      </c>
      <c r="C619" s="19"/>
    </row>
    <row r="620" spans="1:3" ht="17.25">
      <c r="A620" s="19">
        <v>73011</v>
      </c>
      <c r="B620" s="21" t="s">
        <v>1128</v>
      </c>
      <c r="C620" s="19" t="s">
        <v>1129</v>
      </c>
    </row>
    <row r="621" spans="1:3" ht="17.25">
      <c r="A621" s="19">
        <v>73014</v>
      </c>
      <c r="B621" s="21" t="s">
        <v>1130</v>
      </c>
      <c r="C621" s="19" t="s">
        <v>1131</v>
      </c>
    </row>
    <row r="622" spans="1:3" ht="17.25">
      <c r="A622" s="19">
        <v>73017</v>
      </c>
      <c r="B622" s="21" t="s">
        <v>1132</v>
      </c>
      <c r="C622" s="19"/>
    </row>
    <row r="623" spans="1:3" ht="17.25">
      <c r="A623" s="19">
        <v>73021</v>
      </c>
      <c r="B623" s="21" t="s">
        <v>1133</v>
      </c>
      <c r="C623" s="19" t="s">
        <v>1134</v>
      </c>
    </row>
    <row r="624" spans="1:3" ht="17.25">
      <c r="A624" s="19">
        <v>73024</v>
      </c>
      <c r="B624" s="21" t="s">
        <v>1135</v>
      </c>
      <c r="C624" s="19" t="s">
        <v>1136</v>
      </c>
    </row>
    <row r="625" spans="1:3" ht="17.25">
      <c r="A625" s="19">
        <v>73027</v>
      </c>
      <c r="B625" s="21" t="s">
        <v>1137</v>
      </c>
      <c r="C625" s="19" t="s">
        <v>1138</v>
      </c>
    </row>
    <row r="626" spans="1:3" ht="17.25">
      <c r="A626" s="19">
        <v>73031</v>
      </c>
      <c r="B626" s="21" t="s">
        <v>1139</v>
      </c>
      <c r="C626" s="19" t="s">
        <v>1140</v>
      </c>
    </row>
    <row r="627" spans="1:3" ht="17.25">
      <c r="A627" s="19">
        <v>73034</v>
      </c>
      <c r="B627" s="21" t="s">
        <v>1141</v>
      </c>
      <c r="C627" s="19" t="s">
        <v>1142</v>
      </c>
    </row>
    <row r="628" spans="1:3" ht="17.25">
      <c r="A628" s="19">
        <v>73037</v>
      </c>
      <c r="B628" s="21" t="s">
        <v>1143</v>
      </c>
      <c r="C628" s="19"/>
    </row>
    <row r="629" spans="1:3" ht="17.25">
      <c r="A629" s="19">
        <v>73041</v>
      </c>
      <c r="B629" s="21" t="s">
        <v>1144</v>
      </c>
      <c r="C629" s="19"/>
    </row>
    <row r="630" spans="1:3" ht="17.25">
      <c r="A630" s="19">
        <v>73044</v>
      </c>
      <c r="B630" s="21" t="s">
        <v>1145</v>
      </c>
      <c r="C630" s="19"/>
    </row>
    <row r="631" spans="1:3" ht="17.25">
      <c r="A631" s="19">
        <v>73047</v>
      </c>
      <c r="B631" s="21" t="s">
        <v>1146</v>
      </c>
      <c r="C631" s="19"/>
    </row>
    <row r="632" spans="1:3" ht="17.25">
      <c r="A632" s="19">
        <v>73051</v>
      </c>
      <c r="B632" s="21" t="s">
        <v>1147</v>
      </c>
      <c r="C632" s="19"/>
    </row>
    <row r="633" spans="1:3" ht="17.25">
      <c r="A633" s="19">
        <v>73054</v>
      </c>
      <c r="B633" s="21" t="s">
        <v>1148</v>
      </c>
      <c r="C633" s="19"/>
    </row>
    <row r="634" spans="1:3" ht="17.25">
      <c r="A634" s="19">
        <v>73057</v>
      </c>
      <c r="B634" s="21" t="s">
        <v>1149</v>
      </c>
      <c r="C634" s="19"/>
    </row>
    <row r="635" spans="1:3" ht="42.75">
      <c r="A635" s="19">
        <v>73061</v>
      </c>
      <c r="B635" s="21" t="s">
        <v>1150</v>
      </c>
      <c r="C635" s="19"/>
    </row>
    <row r="636" spans="1:3" ht="28.5">
      <c r="A636" s="19">
        <v>73064</v>
      </c>
      <c r="B636" s="21" t="s">
        <v>1151</v>
      </c>
      <c r="C636" s="19"/>
    </row>
    <row r="637" spans="1:3" ht="17.25">
      <c r="A637" s="19">
        <v>73067</v>
      </c>
      <c r="B637" s="21" t="s">
        <v>1152</v>
      </c>
      <c r="C637" s="19" t="s">
        <v>1153</v>
      </c>
    </row>
    <row r="638" spans="1:3" ht="28.5">
      <c r="A638" s="19">
        <v>73099</v>
      </c>
      <c r="B638" s="21" t="s">
        <v>1154</v>
      </c>
      <c r="C638" s="19"/>
    </row>
    <row r="639" spans="1:3" ht="17.25">
      <c r="A639" s="19"/>
      <c r="B639" s="19"/>
      <c r="C639" s="19"/>
    </row>
    <row r="640" spans="1:3" ht="17.25">
      <c r="A640" s="22">
        <v>740</v>
      </c>
      <c r="B640" s="22" t="s">
        <v>134</v>
      </c>
      <c r="C640" s="19"/>
    </row>
    <row r="641" spans="1:3" ht="17.25">
      <c r="A641" s="19">
        <v>74010</v>
      </c>
      <c r="B641" s="21" t="s">
        <v>1155</v>
      </c>
      <c r="C641" s="19" t="s">
        <v>1156</v>
      </c>
    </row>
    <row r="642" spans="1:3" ht="17.25">
      <c r="A642" s="19">
        <v>74015</v>
      </c>
      <c r="B642" s="21" t="s">
        <v>1157</v>
      </c>
      <c r="C642" s="19" t="s">
        <v>1158</v>
      </c>
    </row>
    <row r="643" spans="1:3" ht="17.25">
      <c r="A643" s="19">
        <v>74020</v>
      </c>
      <c r="B643" s="21" t="s">
        <v>1159</v>
      </c>
      <c r="C643" s="19"/>
    </row>
    <row r="644" spans="1:3" ht="17.25">
      <c r="A644" s="19">
        <v>74025</v>
      </c>
      <c r="B644" s="21" t="s">
        <v>1160</v>
      </c>
      <c r="C644" s="19"/>
    </row>
    <row r="645" spans="1:3" ht="17.25">
      <c r="A645" s="19">
        <v>74030</v>
      </c>
      <c r="B645" s="21" t="s">
        <v>158</v>
      </c>
      <c r="C645" s="19"/>
    </row>
    <row r="646" spans="1:3" ht="17.25">
      <c r="A646" s="19">
        <v>74035</v>
      </c>
      <c r="B646" s="21" t="s">
        <v>1161</v>
      </c>
      <c r="C646" s="19" t="s">
        <v>1162</v>
      </c>
    </row>
    <row r="647" spans="1:3" ht="17.25">
      <c r="A647" s="19">
        <v>74040</v>
      </c>
      <c r="B647" s="21" t="s">
        <v>1163</v>
      </c>
      <c r="C647" s="19" t="s">
        <v>1164</v>
      </c>
    </row>
    <row r="648" spans="1:3" ht="28.5">
      <c r="A648" s="19">
        <v>74045</v>
      </c>
      <c r="B648" s="21" t="s">
        <v>1165</v>
      </c>
      <c r="C648" s="19" t="s">
        <v>1166</v>
      </c>
    </row>
    <row r="649" spans="1:3" ht="45.75">
      <c r="A649" s="19">
        <v>74050</v>
      </c>
      <c r="B649" s="21" t="s">
        <v>1167</v>
      </c>
      <c r="C649" s="19" t="s">
        <v>1168</v>
      </c>
    </row>
    <row r="650" spans="1:3" ht="28.5">
      <c r="A650" s="19">
        <v>74099</v>
      </c>
      <c r="B650" s="21" t="s">
        <v>1169</v>
      </c>
      <c r="C650" s="19"/>
    </row>
    <row r="651" spans="1:3" ht="17.25">
      <c r="A651" s="19"/>
      <c r="B651" s="19"/>
      <c r="C651" s="19"/>
    </row>
    <row r="652" spans="1:3" ht="17.25">
      <c r="A652" s="22">
        <v>750</v>
      </c>
      <c r="B652" s="22" t="s">
        <v>135</v>
      </c>
      <c r="C652" s="19"/>
    </row>
    <row r="653" spans="1:3" ht="17.25">
      <c r="A653" s="19">
        <v>75011</v>
      </c>
      <c r="B653" s="21" t="s">
        <v>1170</v>
      </c>
      <c r="C653" s="19"/>
    </row>
    <row r="654" spans="1:3" ht="17.25">
      <c r="A654" s="19">
        <v>75014</v>
      </c>
      <c r="B654" s="21" t="s">
        <v>1171</v>
      </c>
      <c r="C654" s="19"/>
    </row>
    <row r="655" spans="1:3" ht="17.25">
      <c r="A655" s="19">
        <v>75017</v>
      </c>
      <c r="B655" s="21" t="s">
        <v>1172</v>
      </c>
      <c r="C655" s="19"/>
    </row>
    <row r="656" spans="1:3" ht="17.25">
      <c r="A656" s="19">
        <v>75021</v>
      </c>
      <c r="B656" s="21" t="s">
        <v>1173</v>
      </c>
      <c r="C656" s="19"/>
    </row>
    <row r="657" spans="1:3" ht="28.5">
      <c r="A657" s="19">
        <v>75024</v>
      </c>
      <c r="B657" s="21" t="s">
        <v>1174</v>
      </c>
      <c r="C657" s="19" t="s">
        <v>1175</v>
      </c>
    </row>
    <row r="658" spans="1:3" ht="28.5">
      <c r="A658" s="19">
        <v>75027</v>
      </c>
      <c r="B658" s="21" t="s">
        <v>1176</v>
      </c>
      <c r="C658" s="19" t="s">
        <v>1177</v>
      </c>
    </row>
    <row r="659" spans="1:3" ht="28.5">
      <c r="A659" s="19">
        <v>75031</v>
      </c>
      <c r="B659" s="21" t="s">
        <v>1178</v>
      </c>
      <c r="C659" s="19" t="s">
        <v>1179</v>
      </c>
    </row>
    <row r="660" spans="1:3" ht="28.5">
      <c r="A660" s="19">
        <v>75034</v>
      </c>
      <c r="B660" s="21" t="s">
        <v>1180</v>
      </c>
      <c r="C660" s="19" t="s">
        <v>1181</v>
      </c>
    </row>
    <row r="661" spans="1:3" ht="28.5">
      <c r="A661" s="19">
        <v>75037</v>
      </c>
      <c r="B661" s="21" t="s">
        <v>1182</v>
      </c>
      <c r="C661" s="19"/>
    </row>
    <row r="662" spans="1:3" ht="28.5">
      <c r="A662" s="19">
        <v>75041</v>
      </c>
      <c r="B662" s="21" t="s">
        <v>1183</v>
      </c>
      <c r="C662" s="19"/>
    </row>
    <row r="663" spans="1:3" ht="28.5">
      <c r="A663" s="19">
        <v>75044</v>
      </c>
      <c r="B663" s="21" t="s">
        <v>1184</v>
      </c>
      <c r="C663" s="19" t="s">
        <v>1185</v>
      </c>
    </row>
    <row r="664" spans="1:3" ht="17.25">
      <c r="A664" s="19">
        <v>75047</v>
      </c>
      <c r="B664" s="21" t="s">
        <v>1186</v>
      </c>
      <c r="C664" s="19" t="s">
        <v>1187</v>
      </c>
    </row>
    <row r="665" spans="1:3" ht="17.25">
      <c r="A665" s="19">
        <v>75051</v>
      </c>
      <c r="B665" s="21" t="s">
        <v>1188</v>
      </c>
      <c r="C665" s="19" t="s">
        <v>1189</v>
      </c>
    </row>
    <row r="666" spans="1:3" ht="17.25">
      <c r="A666" s="19">
        <v>75054</v>
      </c>
      <c r="B666" s="21" t="s">
        <v>1190</v>
      </c>
      <c r="C666" s="19" t="s">
        <v>1191</v>
      </c>
    </row>
    <row r="667" spans="1:3" ht="17.25">
      <c r="A667" s="19">
        <v>75057</v>
      </c>
      <c r="B667" s="21" t="s">
        <v>1192</v>
      </c>
      <c r="C667" s="19"/>
    </row>
    <row r="668" spans="1:3" ht="17.25">
      <c r="A668" s="19">
        <v>75061</v>
      </c>
      <c r="B668" s="21" t="s">
        <v>1193</v>
      </c>
      <c r="C668" s="19"/>
    </row>
    <row r="669" spans="1:3" ht="17.25">
      <c r="A669" s="19">
        <v>75064</v>
      </c>
      <c r="B669" s="21" t="s">
        <v>1194</v>
      </c>
      <c r="C669" s="19"/>
    </row>
    <row r="670" spans="1:3" ht="17.25">
      <c r="A670" s="19">
        <v>75067</v>
      </c>
      <c r="B670" s="21" t="s">
        <v>1195</v>
      </c>
      <c r="C670" s="19"/>
    </row>
    <row r="671" spans="1:3" ht="17.25">
      <c r="A671" s="19">
        <v>75071</v>
      </c>
      <c r="B671" s="21" t="s">
        <v>159</v>
      </c>
      <c r="C671" s="19"/>
    </row>
    <row r="672" spans="1:3" ht="17.25">
      <c r="A672" s="19">
        <v>75074</v>
      </c>
      <c r="B672" s="21" t="s">
        <v>1196</v>
      </c>
      <c r="C672" s="19"/>
    </row>
    <row r="673" spans="1:3" ht="17.25">
      <c r="A673" s="19">
        <v>75077</v>
      </c>
      <c r="B673" s="21" t="s">
        <v>1197</v>
      </c>
      <c r="C673" s="19"/>
    </row>
    <row r="674" spans="1:3" ht="17.25">
      <c r="A674" s="19">
        <v>75081</v>
      </c>
      <c r="B674" s="21" t="s">
        <v>1198</v>
      </c>
      <c r="C674" s="19"/>
    </row>
    <row r="675" spans="1:3" ht="17.25">
      <c r="A675" s="19">
        <v>75084</v>
      </c>
      <c r="B675" s="21" t="s">
        <v>1199</v>
      </c>
      <c r="C675" s="19"/>
    </row>
    <row r="676" spans="1:3" ht="17.25">
      <c r="A676" s="19">
        <v>75087</v>
      </c>
      <c r="B676" s="21" t="s">
        <v>1200</v>
      </c>
      <c r="C676" s="19"/>
    </row>
    <row r="677" spans="1:3" ht="28.5">
      <c r="A677" s="19">
        <v>75099</v>
      </c>
      <c r="B677" s="21" t="s">
        <v>1201</v>
      </c>
      <c r="C677" s="19"/>
    </row>
    <row r="678" spans="1:3" ht="17.25">
      <c r="A678" s="19"/>
      <c r="B678" s="19"/>
      <c r="C678" s="19"/>
    </row>
    <row r="679" spans="1:3" ht="17.25">
      <c r="A679" s="22">
        <v>760</v>
      </c>
      <c r="B679" s="22" t="s">
        <v>145</v>
      </c>
      <c r="C679" s="19"/>
    </row>
    <row r="680" spans="1:3" ht="17.25">
      <c r="A680" s="19"/>
      <c r="B680" s="21" t="s">
        <v>1202</v>
      </c>
      <c r="C680" s="19" t="s">
        <v>1203</v>
      </c>
    </row>
    <row r="681" spans="1:3" ht="17.25">
      <c r="A681" s="19">
        <v>76010</v>
      </c>
      <c r="B681" s="21" t="s">
        <v>1204</v>
      </c>
      <c r="C681" s="19" t="s">
        <v>1205</v>
      </c>
    </row>
    <row r="682" spans="1:3" ht="17.25">
      <c r="A682" s="19">
        <v>76015</v>
      </c>
      <c r="B682" s="21" t="s">
        <v>1206</v>
      </c>
      <c r="C682" s="19" t="s">
        <v>1207</v>
      </c>
    </row>
    <row r="683" spans="1:3" ht="17.25">
      <c r="A683" s="19">
        <v>76020</v>
      </c>
      <c r="B683" s="21" t="s">
        <v>1208</v>
      </c>
      <c r="C683" s="19" t="s">
        <v>1209</v>
      </c>
    </row>
    <row r="684" spans="1:3" ht="17.25">
      <c r="A684" s="19">
        <v>76025</v>
      </c>
      <c r="B684" s="21" t="s">
        <v>1210</v>
      </c>
      <c r="C684" s="19" t="s">
        <v>1211</v>
      </c>
    </row>
    <row r="685" spans="1:3" ht="17.25">
      <c r="A685" s="19">
        <v>76030</v>
      </c>
      <c r="B685" s="21" t="s">
        <v>1212</v>
      </c>
      <c r="C685" s="19" t="s">
        <v>1213</v>
      </c>
    </row>
    <row r="686" spans="1:3" ht="17.25">
      <c r="A686" s="19">
        <v>76035</v>
      </c>
      <c r="B686" s="21" t="s">
        <v>1214</v>
      </c>
      <c r="C686" s="19" t="s">
        <v>1215</v>
      </c>
    </row>
    <row r="687" spans="1:3" ht="28.5">
      <c r="A687" s="19">
        <v>76040</v>
      </c>
      <c r="B687" s="21" t="s">
        <v>1216</v>
      </c>
      <c r="C687" s="19"/>
    </row>
    <row r="688" spans="1:3" ht="17.25">
      <c r="A688" s="19">
        <v>76045</v>
      </c>
      <c r="B688" s="21" t="s">
        <v>1217</v>
      </c>
      <c r="C688" s="19" t="s">
        <v>1218</v>
      </c>
    </row>
    <row r="689" spans="1:3" ht="17.25">
      <c r="A689" s="19">
        <v>76050</v>
      </c>
      <c r="B689" s="21" t="s">
        <v>1219</v>
      </c>
      <c r="C689" s="19" t="s">
        <v>1220</v>
      </c>
    </row>
    <row r="690" spans="1:3" ht="17.25">
      <c r="A690" s="19">
        <v>76055</v>
      </c>
      <c r="B690" s="21" t="s">
        <v>1221</v>
      </c>
      <c r="C690" s="19" t="s">
        <v>1222</v>
      </c>
    </row>
    <row r="691" spans="1:3" ht="17.25">
      <c r="A691" s="19">
        <v>76060</v>
      </c>
      <c r="B691" s="21" t="s">
        <v>1223</v>
      </c>
      <c r="C691" s="19" t="s">
        <v>1224</v>
      </c>
    </row>
    <row r="692" spans="1:3" ht="28.5">
      <c r="A692" s="19">
        <v>76099</v>
      </c>
      <c r="B692" s="21" t="s">
        <v>1225</v>
      </c>
      <c r="C692" s="19"/>
    </row>
    <row r="693" spans="1:3" ht="17.25">
      <c r="A693" s="19"/>
      <c r="B693" s="19"/>
      <c r="C693" s="19"/>
    </row>
    <row r="694" spans="1:3" ht="17.25">
      <c r="A694" s="22">
        <v>770</v>
      </c>
      <c r="B694" s="22" t="s">
        <v>1226</v>
      </c>
      <c r="C694" s="19"/>
    </row>
    <row r="695" spans="1:3" ht="17.25">
      <c r="A695" s="19">
        <v>77010</v>
      </c>
      <c r="B695" s="21" t="s">
        <v>1227</v>
      </c>
      <c r="C695" s="19" t="s">
        <v>1228</v>
      </c>
    </row>
    <row r="696" spans="1:3" ht="17.25">
      <c r="A696" s="19">
        <v>77015</v>
      </c>
      <c r="B696" s="21" t="s">
        <v>1229</v>
      </c>
      <c r="C696" s="19" t="s">
        <v>1230</v>
      </c>
    </row>
    <row r="697" spans="1:3" ht="17.25">
      <c r="A697" s="19">
        <v>77020</v>
      </c>
      <c r="B697" s="21" t="s">
        <v>1231</v>
      </c>
      <c r="C697" s="19"/>
    </row>
    <row r="698" spans="1:3" ht="17.25">
      <c r="A698" s="19">
        <v>77025</v>
      </c>
      <c r="B698" s="21" t="s">
        <v>1232</v>
      </c>
      <c r="C698" s="19"/>
    </row>
    <row r="699" spans="1:3" ht="17.25">
      <c r="A699" s="19">
        <v>77030</v>
      </c>
      <c r="B699" s="21" t="s">
        <v>1233</v>
      </c>
      <c r="C699" s="19" t="s">
        <v>1234</v>
      </c>
    </row>
    <row r="700" spans="1:3" ht="31.5">
      <c r="A700" s="19">
        <v>77035</v>
      </c>
      <c r="B700" s="21" t="s">
        <v>1235</v>
      </c>
      <c r="C700" s="19" t="s">
        <v>1236</v>
      </c>
    </row>
    <row r="701" spans="1:3" ht="17.25">
      <c r="A701" s="19">
        <v>77040</v>
      </c>
      <c r="B701" s="21" t="s">
        <v>1237</v>
      </c>
      <c r="C701" s="19" t="s">
        <v>1238</v>
      </c>
    </row>
    <row r="702" spans="1:3" ht="17.25">
      <c r="A702" s="19">
        <v>77045</v>
      </c>
      <c r="B702" s="21" t="s">
        <v>1239</v>
      </c>
      <c r="C702" s="19" t="s">
        <v>1240</v>
      </c>
    </row>
    <row r="703" spans="1:3" ht="17.25">
      <c r="A703" s="19">
        <v>77050</v>
      </c>
      <c r="B703" s="21" t="s">
        <v>1241</v>
      </c>
      <c r="C703" s="19" t="s">
        <v>1242</v>
      </c>
    </row>
    <row r="704" spans="1:3" ht="17.25">
      <c r="A704" s="19">
        <v>77055</v>
      </c>
      <c r="B704" s="21" t="s">
        <v>1243</v>
      </c>
      <c r="C704" s="19" t="s">
        <v>1244</v>
      </c>
    </row>
    <row r="705" spans="1:3" ht="17.25">
      <c r="A705" s="19">
        <v>77060</v>
      </c>
      <c r="B705" s="21" t="s">
        <v>1245</v>
      </c>
      <c r="C705" s="19" t="s">
        <v>1246</v>
      </c>
    </row>
    <row r="706" spans="1:3" ht="28.5">
      <c r="A706" s="19">
        <v>77065</v>
      </c>
      <c r="B706" s="21" t="s">
        <v>1247</v>
      </c>
      <c r="C706" s="19"/>
    </row>
    <row r="707" spans="1:3" ht="17.25">
      <c r="A707" s="19">
        <v>77070</v>
      </c>
      <c r="B707" s="21" t="s">
        <v>1248</v>
      </c>
      <c r="C707" s="19" t="s">
        <v>1249</v>
      </c>
    </row>
    <row r="708" spans="1:3" ht="28.5">
      <c r="A708" s="19">
        <v>77099</v>
      </c>
      <c r="B708" s="21" t="s">
        <v>1250</v>
      </c>
      <c r="C708" s="19" t="s">
        <v>1251</v>
      </c>
    </row>
    <row r="709" spans="1:3" ht="17.25">
      <c r="A709" s="19"/>
      <c r="B709" s="19"/>
      <c r="C709" s="19"/>
    </row>
    <row r="710" spans="1:3" ht="17.25">
      <c r="A710" s="22">
        <v>780</v>
      </c>
      <c r="B710" s="22" t="s">
        <v>1252</v>
      </c>
      <c r="C710" s="19"/>
    </row>
    <row r="711" spans="1:3" ht="17.25">
      <c r="A711" s="19">
        <v>78010</v>
      </c>
      <c r="B711" s="21" t="s">
        <v>1253</v>
      </c>
      <c r="C711" s="19"/>
    </row>
    <row r="712" spans="1:3" ht="17.25">
      <c r="A712" s="19">
        <v>78020</v>
      </c>
      <c r="B712" s="21" t="s">
        <v>1254</v>
      </c>
      <c r="C712" s="19"/>
    </row>
    <row r="713" spans="1:3" ht="17.25">
      <c r="A713" s="19">
        <v>78030</v>
      </c>
      <c r="B713" s="21" t="s">
        <v>1255</v>
      </c>
      <c r="C713" s="19" t="s">
        <v>1256</v>
      </c>
    </row>
    <row r="714" spans="1:3" ht="17.25">
      <c r="A714" s="19">
        <v>78040</v>
      </c>
      <c r="B714" s="21" t="s">
        <v>1257</v>
      </c>
      <c r="C714" s="19" t="s">
        <v>1258</v>
      </c>
    </row>
    <row r="715" spans="1:3" ht="17.25">
      <c r="A715" s="19">
        <v>78050</v>
      </c>
      <c r="B715" s="21" t="s">
        <v>1259</v>
      </c>
      <c r="C715" s="19" t="s">
        <v>1260</v>
      </c>
    </row>
    <row r="716" spans="1:3" ht="17.25">
      <c r="A716" s="19">
        <v>78060</v>
      </c>
      <c r="B716" s="21" t="s">
        <v>1261</v>
      </c>
      <c r="C716" s="19" t="s">
        <v>1262</v>
      </c>
    </row>
    <row r="717" spans="1:3" ht="28.5">
      <c r="A717" s="19">
        <v>78099</v>
      </c>
      <c r="B717" s="21" t="s">
        <v>1263</v>
      </c>
      <c r="C717" s="19"/>
    </row>
    <row r="718" spans="1:3" ht="17.25">
      <c r="A718" s="19"/>
      <c r="B718" s="19"/>
      <c r="C718" s="19"/>
    </row>
    <row r="719" spans="1:3" ht="17.25">
      <c r="A719" s="22">
        <v>790</v>
      </c>
      <c r="B719" s="22" t="s">
        <v>129</v>
      </c>
      <c r="C719" s="19"/>
    </row>
    <row r="720" spans="1:3" ht="17.25">
      <c r="A720" s="19">
        <v>79011</v>
      </c>
      <c r="B720" s="21" t="s">
        <v>1264</v>
      </c>
      <c r="C720" s="19" t="s">
        <v>1265</v>
      </c>
    </row>
    <row r="721" spans="1:3" ht="17.25">
      <c r="A721" s="19">
        <v>79013</v>
      </c>
      <c r="B721" s="21" t="s">
        <v>1266</v>
      </c>
      <c r="C721" s="19" t="s">
        <v>1267</v>
      </c>
    </row>
    <row r="722" spans="1:3" ht="17.25">
      <c r="A722" s="19">
        <v>79015</v>
      </c>
      <c r="B722" s="21" t="s">
        <v>1268</v>
      </c>
      <c r="C722" s="19" t="s">
        <v>1269</v>
      </c>
    </row>
    <row r="723" spans="1:3" ht="17.25">
      <c r="A723" s="19">
        <v>79017</v>
      </c>
      <c r="B723" s="21" t="s">
        <v>1270</v>
      </c>
      <c r="C723" s="19"/>
    </row>
    <row r="724" spans="1:3" ht="17.25">
      <c r="A724" s="19">
        <v>79019</v>
      </c>
      <c r="B724" s="21" t="s">
        <v>1271</v>
      </c>
      <c r="C724" s="19" t="s">
        <v>1272</v>
      </c>
    </row>
    <row r="725" spans="1:3" ht="17.25">
      <c r="A725" s="19">
        <v>79021</v>
      </c>
      <c r="B725" s="21" t="s">
        <v>1273</v>
      </c>
      <c r="C725" s="19"/>
    </row>
    <row r="726" spans="1:3" ht="28.5">
      <c r="A726" s="19">
        <v>79023</v>
      </c>
      <c r="B726" s="21" t="s">
        <v>1274</v>
      </c>
      <c r="C726" s="19"/>
    </row>
    <row r="727" spans="1:3" ht="17.25">
      <c r="A727" s="19">
        <v>79025</v>
      </c>
      <c r="B727" s="21" t="s">
        <v>1275</v>
      </c>
      <c r="C727" s="19" t="s">
        <v>1276</v>
      </c>
    </row>
    <row r="728" spans="1:3" ht="17.25">
      <c r="A728" s="19">
        <v>79027</v>
      </c>
      <c r="B728" s="21" t="s">
        <v>1277</v>
      </c>
      <c r="C728" s="19" t="s">
        <v>1278</v>
      </c>
    </row>
    <row r="729" spans="1:3" ht="31.5">
      <c r="A729" s="19">
        <v>79029</v>
      </c>
      <c r="B729" s="21" t="s">
        <v>1279</v>
      </c>
      <c r="C729" s="19" t="s">
        <v>1280</v>
      </c>
    </row>
    <row r="730" spans="1:3" ht="17.25">
      <c r="A730" s="19">
        <v>79031</v>
      </c>
      <c r="B730" s="21" t="s">
        <v>1281</v>
      </c>
      <c r="C730" s="19" t="s">
        <v>1282</v>
      </c>
    </row>
    <row r="731" spans="1:3" ht="17.25">
      <c r="A731" s="19">
        <v>79033</v>
      </c>
      <c r="B731" s="21" t="s">
        <v>1083</v>
      </c>
      <c r="C731" s="19"/>
    </row>
    <row r="732" spans="1:3" ht="17.25">
      <c r="A732" s="19">
        <v>79035</v>
      </c>
      <c r="B732" s="21" t="s">
        <v>1283</v>
      </c>
      <c r="C732" s="19" t="s">
        <v>1284</v>
      </c>
    </row>
    <row r="733" spans="1:3" ht="17.25">
      <c r="A733" s="19">
        <v>79037</v>
      </c>
      <c r="B733" s="21" t="s">
        <v>1285</v>
      </c>
      <c r="C733" s="19" t="s">
        <v>1286</v>
      </c>
    </row>
    <row r="734" spans="1:3" ht="17.25">
      <c r="A734" s="19">
        <v>79039</v>
      </c>
      <c r="B734" s="21" t="s">
        <v>1287</v>
      </c>
      <c r="C734" s="19"/>
    </row>
    <row r="735" spans="1:3" ht="31.5">
      <c r="A735" s="25">
        <v>79041</v>
      </c>
      <c r="B735" s="26" t="s">
        <v>1288</v>
      </c>
      <c r="C735" s="27" t="s">
        <v>1289</v>
      </c>
    </row>
    <row r="736" spans="1:3" ht="17.25">
      <c r="A736" s="19">
        <v>79043</v>
      </c>
      <c r="B736" s="21" t="s">
        <v>1290</v>
      </c>
      <c r="C736" s="19" t="s">
        <v>1291</v>
      </c>
    </row>
    <row r="737" spans="1:3" ht="17.25">
      <c r="A737" s="19">
        <v>79045</v>
      </c>
      <c r="B737" s="21" t="s">
        <v>1292</v>
      </c>
      <c r="C737" s="19" t="s">
        <v>1293</v>
      </c>
    </row>
    <row r="738" spans="1:3" ht="17.25">
      <c r="A738" s="19">
        <v>79047</v>
      </c>
      <c r="B738" s="21" t="s">
        <v>1294</v>
      </c>
      <c r="C738" s="19" t="s">
        <v>1295</v>
      </c>
    </row>
    <row r="739" spans="1:3" ht="17.25">
      <c r="A739" s="19">
        <v>79049</v>
      </c>
      <c r="B739" s="21" t="s">
        <v>142</v>
      </c>
      <c r="C739" s="19" t="s">
        <v>1296</v>
      </c>
    </row>
    <row r="740" spans="1:3" ht="17.25">
      <c r="A740" s="19">
        <v>79051</v>
      </c>
      <c r="B740" s="21" t="s">
        <v>1297</v>
      </c>
      <c r="C740" s="19"/>
    </row>
    <row r="741" spans="1:3" ht="28.5">
      <c r="A741" s="19">
        <v>79052</v>
      </c>
      <c r="B741" s="21" t="s">
        <v>1298</v>
      </c>
      <c r="C741" s="19"/>
    </row>
    <row r="742" spans="1:3" ht="17.25">
      <c r="A742" s="19">
        <v>79053</v>
      </c>
      <c r="B742" s="21" t="s">
        <v>1299</v>
      </c>
      <c r="C742" s="19" t="s">
        <v>1300</v>
      </c>
    </row>
    <row r="743" spans="1:3" ht="17.25">
      <c r="A743" s="19">
        <v>79055</v>
      </c>
      <c r="B743" s="21" t="s">
        <v>1301</v>
      </c>
      <c r="C743" s="19" t="s">
        <v>1302</v>
      </c>
    </row>
    <row r="744" spans="1:3" ht="17.25">
      <c r="A744" s="19">
        <v>79057</v>
      </c>
      <c r="B744" s="21" t="s">
        <v>144</v>
      </c>
      <c r="C744" s="19" t="s">
        <v>1303</v>
      </c>
    </row>
    <row r="745" spans="1:3" ht="31.5">
      <c r="A745" s="19">
        <v>79059</v>
      </c>
      <c r="B745" s="21" t="s">
        <v>1304</v>
      </c>
      <c r="C745" s="19" t="s">
        <v>1305</v>
      </c>
    </row>
    <row r="746" spans="1:3" ht="28.5">
      <c r="A746" s="19">
        <v>79061</v>
      </c>
      <c r="B746" s="21" t="s">
        <v>112</v>
      </c>
      <c r="C746" s="19" t="s">
        <v>1306</v>
      </c>
    </row>
    <row r="747" spans="1:3" ht="17.25">
      <c r="A747" s="19"/>
      <c r="B747" s="21" t="s">
        <v>984</v>
      </c>
      <c r="C747" s="19" t="s">
        <v>1307</v>
      </c>
    </row>
    <row r="748" spans="1:3" ht="17.25">
      <c r="A748" s="19">
        <v>79063</v>
      </c>
      <c r="B748" s="21" t="s">
        <v>1308</v>
      </c>
      <c r="C748" s="19" t="s">
        <v>1309</v>
      </c>
    </row>
    <row r="749" spans="1:3" ht="17.25">
      <c r="A749" s="19">
        <v>79065</v>
      </c>
      <c r="B749" s="21" t="s">
        <v>1310</v>
      </c>
      <c r="C749" s="19" t="s">
        <v>1311</v>
      </c>
    </row>
    <row r="750" spans="1:3" ht="17.25">
      <c r="A750" s="19">
        <v>79067</v>
      </c>
      <c r="B750" s="21" t="s">
        <v>1312</v>
      </c>
      <c r="C750" s="19" t="s">
        <v>1313</v>
      </c>
    </row>
    <row r="751" spans="1:3" ht="17.25">
      <c r="A751" s="19">
        <v>79069</v>
      </c>
      <c r="B751" s="21" t="s">
        <v>1314</v>
      </c>
      <c r="C751" s="19"/>
    </row>
    <row r="752" spans="1:3" ht="17.25">
      <c r="A752" s="19">
        <v>79071</v>
      </c>
      <c r="B752" s="21" t="s">
        <v>1315</v>
      </c>
      <c r="C752" s="19" t="s">
        <v>1316</v>
      </c>
    </row>
    <row r="753" spans="1:3" ht="45.75">
      <c r="A753" s="19">
        <v>79073</v>
      </c>
      <c r="B753" s="21" t="s">
        <v>1317</v>
      </c>
      <c r="C753" s="19" t="s">
        <v>1318</v>
      </c>
    </row>
    <row r="754" spans="1:3" ht="17.25">
      <c r="A754" s="19">
        <v>79075</v>
      </c>
      <c r="B754" s="21" t="s">
        <v>1319</v>
      </c>
      <c r="C754" s="19" t="s">
        <v>1320</v>
      </c>
    </row>
    <row r="755" spans="1:3" ht="17.25">
      <c r="A755" s="19">
        <v>79077</v>
      </c>
      <c r="B755" s="21" t="s">
        <v>1321</v>
      </c>
      <c r="C755" s="19"/>
    </row>
    <row r="756" spans="1:3" ht="28.5">
      <c r="A756" s="19">
        <v>79099</v>
      </c>
      <c r="B756" s="21" t="s">
        <v>1322</v>
      </c>
      <c r="C756" s="19"/>
    </row>
    <row r="757" spans="1:3" ht="17.25">
      <c r="A757" s="19"/>
      <c r="B757" s="19"/>
      <c r="C757" s="19"/>
    </row>
    <row r="758" spans="1:3" ht="17.25">
      <c r="A758" s="22">
        <v>810</v>
      </c>
      <c r="B758" s="22" t="s">
        <v>128</v>
      </c>
      <c r="C758" s="19"/>
    </row>
    <row r="759" spans="1:3" ht="17.25">
      <c r="A759" s="19">
        <v>81010</v>
      </c>
      <c r="B759" s="21" t="s">
        <v>1323</v>
      </c>
      <c r="C759" s="19" t="s">
        <v>1324</v>
      </c>
    </row>
    <row r="760" spans="1:3">
      <c r="A760" s="269">
        <v>81020</v>
      </c>
      <c r="B760" s="272" t="s">
        <v>1325</v>
      </c>
      <c r="C760" s="269" t="s">
        <v>1326</v>
      </c>
    </row>
    <row r="761" spans="1:3">
      <c r="A761" s="270"/>
      <c r="B761" s="273"/>
      <c r="C761" s="270"/>
    </row>
    <row r="762" spans="1:3">
      <c r="A762" s="271"/>
      <c r="B762" s="274"/>
      <c r="C762" s="271"/>
    </row>
    <row r="763" spans="1:3" ht="17.25">
      <c r="A763" s="19">
        <v>81030</v>
      </c>
      <c r="B763" s="21" t="s">
        <v>1327</v>
      </c>
      <c r="C763" s="19" t="s">
        <v>1328</v>
      </c>
    </row>
    <row r="764" spans="1:3" ht="31.5">
      <c r="A764" s="19">
        <v>81040</v>
      </c>
      <c r="B764" s="21" t="s">
        <v>1329</v>
      </c>
      <c r="C764" s="19" t="s">
        <v>1330</v>
      </c>
    </row>
    <row r="765" spans="1:3" ht="28.5">
      <c r="A765" s="19">
        <v>81099</v>
      </c>
      <c r="B765" s="21" t="s">
        <v>1331</v>
      </c>
      <c r="C765" s="19"/>
    </row>
    <row r="766" spans="1:3" ht="17.25">
      <c r="A766" s="19"/>
      <c r="B766" s="19"/>
      <c r="C766" s="19"/>
    </row>
    <row r="767" spans="1:3" ht="17.25">
      <c r="A767" s="22">
        <v>820</v>
      </c>
      <c r="B767" s="22" t="s">
        <v>1332</v>
      </c>
      <c r="C767" s="19"/>
    </row>
    <row r="768" spans="1:3" ht="17.25">
      <c r="A768" s="19">
        <v>82010</v>
      </c>
      <c r="B768" s="21" t="s">
        <v>1333</v>
      </c>
      <c r="C768" s="19" t="s">
        <v>1334</v>
      </c>
    </row>
    <row r="769" spans="1:3" ht="17.25">
      <c r="A769" s="19">
        <v>82020</v>
      </c>
      <c r="B769" s="21" t="s">
        <v>1335</v>
      </c>
      <c r="C769" s="19" t="s">
        <v>1336</v>
      </c>
    </row>
    <row r="770" spans="1:3" ht="31.5">
      <c r="A770" s="19">
        <v>82030</v>
      </c>
      <c r="B770" s="21" t="s">
        <v>1337</v>
      </c>
      <c r="C770" s="19" t="s">
        <v>1338</v>
      </c>
    </row>
    <row r="771" spans="1:3" ht="17.25">
      <c r="A771" s="19">
        <v>82040</v>
      </c>
      <c r="B771" s="21" t="s">
        <v>1339</v>
      </c>
      <c r="C771" s="19" t="s">
        <v>1340</v>
      </c>
    </row>
    <row r="772" spans="1:3" ht="28.5">
      <c r="A772" s="19">
        <v>82099</v>
      </c>
      <c r="B772" s="21" t="s">
        <v>1341</v>
      </c>
      <c r="C772" s="19"/>
    </row>
    <row r="773" spans="1:3" ht="17.25">
      <c r="A773" s="19"/>
      <c r="B773" s="19"/>
      <c r="C773" s="19"/>
    </row>
    <row r="774" spans="1:3" ht="17.25">
      <c r="A774" s="22">
        <v>830</v>
      </c>
      <c r="B774" s="22" t="s">
        <v>1342</v>
      </c>
      <c r="C774" s="19"/>
    </row>
    <row r="775" spans="1:3" ht="17.25">
      <c r="A775" s="19">
        <v>83010</v>
      </c>
      <c r="B775" s="21" t="s">
        <v>1343</v>
      </c>
      <c r="C775" s="19" t="s">
        <v>1344</v>
      </c>
    </row>
    <row r="776" spans="1:3" ht="17.25">
      <c r="A776" s="19">
        <v>83015</v>
      </c>
      <c r="B776" s="21" t="s">
        <v>1345</v>
      </c>
      <c r="C776" s="19" t="s">
        <v>1346</v>
      </c>
    </row>
    <row r="777" spans="1:3" ht="17.25">
      <c r="A777" s="19">
        <v>83020</v>
      </c>
      <c r="B777" s="21" t="s">
        <v>1347</v>
      </c>
      <c r="C777" s="19"/>
    </row>
    <row r="778" spans="1:3" ht="17.25">
      <c r="A778" s="19">
        <v>83025</v>
      </c>
      <c r="B778" s="21" t="s">
        <v>1348</v>
      </c>
      <c r="C778" s="19" t="s">
        <v>1349</v>
      </c>
    </row>
    <row r="779" spans="1:3" ht="17.25">
      <c r="A779" s="19">
        <v>83030</v>
      </c>
      <c r="B779" s="21" t="s">
        <v>1350</v>
      </c>
      <c r="C779" s="19" t="s">
        <v>1351</v>
      </c>
    </row>
    <row r="780" spans="1:3" ht="17.25">
      <c r="A780" s="19">
        <v>83035</v>
      </c>
      <c r="B780" s="21" t="s">
        <v>1352</v>
      </c>
      <c r="C780" s="19" t="s">
        <v>1353</v>
      </c>
    </row>
    <row r="781" spans="1:3" ht="17.25">
      <c r="A781" s="19">
        <v>83040</v>
      </c>
      <c r="B781" s="21" t="s">
        <v>1354</v>
      </c>
      <c r="C781" s="19" t="s">
        <v>1355</v>
      </c>
    </row>
    <row r="782" spans="1:3" ht="17.25">
      <c r="A782" s="19">
        <v>83045</v>
      </c>
      <c r="B782" s="21" t="s">
        <v>1356</v>
      </c>
      <c r="C782" s="19" t="s">
        <v>1357</v>
      </c>
    </row>
    <row r="783" spans="1:3" ht="28.5">
      <c r="A783" s="19">
        <v>83050</v>
      </c>
      <c r="B783" s="21" t="s">
        <v>1358</v>
      </c>
      <c r="C783" s="19" t="s">
        <v>1359</v>
      </c>
    </row>
    <row r="784" spans="1:3" ht="17.25">
      <c r="A784" s="19">
        <v>83055</v>
      </c>
      <c r="B784" s="21" t="s">
        <v>1360</v>
      </c>
      <c r="C784" s="19" t="s">
        <v>1361</v>
      </c>
    </row>
    <row r="785" spans="1:3" ht="17.25">
      <c r="A785" s="19">
        <v>83060</v>
      </c>
      <c r="B785" s="21" t="s">
        <v>1362</v>
      </c>
      <c r="C785" s="19" t="s">
        <v>1363</v>
      </c>
    </row>
    <row r="786" spans="1:3" ht="17.25">
      <c r="A786" s="19">
        <v>83065</v>
      </c>
      <c r="B786" s="21" t="s">
        <v>1364</v>
      </c>
      <c r="C786" s="19"/>
    </row>
    <row r="787" spans="1:3" ht="28.5">
      <c r="A787" s="19">
        <v>83099</v>
      </c>
      <c r="B787" s="21" t="s">
        <v>1365</v>
      </c>
      <c r="C787" s="19"/>
    </row>
    <row r="788" spans="1:3" ht="17.25">
      <c r="A788" s="19"/>
      <c r="B788" s="19"/>
      <c r="C788" s="19"/>
    </row>
    <row r="789" spans="1:3" ht="17.25">
      <c r="A789" s="22">
        <v>840</v>
      </c>
      <c r="B789" s="22" t="s">
        <v>151</v>
      </c>
      <c r="C789" s="19"/>
    </row>
    <row r="790" spans="1:3" ht="17.25">
      <c r="A790" s="19">
        <v>84011</v>
      </c>
      <c r="B790" s="21" t="s">
        <v>1366</v>
      </c>
      <c r="C790" s="19" t="s">
        <v>1367</v>
      </c>
    </row>
    <row r="791" spans="1:3" ht="17.25">
      <c r="A791" s="19">
        <v>84014</v>
      </c>
      <c r="B791" s="21" t="s">
        <v>1368</v>
      </c>
      <c r="C791" s="19" t="s">
        <v>1369</v>
      </c>
    </row>
    <row r="792" spans="1:3" ht="17.25">
      <c r="A792" s="19">
        <v>84017</v>
      </c>
      <c r="B792" s="21" t="s">
        <v>1370</v>
      </c>
      <c r="C792" s="19" t="s">
        <v>1371</v>
      </c>
    </row>
    <row r="793" spans="1:3" ht="17.25">
      <c r="A793" s="19">
        <v>84021</v>
      </c>
      <c r="B793" s="21" t="s">
        <v>1372</v>
      </c>
      <c r="C793" s="19"/>
    </row>
    <row r="794" spans="1:3" ht="17.25">
      <c r="A794" s="19">
        <v>84024</v>
      </c>
      <c r="B794" s="21" t="s">
        <v>1373</v>
      </c>
      <c r="C794" s="19"/>
    </row>
    <row r="795" spans="1:3" ht="31.5">
      <c r="A795" s="19">
        <v>84027</v>
      </c>
      <c r="B795" s="21" t="s">
        <v>1374</v>
      </c>
      <c r="C795" s="19" t="s">
        <v>1375</v>
      </c>
    </row>
    <row r="796" spans="1:3" ht="17.25">
      <c r="A796" s="19">
        <v>84031</v>
      </c>
      <c r="B796" s="21" t="s">
        <v>1376</v>
      </c>
      <c r="C796" s="19"/>
    </row>
    <row r="797" spans="1:3" ht="17.25">
      <c r="A797" s="19">
        <v>84034</v>
      </c>
      <c r="B797" s="21" t="s">
        <v>1377</v>
      </c>
      <c r="C797" s="19"/>
    </row>
    <row r="798" spans="1:3" ht="17.25">
      <c r="A798" s="19"/>
      <c r="B798" s="21" t="s">
        <v>1378</v>
      </c>
      <c r="C798" s="19" t="s">
        <v>1379</v>
      </c>
    </row>
    <row r="799" spans="1:3" ht="17.25">
      <c r="A799" s="19">
        <v>84037</v>
      </c>
      <c r="B799" s="21" t="s">
        <v>1380</v>
      </c>
      <c r="C799" s="19" t="s">
        <v>1381</v>
      </c>
    </row>
    <row r="800" spans="1:3" ht="17.25">
      <c r="A800" s="19">
        <v>84041</v>
      </c>
      <c r="B800" s="21" t="s">
        <v>1382</v>
      </c>
      <c r="C800" s="19"/>
    </row>
    <row r="801" spans="1:3" ht="17.25">
      <c r="A801" s="19"/>
      <c r="B801" s="21" t="s">
        <v>1383</v>
      </c>
      <c r="C801" s="19" t="s">
        <v>1384</v>
      </c>
    </row>
    <row r="802" spans="1:3" ht="17.25">
      <c r="A802" s="19">
        <v>84044</v>
      </c>
      <c r="B802" s="21" t="s">
        <v>1385</v>
      </c>
      <c r="C802" s="19"/>
    </row>
    <row r="803" spans="1:3" ht="17.25">
      <c r="A803" s="19">
        <v>84047</v>
      </c>
      <c r="B803" s="21" t="s">
        <v>1386</v>
      </c>
      <c r="C803" s="19"/>
    </row>
    <row r="804" spans="1:3" ht="17.25">
      <c r="A804" s="19"/>
      <c r="B804" s="21" t="s">
        <v>493</v>
      </c>
      <c r="C804" s="19" t="s">
        <v>1387</v>
      </c>
    </row>
    <row r="805" spans="1:3" ht="17.25">
      <c r="A805" s="19">
        <v>84054</v>
      </c>
      <c r="B805" s="21" t="s">
        <v>1388</v>
      </c>
      <c r="C805" s="19"/>
    </row>
    <row r="806" spans="1:3" ht="17.25">
      <c r="A806" s="19">
        <v>84057</v>
      </c>
      <c r="B806" s="21" t="s">
        <v>1389</v>
      </c>
      <c r="C806" s="19"/>
    </row>
    <row r="807" spans="1:3" ht="17.25">
      <c r="A807" s="19">
        <v>84061</v>
      </c>
      <c r="B807" s="21" t="s">
        <v>1390</v>
      </c>
      <c r="C807" s="19"/>
    </row>
    <row r="808" spans="1:3" ht="17.25">
      <c r="A808" s="19">
        <v>84064</v>
      </c>
      <c r="B808" s="21" t="s">
        <v>1391</v>
      </c>
      <c r="C808" s="19"/>
    </row>
    <row r="809" spans="1:3" ht="17.25">
      <c r="A809" s="19">
        <v>84067</v>
      </c>
      <c r="B809" s="21" t="s">
        <v>1392</v>
      </c>
      <c r="C809" s="19"/>
    </row>
    <row r="810" spans="1:3" ht="31.5">
      <c r="A810" s="19">
        <v>84071</v>
      </c>
      <c r="B810" s="21" t="s">
        <v>1393</v>
      </c>
      <c r="C810" s="19" t="s">
        <v>1394</v>
      </c>
    </row>
    <row r="811" spans="1:3" ht="17.25">
      <c r="A811" s="19">
        <v>84074</v>
      </c>
      <c r="B811" s="21" t="s">
        <v>1395</v>
      </c>
      <c r="C811" s="19" t="s">
        <v>1396</v>
      </c>
    </row>
    <row r="812" spans="1:3" ht="28.5">
      <c r="A812" s="19">
        <v>84099</v>
      </c>
      <c r="B812" s="21" t="s">
        <v>1397</v>
      </c>
      <c r="C812" s="19"/>
    </row>
    <row r="813" spans="1:3" ht="17.25">
      <c r="A813" s="19"/>
      <c r="B813" s="19"/>
      <c r="C813" s="19"/>
    </row>
    <row r="814" spans="1:3" ht="31.5">
      <c r="A814" s="22">
        <v>850</v>
      </c>
      <c r="B814" s="22" t="s">
        <v>255</v>
      </c>
      <c r="C814" s="19" t="s">
        <v>1398</v>
      </c>
    </row>
    <row r="815" spans="1:3" ht="28.5">
      <c r="A815" s="19">
        <v>85010</v>
      </c>
      <c r="B815" s="21" t="s">
        <v>1399</v>
      </c>
      <c r="C815" s="21" t="s">
        <v>1400</v>
      </c>
    </row>
    <row r="816" spans="1:3" ht="17.25">
      <c r="A816" s="19">
        <v>85020</v>
      </c>
      <c r="B816" s="21" t="s">
        <v>1401</v>
      </c>
      <c r="C816" s="19" t="s">
        <v>1402</v>
      </c>
    </row>
    <row r="817" spans="1:3" ht="28.5">
      <c r="A817" s="19"/>
      <c r="B817" s="21" t="s">
        <v>1165</v>
      </c>
      <c r="C817" s="19" t="s">
        <v>1403</v>
      </c>
    </row>
    <row r="818" spans="1:3" ht="17.25">
      <c r="A818" s="19">
        <v>85030</v>
      </c>
      <c r="B818" s="21" t="s">
        <v>1404</v>
      </c>
      <c r="C818" s="19"/>
    </row>
    <row r="819" spans="1:3" ht="17.25">
      <c r="A819" s="19">
        <v>85040</v>
      </c>
      <c r="B819" s="21" t="s">
        <v>1405</v>
      </c>
      <c r="C819" s="19"/>
    </row>
    <row r="820" spans="1:3" ht="28.5">
      <c r="A820" s="19">
        <v>85042</v>
      </c>
      <c r="B820" s="21" t="s">
        <v>1406</v>
      </c>
      <c r="C820" s="19" t="s">
        <v>1407</v>
      </c>
    </row>
    <row r="821" spans="1:3" ht="28.5">
      <c r="A821" s="19">
        <v>85050</v>
      </c>
      <c r="B821" s="21" t="s">
        <v>1408</v>
      </c>
      <c r="C821" s="19"/>
    </row>
    <row r="822" spans="1:3" ht="28.5">
      <c r="A822" s="19">
        <v>85060</v>
      </c>
      <c r="B822" s="21" t="s">
        <v>1409</v>
      </c>
      <c r="C822" s="19"/>
    </row>
    <row r="823" spans="1:3" ht="17.25">
      <c r="A823" s="19">
        <v>85070</v>
      </c>
      <c r="B823" s="21" t="s">
        <v>1410</v>
      </c>
      <c r="C823" s="19" t="s">
        <v>1411</v>
      </c>
    </row>
    <row r="824" spans="1:3" ht="28.5">
      <c r="A824" s="19">
        <v>85099</v>
      </c>
      <c r="B824" s="21" t="s">
        <v>1412</v>
      </c>
      <c r="C824" s="19" t="s">
        <v>1413</v>
      </c>
    </row>
    <row r="825" spans="1:3" ht="17.25">
      <c r="A825" s="19"/>
      <c r="B825" s="19"/>
      <c r="C825" s="19"/>
    </row>
    <row r="826" spans="1:3" ht="31.5">
      <c r="A826" s="22">
        <v>860</v>
      </c>
      <c r="B826" s="22" t="s">
        <v>148</v>
      </c>
      <c r="C826" s="19"/>
    </row>
    <row r="827" spans="1:3" ht="17.25">
      <c r="A827" s="19">
        <v>86010</v>
      </c>
      <c r="B827" s="21" t="s">
        <v>1414</v>
      </c>
      <c r="C827" s="19" t="s">
        <v>1415</v>
      </c>
    </row>
    <row r="828" spans="1:3" ht="17.25">
      <c r="A828" s="19">
        <v>86020</v>
      </c>
      <c r="B828" s="21" t="s">
        <v>1416</v>
      </c>
      <c r="C828" s="19" t="s">
        <v>1417</v>
      </c>
    </row>
    <row r="829" spans="1:3" ht="17.25">
      <c r="A829" s="19">
        <v>86030</v>
      </c>
      <c r="B829" s="21" t="s">
        <v>1418</v>
      </c>
      <c r="C829" s="19" t="s">
        <v>1419</v>
      </c>
    </row>
    <row r="830" spans="1:3" ht="28.5">
      <c r="A830" s="19">
        <v>86040</v>
      </c>
      <c r="B830" s="21" t="s">
        <v>1420</v>
      </c>
      <c r="C830" s="19" t="s">
        <v>1421</v>
      </c>
    </row>
    <row r="831" spans="1:3" ht="17.25">
      <c r="A831" s="19">
        <v>86050</v>
      </c>
      <c r="B831" s="21" t="s">
        <v>1422</v>
      </c>
      <c r="C831" s="19" t="s">
        <v>1423</v>
      </c>
    </row>
    <row r="832" spans="1:3" ht="17.25">
      <c r="A832" s="19">
        <v>86060</v>
      </c>
      <c r="B832" s="21" t="s">
        <v>1424</v>
      </c>
      <c r="C832" s="19" t="s">
        <v>1425</v>
      </c>
    </row>
    <row r="833" spans="1:3" ht="42.75">
      <c r="A833" s="19">
        <v>86099</v>
      </c>
      <c r="B833" s="21" t="s">
        <v>1426</v>
      </c>
      <c r="C833" s="19"/>
    </row>
    <row r="834" spans="1:3" ht="17.25">
      <c r="A834" s="19"/>
      <c r="B834" s="19"/>
      <c r="C834" s="19"/>
    </row>
    <row r="835" spans="1:3" ht="47.25">
      <c r="A835" s="22">
        <v>870</v>
      </c>
      <c r="B835" s="22" t="s">
        <v>1427</v>
      </c>
      <c r="C835" s="19"/>
    </row>
    <row r="836" spans="1:3" ht="31.5">
      <c r="A836" s="19">
        <v>87010</v>
      </c>
      <c r="B836" s="21" t="s">
        <v>1428</v>
      </c>
      <c r="C836" s="19" t="s">
        <v>1429</v>
      </c>
    </row>
    <row r="837" spans="1:3" ht="17.25">
      <c r="A837" s="19">
        <v>87020</v>
      </c>
      <c r="B837" s="21" t="s">
        <v>1430</v>
      </c>
      <c r="C837" s="19" t="s">
        <v>1431</v>
      </c>
    </row>
    <row r="838" spans="1:3" ht="31.5">
      <c r="A838" s="19">
        <v>87030</v>
      </c>
      <c r="B838" s="21" t="s">
        <v>1432</v>
      </c>
      <c r="C838" s="19" t="s">
        <v>1433</v>
      </c>
    </row>
    <row r="839" spans="1:3" ht="17.25">
      <c r="A839" s="19">
        <v>87040</v>
      </c>
      <c r="B839" s="21" t="s">
        <v>1434</v>
      </c>
      <c r="C839" s="19" t="s">
        <v>1435</v>
      </c>
    </row>
    <row r="840" spans="1:3" ht="17.25">
      <c r="A840" s="19">
        <v>87050</v>
      </c>
      <c r="B840" s="21" t="s">
        <v>1436</v>
      </c>
      <c r="C840" s="19"/>
    </row>
    <row r="841" spans="1:3" ht="42.75">
      <c r="A841" s="19">
        <v>87099</v>
      </c>
      <c r="B841" s="21" t="s">
        <v>1437</v>
      </c>
      <c r="C841" s="19"/>
    </row>
    <row r="842" spans="1:3" ht="17.25">
      <c r="A842" s="19"/>
      <c r="B842" s="19"/>
      <c r="C842" s="19"/>
    </row>
    <row r="843" spans="1:3" ht="17.25">
      <c r="A843" s="22">
        <v>880</v>
      </c>
      <c r="B843" s="22" t="s">
        <v>124</v>
      </c>
      <c r="C843" s="19"/>
    </row>
    <row r="844" spans="1:3" ht="17.25">
      <c r="A844" s="19">
        <v>88011</v>
      </c>
      <c r="B844" s="21" t="s">
        <v>1438</v>
      </c>
      <c r="C844" s="19" t="s">
        <v>1439</v>
      </c>
    </row>
    <row r="845" spans="1:3" ht="17.25">
      <c r="A845" s="19">
        <v>88014</v>
      </c>
      <c r="B845" s="21" t="s">
        <v>1440</v>
      </c>
      <c r="C845" s="19"/>
    </row>
    <row r="846" spans="1:3" ht="17.25">
      <c r="A846" s="19">
        <v>88017</v>
      </c>
      <c r="B846" s="21" t="s">
        <v>1441</v>
      </c>
      <c r="C846" s="19"/>
    </row>
    <row r="847" spans="1:3" ht="17.25">
      <c r="A847" s="19">
        <v>88021</v>
      </c>
      <c r="B847" s="21" t="s">
        <v>1442</v>
      </c>
      <c r="C847" s="19"/>
    </row>
    <row r="848" spans="1:3" ht="17.25">
      <c r="A848" s="19">
        <v>88024</v>
      </c>
      <c r="B848" s="21" t="s">
        <v>1443</v>
      </c>
      <c r="C848" s="19"/>
    </row>
    <row r="849" spans="1:3" ht="17.25">
      <c r="A849" s="19"/>
      <c r="B849" s="21" t="s">
        <v>517</v>
      </c>
      <c r="C849" s="19" t="s">
        <v>1444</v>
      </c>
    </row>
    <row r="850" spans="1:3" ht="17.25">
      <c r="A850" s="19">
        <v>88031</v>
      </c>
      <c r="B850" s="21" t="s">
        <v>1445</v>
      </c>
      <c r="C850" s="19"/>
    </row>
    <row r="851" spans="1:3" ht="17.25">
      <c r="A851" s="19"/>
      <c r="B851" s="21" t="s">
        <v>1446</v>
      </c>
      <c r="C851" s="19" t="s">
        <v>1447</v>
      </c>
    </row>
    <row r="852" spans="1:3" ht="17.25">
      <c r="A852" s="19">
        <v>88034</v>
      </c>
      <c r="B852" s="21" t="s">
        <v>1448</v>
      </c>
      <c r="C852" s="19"/>
    </row>
    <row r="853" spans="1:3" ht="17.25">
      <c r="A853" s="19">
        <v>88037</v>
      </c>
      <c r="B853" s="21" t="s">
        <v>1449</v>
      </c>
      <c r="C853" s="19"/>
    </row>
    <row r="854" spans="1:3" ht="17.25">
      <c r="A854" s="19">
        <v>88041</v>
      </c>
      <c r="B854" s="21" t="s">
        <v>1450</v>
      </c>
      <c r="C854" s="19"/>
    </row>
    <row r="855" spans="1:3" ht="17.25">
      <c r="A855" s="19">
        <v>88044</v>
      </c>
      <c r="B855" s="21" t="s">
        <v>1451</v>
      </c>
      <c r="C855" s="19"/>
    </row>
    <row r="856" spans="1:3" ht="17.25">
      <c r="A856" s="19">
        <v>88047</v>
      </c>
      <c r="B856" s="21" t="s">
        <v>1452</v>
      </c>
      <c r="C856" s="19"/>
    </row>
    <row r="857" spans="1:3" ht="17.25">
      <c r="A857" s="19">
        <v>88051</v>
      </c>
      <c r="B857" s="21" t="s">
        <v>1453</v>
      </c>
      <c r="C857" s="19" t="s">
        <v>1454</v>
      </c>
    </row>
    <row r="858" spans="1:3" ht="17.25">
      <c r="A858" s="19">
        <v>88054</v>
      </c>
      <c r="B858" s="21" t="s">
        <v>1455</v>
      </c>
      <c r="C858" s="19"/>
    </row>
    <row r="859" spans="1:3" ht="17.25">
      <c r="A859" s="19">
        <v>88057</v>
      </c>
      <c r="B859" s="21" t="s">
        <v>1456</v>
      </c>
      <c r="C859" s="19"/>
    </row>
    <row r="860" spans="1:3" ht="28.5">
      <c r="A860" s="19">
        <v>88061</v>
      </c>
      <c r="B860" s="21" t="s">
        <v>1457</v>
      </c>
      <c r="C860" s="19"/>
    </row>
    <row r="861" spans="1:3" ht="17.25">
      <c r="A861" s="19">
        <v>88064</v>
      </c>
      <c r="B861" s="21" t="s">
        <v>1458</v>
      </c>
      <c r="C861" s="19"/>
    </row>
    <row r="862" spans="1:3" ht="28.5">
      <c r="A862" s="19">
        <v>88099</v>
      </c>
      <c r="B862" s="21" t="s">
        <v>1459</v>
      </c>
      <c r="C862" s="19"/>
    </row>
    <row r="863" spans="1:3" ht="17.25">
      <c r="A863" s="19"/>
      <c r="B863" s="19"/>
      <c r="C863" s="19"/>
    </row>
    <row r="864" spans="1:3" ht="17.25">
      <c r="A864" s="22">
        <v>890</v>
      </c>
      <c r="B864" s="22" t="s">
        <v>137</v>
      </c>
      <c r="C864" s="19"/>
    </row>
    <row r="865" spans="1:3" ht="17.25">
      <c r="A865" s="19">
        <v>89010</v>
      </c>
      <c r="B865" s="21" t="s">
        <v>1460</v>
      </c>
      <c r="C865" s="19"/>
    </row>
    <row r="866" spans="1:3" ht="17.25">
      <c r="A866" s="19">
        <v>89015</v>
      </c>
      <c r="B866" s="21" t="s">
        <v>1461</v>
      </c>
      <c r="C866" s="19"/>
    </row>
    <row r="867" spans="1:3" ht="28.5">
      <c r="A867" s="19">
        <v>89020</v>
      </c>
      <c r="B867" s="21" t="s">
        <v>1462</v>
      </c>
      <c r="C867" s="19" t="s">
        <v>1463</v>
      </c>
    </row>
    <row r="868" spans="1:3" ht="17.25">
      <c r="A868" s="19">
        <v>89025</v>
      </c>
      <c r="B868" s="21" t="s">
        <v>1464</v>
      </c>
      <c r="C868" s="19"/>
    </row>
    <row r="869" spans="1:3" ht="17.25">
      <c r="A869" s="19">
        <v>89030</v>
      </c>
      <c r="B869" s="21" t="s">
        <v>1465</v>
      </c>
      <c r="C869" s="19"/>
    </row>
    <row r="870" spans="1:3" ht="28.5">
      <c r="A870" s="19">
        <v>89035</v>
      </c>
      <c r="B870" s="21" t="s">
        <v>1466</v>
      </c>
      <c r="C870" s="19"/>
    </row>
    <row r="871" spans="1:3" ht="17.25">
      <c r="A871" s="19">
        <v>89040</v>
      </c>
      <c r="B871" s="21" t="s">
        <v>1467</v>
      </c>
      <c r="C871" s="19"/>
    </row>
    <row r="872" spans="1:3" ht="17.25">
      <c r="A872" s="19">
        <v>89045</v>
      </c>
      <c r="B872" s="21" t="s">
        <v>1468</v>
      </c>
      <c r="C872" s="19"/>
    </row>
    <row r="873" spans="1:3" ht="17.25">
      <c r="A873" s="19">
        <v>89050</v>
      </c>
      <c r="B873" s="21" t="s">
        <v>1469</v>
      </c>
      <c r="C873" s="19"/>
    </row>
    <row r="874" spans="1:3" ht="28.5">
      <c r="A874" s="19">
        <v>89055</v>
      </c>
      <c r="B874" s="21" t="s">
        <v>1470</v>
      </c>
      <c r="C874" s="19"/>
    </row>
    <row r="875" spans="1:3" ht="17.25">
      <c r="A875" s="19">
        <v>89060</v>
      </c>
      <c r="B875" s="21" t="s">
        <v>1471</v>
      </c>
      <c r="C875" s="19"/>
    </row>
    <row r="876" spans="1:3" ht="17.25">
      <c r="A876" s="19">
        <v>89065</v>
      </c>
      <c r="B876" s="21" t="s">
        <v>1472</v>
      </c>
      <c r="C876" s="19"/>
    </row>
    <row r="877" spans="1:3" ht="28.5">
      <c r="A877" s="19">
        <v>89099</v>
      </c>
      <c r="B877" s="21" t="s">
        <v>1473</v>
      </c>
      <c r="C877" s="19"/>
    </row>
    <row r="878" spans="1:3" ht="17.25">
      <c r="A878" s="19"/>
      <c r="B878" s="19"/>
      <c r="C878" s="19"/>
    </row>
    <row r="879" spans="1:3" ht="17.25">
      <c r="A879" s="22">
        <v>910</v>
      </c>
      <c r="B879" s="22" t="s">
        <v>139</v>
      </c>
      <c r="C879" s="19"/>
    </row>
    <row r="880" spans="1:3" ht="17.25">
      <c r="A880" s="19">
        <v>91010</v>
      </c>
      <c r="B880" s="21" t="s">
        <v>1474</v>
      </c>
      <c r="C880" s="19"/>
    </row>
    <row r="881" spans="1:3" ht="31.5">
      <c r="A881" s="19"/>
      <c r="B881" s="21" t="s">
        <v>307</v>
      </c>
      <c r="C881" s="19" t="s">
        <v>1475</v>
      </c>
    </row>
    <row r="882" spans="1:3" ht="28.5">
      <c r="A882" s="19"/>
      <c r="B882" s="21" t="s">
        <v>309</v>
      </c>
      <c r="C882" s="19" t="s">
        <v>1476</v>
      </c>
    </row>
    <row r="883" spans="1:3" ht="17.25">
      <c r="A883" s="19">
        <v>91030</v>
      </c>
      <c r="B883" s="21" t="s">
        <v>1477</v>
      </c>
      <c r="C883" s="19" t="s">
        <v>1478</v>
      </c>
    </row>
    <row r="884" spans="1:3" ht="28.5">
      <c r="A884" s="19">
        <v>91035</v>
      </c>
      <c r="B884" s="21" t="s">
        <v>1479</v>
      </c>
      <c r="C884" s="19"/>
    </row>
    <row r="885" spans="1:3" ht="17.25">
      <c r="A885" s="19">
        <v>91040</v>
      </c>
      <c r="B885" s="21" t="s">
        <v>1480</v>
      </c>
      <c r="C885" s="19" t="s">
        <v>1481</v>
      </c>
    </row>
    <row r="886" spans="1:3" ht="17.25">
      <c r="A886" s="19">
        <v>91045</v>
      </c>
      <c r="B886" s="21" t="s">
        <v>1482</v>
      </c>
      <c r="C886" s="19"/>
    </row>
    <row r="887" spans="1:3" ht="28.5">
      <c r="A887" s="19">
        <v>91050</v>
      </c>
      <c r="B887" s="21" t="s">
        <v>1483</v>
      </c>
      <c r="C887" s="19" t="s">
        <v>1484</v>
      </c>
    </row>
    <row r="888" spans="1:3" ht="28.5">
      <c r="A888" s="19">
        <v>91060</v>
      </c>
      <c r="B888" s="21" t="s">
        <v>1485</v>
      </c>
      <c r="C888" s="19" t="s">
        <v>1486</v>
      </c>
    </row>
    <row r="889" spans="1:3" ht="29.25" thickBot="1">
      <c r="A889" s="28">
        <v>91099</v>
      </c>
      <c r="B889" s="29" t="s">
        <v>1487</v>
      </c>
      <c r="C889" s="30"/>
    </row>
  </sheetData>
  <autoFilter ref="A1:C1" xr:uid="{00000000-0009-0000-0000-000002000000}"/>
  <mergeCells count="3">
    <mergeCell ref="A760:A762"/>
    <mergeCell ref="B760:B762"/>
    <mergeCell ref="C760:C762"/>
  </mergeCells>
  <phoneticPr fontId="25" type="noConversion"/>
  <hyperlinks>
    <hyperlink ref="C31" r:id="rId1" display="http://gs.ccnu.edu.cn/jxj/cai/fz.htm"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52"/>
  <sheetViews>
    <sheetView workbookViewId="0">
      <selection activeCell="H4" sqref="H4"/>
    </sheetView>
  </sheetViews>
  <sheetFormatPr defaultRowHeight="14.25"/>
  <cols>
    <col min="1" max="1" width="7" bestFit="1" customWidth="1"/>
    <col min="2" max="2" width="40.75" customWidth="1"/>
    <col min="3" max="3" width="7.625" bestFit="1" customWidth="1"/>
    <col min="4" max="5" width="16.875" customWidth="1"/>
    <col min="6" max="6" width="13.25" customWidth="1"/>
    <col min="7" max="7" width="18.25" bestFit="1" customWidth="1"/>
    <col min="8" max="8" width="21.25" bestFit="1" customWidth="1"/>
    <col min="9" max="10" width="12.5" bestFit="1" customWidth="1"/>
    <col min="11" max="11" width="14.625" customWidth="1"/>
  </cols>
  <sheetData>
    <row r="1" spans="1:11" ht="45" customHeight="1">
      <c r="A1" s="275" t="s">
        <v>5235</v>
      </c>
      <c r="B1" s="275"/>
      <c r="C1" s="275"/>
      <c r="D1" s="275"/>
      <c r="E1" s="275"/>
      <c r="F1" s="275"/>
      <c r="G1" s="275"/>
      <c r="H1" s="275"/>
      <c r="I1" s="275"/>
      <c r="J1" s="275"/>
      <c r="K1" s="152"/>
    </row>
    <row r="2" spans="1:11" s="127" customFormat="1" ht="35.1" customHeight="1">
      <c r="A2" s="126" t="s">
        <v>2286</v>
      </c>
      <c r="B2" s="126" t="s">
        <v>2287</v>
      </c>
      <c r="C2" s="126" t="s">
        <v>2288</v>
      </c>
      <c r="D2" s="126" t="s">
        <v>2289</v>
      </c>
      <c r="E2" s="126" t="s">
        <v>5239</v>
      </c>
      <c r="F2" s="126" t="s">
        <v>3914</v>
      </c>
      <c r="G2" s="126" t="s">
        <v>2290</v>
      </c>
      <c r="H2" s="126" t="s">
        <v>2291</v>
      </c>
      <c r="I2" s="126" t="s">
        <v>3903</v>
      </c>
      <c r="J2" s="126" t="s">
        <v>3960</v>
      </c>
      <c r="K2" s="126" t="s">
        <v>3961</v>
      </c>
    </row>
    <row r="3" spans="1:11" ht="80.099999999999994" customHeight="1">
      <c r="A3" s="149">
        <v>1</v>
      </c>
      <c r="B3" s="150"/>
      <c r="C3" s="115"/>
      <c r="D3" s="115"/>
      <c r="E3" s="115"/>
      <c r="F3" s="115"/>
      <c r="G3" s="151"/>
      <c r="H3" s="115"/>
      <c r="I3" s="150"/>
      <c r="J3" s="150"/>
      <c r="K3" s="152"/>
    </row>
    <row r="4" spans="1:11" ht="80.099999999999994" customHeight="1">
      <c r="A4" s="149">
        <v>2</v>
      </c>
      <c r="B4" s="150"/>
      <c r="C4" s="115"/>
      <c r="D4" s="115"/>
      <c r="E4" s="115"/>
      <c r="F4" s="115"/>
      <c r="G4" s="151"/>
      <c r="H4" s="115"/>
      <c r="I4" s="150"/>
      <c r="J4" s="150"/>
      <c r="K4" s="152"/>
    </row>
    <row r="5" spans="1:11" ht="80.099999999999994" customHeight="1">
      <c r="A5" s="149">
        <v>3</v>
      </c>
      <c r="B5" s="150"/>
      <c r="C5" s="115"/>
      <c r="D5" s="115"/>
      <c r="E5" s="115"/>
      <c r="F5" s="115"/>
      <c r="G5" s="151"/>
      <c r="H5" s="115"/>
      <c r="I5" s="150"/>
      <c r="J5" s="150"/>
      <c r="K5" s="152"/>
    </row>
    <row r="6" spans="1:11" ht="80.099999999999994" customHeight="1">
      <c r="A6" s="149">
        <v>4</v>
      </c>
      <c r="B6" s="150"/>
      <c r="C6" s="115"/>
      <c r="D6" s="115"/>
      <c r="E6" s="115"/>
      <c r="F6" s="115"/>
      <c r="G6" s="151"/>
      <c r="H6" s="115"/>
      <c r="I6" s="150"/>
      <c r="J6" s="150"/>
      <c r="K6" s="152"/>
    </row>
    <row r="7" spans="1:11" ht="80.099999999999994" customHeight="1">
      <c r="A7" s="149">
        <v>5</v>
      </c>
      <c r="B7" s="150"/>
      <c r="C7" s="115"/>
      <c r="D7" s="115"/>
      <c r="E7" s="115"/>
      <c r="F7" s="115"/>
      <c r="G7" s="151"/>
      <c r="H7" s="115"/>
      <c r="I7" s="150"/>
      <c r="J7" s="150"/>
      <c r="K7" s="152"/>
    </row>
    <row r="8" spans="1:11" ht="80.099999999999994" customHeight="1">
      <c r="A8" s="149">
        <v>6</v>
      </c>
      <c r="B8" s="150"/>
      <c r="C8" s="115"/>
      <c r="D8" s="115"/>
      <c r="E8" s="115"/>
      <c r="F8" s="115"/>
      <c r="G8" s="151"/>
      <c r="H8" s="115"/>
      <c r="I8" s="150"/>
      <c r="J8" s="150"/>
      <c r="K8" s="152"/>
    </row>
    <row r="9" spans="1:11" ht="80.099999999999994" customHeight="1">
      <c r="A9" s="149">
        <v>7</v>
      </c>
      <c r="B9" s="117"/>
      <c r="C9" s="115"/>
      <c r="D9" s="117"/>
      <c r="E9" s="117"/>
      <c r="F9" s="117"/>
      <c r="G9" s="117"/>
      <c r="H9" s="117"/>
      <c r="I9" s="117"/>
      <c r="J9" s="117"/>
      <c r="K9" s="152"/>
    </row>
    <row r="10" spans="1:11" ht="80.099999999999994" customHeight="1">
      <c r="A10" s="149">
        <v>8</v>
      </c>
      <c r="B10" s="117"/>
      <c r="C10" s="115"/>
      <c r="D10" s="117"/>
      <c r="E10" s="117"/>
      <c r="F10" s="117"/>
      <c r="G10" s="117"/>
      <c r="H10" s="117"/>
      <c r="I10" s="117"/>
      <c r="J10" s="117"/>
      <c r="K10" s="152"/>
    </row>
    <row r="11" spans="1:11" ht="80.099999999999994" customHeight="1">
      <c r="A11" s="149">
        <v>9</v>
      </c>
      <c r="B11" s="117"/>
      <c r="C11" s="115"/>
      <c r="D11" s="117"/>
      <c r="E11" s="117"/>
      <c r="F11" s="117"/>
      <c r="G11" s="117"/>
      <c r="H11" s="117"/>
      <c r="I11" s="117"/>
      <c r="J11" s="117"/>
      <c r="K11" s="152"/>
    </row>
    <row r="12" spans="1:11" ht="80.099999999999994" customHeight="1">
      <c r="A12" s="149">
        <v>10</v>
      </c>
      <c r="B12" s="117"/>
      <c r="C12" s="115"/>
      <c r="D12" s="117"/>
      <c r="E12" s="117"/>
      <c r="F12" s="117"/>
      <c r="G12" s="117"/>
      <c r="H12" s="117"/>
      <c r="I12" s="117"/>
      <c r="J12" s="117"/>
      <c r="K12" s="152"/>
    </row>
    <row r="13" spans="1:11" ht="80.099999999999994" customHeight="1">
      <c r="A13" s="149">
        <v>11</v>
      </c>
      <c r="B13" s="117"/>
      <c r="C13" s="115"/>
      <c r="D13" s="117"/>
      <c r="E13" s="117"/>
      <c r="F13" s="117"/>
      <c r="G13" s="117"/>
      <c r="H13" s="117"/>
      <c r="I13" s="117"/>
      <c r="J13" s="117"/>
      <c r="K13" s="152"/>
    </row>
    <row r="14" spans="1:11" ht="80.099999999999994" customHeight="1">
      <c r="A14" s="149">
        <v>12</v>
      </c>
      <c r="B14" s="117"/>
      <c r="C14" s="115"/>
      <c r="D14" s="117"/>
      <c r="E14" s="117"/>
      <c r="F14" s="117"/>
      <c r="G14" s="117"/>
      <c r="H14" s="117"/>
      <c r="I14" s="117"/>
      <c r="J14" s="117"/>
      <c r="K14" s="152"/>
    </row>
    <row r="15" spans="1:11" ht="80.099999999999994" customHeight="1">
      <c r="A15" s="149">
        <v>13</v>
      </c>
      <c r="B15" s="117"/>
      <c r="C15" s="115"/>
      <c r="D15" s="117"/>
      <c r="E15" s="117"/>
      <c r="F15" s="117"/>
      <c r="G15" s="117"/>
      <c r="H15" s="117"/>
      <c r="I15" s="117"/>
      <c r="J15" s="117"/>
      <c r="K15" s="152"/>
    </row>
    <row r="16" spans="1:11" ht="80.099999999999994" customHeight="1">
      <c r="A16" s="149">
        <v>14</v>
      </c>
      <c r="B16" s="117"/>
      <c r="C16" s="115"/>
      <c r="D16" s="117"/>
      <c r="E16" s="117"/>
      <c r="F16" s="117"/>
      <c r="G16" s="117"/>
      <c r="H16" s="117"/>
      <c r="I16" s="117"/>
      <c r="J16" s="117"/>
      <c r="K16" s="152"/>
    </row>
    <row r="17" spans="1:11" ht="80.099999999999994" customHeight="1">
      <c r="A17" s="149">
        <v>15</v>
      </c>
      <c r="B17" s="117"/>
      <c r="C17" s="115"/>
      <c r="D17" s="117"/>
      <c r="E17" s="117"/>
      <c r="F17" s="117"/>
      <c r="G17" s="117"/>
      <c r="H17" s="117"/>
      <c r="I17" s="117"/>
      <c r="J17" s="117"/>
      <c r="K17" s="152"/>
    </row>
    <row r="18" spans="1:11" ht="80.099999999999994" customHeight="1">
      <c r="A18" s="149">
        <v>16</v>
      </c>
      <c r="B18" s="117"/>
      <c r="C18" s="115"/>
      <c r="D18" s="117"/>
      <c r="E18" s="117"/>
      <c r="F18" s="117"/>
      <c r="G18" s="117"/>
      <c r="H18" s="117"/>
      <c r="I18" s="117"/>
      <c r="J18" s="117"/>
      <c r="K18" s="152"/>
    </row>
    <row r="19" spans="1:11" ht="80.099999999999994" customHeight="1">
      <c r="A19" s="149">
        <v>17</v>
      </c>
      <c r="B19" s="117"/>
      <c r="C19" s="115"/>
      <c r="D19" s="117"/>
      <c r="E19" s="117"/>
      <c r="F19" s="117"/>
      <c r="G19" s="117"/>
      <c r="H19" s="117"/>
      <c r="I19" s="117"/>
      <c r="J19" s="117"/>
      <c r="K19" s="152"/>
    </row>
    <row r="20" spans="1:11" ht="80.099999999999994" customHeight="1">
      <c r="A20" s="149">
        <v>18</v>
      </c>
      <c r="B20" s="117"/>
      <c r="C20" s="115"/>
      <c r="D20" s="117"/>
      <c r="E20" s="117"/>
      <c r="F20" s="117"/>
      <c r="G20" s="117"/>
      <c r="H20" s="117"/>
      <c r="I20" s="117"/>
      <c r="J20" s="117"/>
      <c r="K20" s="152"/>
    </row>
    <row r="21" spans="1:11" ht="80.099999999999994" customHeight="1">
      <c r="A21" s="149">
        <v>19</v>
      </c>
      <c r="B21" s="117"/>
      <c r="C21" s="115"/>
      <c r="D21" s="117"/>
      <c r="E21" s="117"/>
      <c r="F21" s="117"/>
      <c r="G21" s="117"/>
      <c r="H21" s="117"/>
      <c r="I21" s="117"/>
      <c r="J21" s="117"/>
      <c r="K21" s="152"/>
    </row>
    <row r="22" spans="1:11" ht="80.099999999999994" customHeight="1">
      <c r="A22" s="149">
        <v>20</v>
      </c>
      <c r="B22" s="117"/>
      <c r="C22" s="115"/>
      <c r="D22" s="117"/>
      <c r="E22" s="117"/>
      <c r="F22" s="117"/>
      <c r="G22" s="117"/>
      <c r="H22" s="117"/>
      <c r="I22" s="117"/>
      <c r="J22" s="117"/>
      <c r="K22" s="152"/>
    </row>
    <row r="23" spans="1:11" ht="80.099999999999994" customHeight="1">
      <c r="A23" s="149">
        <v>21</v>
      </c>
      <c r="B23" s="117"/>
      <c r="C23" s="115"/>
      <c r="D23" s="117"/>
      <c r="E23" s="117"/>
      <c r="F23" s="117"/>
      <c r="G23" s="117"/>
      <c r="H23" s="117"/>
      <c r="I23" s="117"/>
      <c r="J23" s="117"/>
      <c r="K23" s="152"/>
    </row>
    <row r="24" spans="1:11" ht="80.099999999999994" customHeight="1">
      <c r="A24" s="149">
        <v>22</v>
      </c>
      <c r="B24" s="117"/>
      <c r="C24" s="115"/>
      <c r="D24" s="117"/>
      <c r="E24" s="117"/>
      <c r="F24" s="117"/>
      <c r="G24" s="117"/>
      <c r="H24" s="117"/>
      <c r="I24" s="117"/>
      <c r="J24" s="117"/>
      <c r="K24" s="152"/>
    </row>
    <row r="25" spans="1:11" ht="80.099999999999994" customHeight="1">
      <c r="A25" s="149">
        <v>23</v>
      </c>
      <c r="B25" s="117"/>
      <c r="C25" s="115"/>
      <c r="D25" s="117"/>
      <c r="E25" s="117"/>
      <c r="F25" s="117"/>
      <c r="G25" s="117"/>
      <c r="H25" s="117"/>
      <c r="I25" s="117"/>
      <c r="J25" s="117"/>
      <c r="K25" s="152"/>
    </row>
    <row r="26" spans="1:11" ht="80.099999999999994" customHeight="1">
      <c r="A26" s="149">
        <v>24</v>
      </c>
      <c r="B26" s="117"/>
      <c r="C26" s="115"/>
      <c r="D26" s="117"/>
      <c r="E26" s="117"/>
      <c r="F26" s="117"/>
      <c r="G26" s="117"/>
      <c r="H26" s="117"/>
      <c r="I26" s="117"/>
      <c r="J26" s="117"/>
      <c r="K26" s="152"/>
    </row>
    <row r="27" spans="1:11" ht="80.099999999999994" customHeight="1">
      <c r="A27" s="149">
        <v>25</v>
      </c>
      <c r="B27" s="117"/>
      <c r="C27" s="115"/>
      <c r="D27" s="117"/>
      <c r="E27" s="117"/>
      <c r="F27" s="117"/>
      <c r="G27" s="117"/>
      <c r="H27" s="117"/>
      <c r="I27" s="117"/>
      <c r="J27" s="117"/>
      <c r="K27" s="152"/>
    </row>
    <row r="28" spans="1:11" ht="80.099999999999994" customHeight="1">
      <c r="A28" s="149">
        <v>26</v>
      </c>
      <c r="B28" s="117"/>
      <c r="C28" s="115"/>
      <c r="D28" s="117"/>
      <c r="E28" s="117"/>
      <c r="F28" s="117"/>
      <c r="G28" s="117"/>
      <c r="H28" s="117"/>
      <c r="I28" s="117"/>
      <c r="J28" s="117"/>
      <c r="K28" s="152"/>
    </row>
    <row r="29" spans="1:11" ht="80.099999999999994" customHeight="1">
      <c r="A29" s="149">
        <v>27</v>
      </c>
      <c r="B29" s="117"/>
      <c r="C29" s="115"/>
      <c r="D29" s="117"/>
      <c r="E29" s="117"/>
      <c r="F29" s="117"/>
      <c r="G29" s="117"/>
      <c r="H29" s="117"/>
      <c r="I29" s="117"/>
      <c r="J29" s="117"/>
      <c r="K29" s="152"/>
    </row>
    <row r="30" spans="1:11" ht="80.099999999999994" customHeight="1">
      <c r="A30" s="149">
        <v>28</v>
      </c>
      <c r="B30" s="117"/>
      <c r="C30" s="115"/>
      <c r="D30" s="117"/>
      <c r="E30" s="117"/>
      <c r="F30" s="117"/>
      <c r="G30" s="117"/>
      <c r="H30" s="117"/>
      <c r="I30" s="117"/>
      <c r="J30" s="117"/>
      <c r="K30" s="152"/>
    </row>
    <row r="31" spans="1:11" ht="80.099999999999994" customHeight="1">
      <c r="A31" s="149">
        <v>29</v>
      </c>
      <c r="B31" s="117"/>
      <c r="C31" s="115"/>
      <c r="D31" s="117"/>
      <c r="E31" s="117"/>
      <c r="F31" s="117"/>
      <c r="G31" s="117"/>
      <c r="H31" s="117"/>
      <c r="I31" s="117"/>
      <c r="J31" s="117"/>
      <c r="K31" s="152"/>
    </row>
    <row r="32" spans="1:11" ht="80.099999999999994" customHeight="1">
      <c r="A32" s="149">
        <v>30</v>
      </c>
      <c r="B32" s="117"/>
      <c r="C32" s="115"/>
      <c r="D32" s="117"/>
      <c r="E32" s="117"/>
      <c r="F32" s="117"/>
      <c r="G32" s="117"/>
      <c r="H32" s="117"/>
      <c r="I32" s="117"/>
      <c r="J32" s="117"/>
      <c r="K32" s="152"/>
    </row>
    <row r="33" spans="1:11" ht="80.099999999999994" customHeight="1">
      <c r="A33" s="149">
        <v>31</v>
      </c>
      <c r="B33" s="117"/>
      <c r="C33" s="115"/>
      <c r="D33" s="117"/>
      <c r="E33" s="117"/>
      <c r="F33" s="117"/>
      <c r="G33" s="117"/>
      <c r="H33" s="117"/>
      <c r="I33" s="117"/>
      <c r="J33" s="117"/>
      <c r="K33" s="152"/>
    </row>
    <row r="34" spans="1:11" ht="80.099999999999994" customHeight="1">
      <c r="A34" s="149">
        <v>32</v>
      </c>
      <c r="B34" s="117"/>
      <c r="C34" s="115"/>
      <c r="D34" s="117"/>
      <c r="E34" s="117"/>
      <c r="F34" s="117"/>
      <c r="G34" s="117"/>
      <c r="H34" s="117"/>
      <c r="I34" s="117"/>
      <c r="J34" s="117"/>
      <c r="K34" s="152"/>
    </row>
    <row r="35" spans="1:11" ht="80.099999999999994" customHeight="1">
      <c r="A35" s="149">
        <v>33</v>
      </c>
      <c r="B35" s="117"/>
      <c r="C35" s="115"/>
      <c r="D35" s="117"/>
      <c r="E35" s="117"/>
      <c r="F35" s="117"/>
      <c r="G35" s="117"/>
      <c r="H35" s="117"/>
      <c r="I35" s="117"/>
      <c r="J35" s="117"/>
      <c r="K35" s="152"/>
    </row>
    <row r="36" spans="1:11" ht="80.099999999999994" customHeight="1">
      <c r="A36" s="149">
        <v>34</v>
      </c>
      <c r="B36" s="117"/>
      <c r="C36" s="115"/>
      <c r="D36" s="117"/>
      <c r="E36" s="117"/>
      <c r="F36" s="117"/>
      <c r="G36" s="117"/>
      <c r="H36" s="117"/>
      <c r="I36" s="117"/>
      <c r="J36" s="117"/>
      <c r="K36" s="152"/>
    </row>
    <row r="37" spans="1:11" ht="80.099999999999994" customHeight="1">
      <c r="A37" s="149">
        <v>35</v>
      </c>
      <c r="B37" s="117"/>
      <c r="C37" s="115"/>
      <c r="D37" s="117"/>
      <c r="E37" s="117"/>
      <c r="F37" s="117"/>
      <c r="G37" s="117"/>
      <c r="H37" s="117"/>
      <c r="I37" s="117"/>
      <c r="J37" s="117"/>
      <c r="K37" s="152"/>
    </row>
    <row r="38" spans="1:11" ht="80.099999999999994" customHeight="1">
      <c r="A38" s="149">
        <v>36</v>
      </c>
      <c r="B38" s="117"/>
      <c r="C38" s="115"/>
      <c r="D38" s="117"/>
      <c r="E38" s="117"/>
      <c r="F38" s="117"/>
      <c r="G38" s="117"/>
      <c r="H38" s="117"/>
      <c r="I38" s="117"/>
      <c r="J38" s="117"/>
      <c r="K38" s="152"/>
    </row>
    <row r="39" spans="1:11" ht="80.099999999999994" customHeight="1">
      <c r="A39" s="149">
        <v>37</v>
      </c>
      <c r="B39" s="117"/>
      <c r="C39" s="115"/>
      <c r="D39" s="117"/>
      <c r="E39" s="117"/>
      <c r="F39" s="117"/>
      <c r="G39" s="117"/>
      <c r="H39" s="117"/>
      <c r="I39" s="117"/>
      <c r="J39" s="117"/>
      <c r="K39" s="152"/>
    </row>
    <row r="40" spans="1:11" ht="80.099999999999994" customHeight="1">
      <c r="A40" s="149">
        <v>38</v>
      </c>
      <c r="B40" s="117"/>
      <c r="C40" s="115"/>
      <c r="D40" s="117"/>
      <c r="E40" s="117"/>
      <c r="F40" s="117"/>
      <c r="G40" s="117"/>
      <c r="H40" s="117"/>
      <c r="I40" s="117"/>
      <c r="J40" s="117"/>
      <c r="K40" s="152"/>
    </row>
    <row r="41" spans="1:11" ht="80.099999999999994" customHeight="1">
      <c r="A41" s="149">
        <v>39</v>
      </c>
      <c r="B41" s="117"/>
      <c r="C41" s="115"/>
      <c r="D41" s="117"/>
      <c r="E41" s="117"/>
      <c r="F41" s="117"/>
      <c r="G41" s="117"/>
      <c r="H41" s="117"/>
      <c r="I41" s="117"/>
      <c r="J41" s="117"/>
      <c r="K41" s="152"/>
    </row>
    <row r="42" spans="1:11" ht="80.099999999999994" customHeight="1">
      <c r="A42" s="149">
        <v>40</v>
      </c>
      <c r="B42" s="117"/>
      <c r="C42" s="115"/>
      <c r="D42" s="117"/>
      <c r="E42" s="117"/>
      <c r="F42" s="117"/>
      <c r="G42" s="117"/>
      <c r="H42" s="117"/>
      <c r="I42" s="117"/>
      <c r="J42" s="117"/>
      <c r="K42" s="152"/>
    </row>
    <row r="43" spans="1:11" ht="80.099999999999994" customHeight="1">
      <c r="A43" s="149">
        <v>41</v>
      </c>
      <c r="B43" s="117"/>
      <c r="C43" s="115"/>
      <c r="D43" s="117"/>
      <c r="E43" s="117"/>
      <c r="F43" s="117"/>
      <c r="G43" s="117"/>
      <c r="H43" s="117"/>
      <c r="I43" s="117"/>
      <c r="J43" s="117"/>
      <c r="K43" s="152"/>
    </row>
    <row r="44" spans="1:11" ht="80.099999999999994" customHeight="1">
      <c r="A44" s="149">
        <v>42</v>
      </c>
      <c r="B44" s="117"/>
      <c r="C44" s="115"/>
      <c r="D44" s="117"/>
      <c r="E44" s="117"/>
      <c r="F44" s="117"/>
      <c r="G44" s="117"/>
      <c r="H44" s="117"/>
      <c r="I44" s="117"/>
      <c r="J44" s="117"/>
      <c r="K44" s="152"/>
    </row>
    <row r="45" spans="1:11" ht="80.099999999999994" customHeight="1">
      <c r="A45" s="149">
        <v>43</v>
      </c>
      <c r="B45" s="117"/>
      <c r="C45" s="115"/>
      <c r="D45" s="117"/>
      <c r="E45" s="117"/>
      <c r="F45" s="117"/>
      <c r="G45" s="117"/>
      <c r="H45" s="117"/>
      <c r="I45" s="117"/>
      <c r="J45" s="117"/>
      <c r="K45" s="152"/>
    </row>
    <row r="46" spans="1:11" ht="80.099999999999994" customHeight="1">
      <c r="A46" s="149">
        <v>44</v>
      </c>
      <c r="B46" s="117"/>
      <c r="C46" s="115"/>
      <c r="D46" s="117"/>
      <c r="E46" s="117"/>
      <c r="F46" s="117"/>
      <c r="G46" s="117"/>
      <c r="H46" s="117"/>
      <c r="I46" s="117"/>
      <c r="J46" s="117"/>
      <c r="K46" s="152"/>
    </row>
    <row r="47" spans="1:11" ht="80.099999999999994" customHeight="1">
      <c r="A47" s="149">
        <v>45</v>
      </c>
      <c r="B47" s="117"/>
      <c r="C47" s="115"/>
      <c r="D47" s="117"/>
      <c r="E47" s="117"/>
      <c r="F47" s="117"/>
      <c r="G47" s="117"/>
      <c r="H47" s="117"/>
      <c r="I47" s="117"/>
      <c r="J47" s="117"/>
      <c r="K47" s="152"/>
    </row>
    <row r="48" spans="1:11" ht="80.099999999999994" customHeight="1">
      <c r="A48" s="149">
        <v>46</v>
      </c>
      <c r="B48" s="117"/>
      <c r="C48" s="115"/>
      <c r="D48" s="117"/>
      <c r="E48" s="117"/>
      <c r="F48" s="117"/>
      <c r="G48" s="117"/>
      <c r="H48" s="117"/>
      <c r="I48" s="117"/>
      <c r="J48" s="117"/>
      <c r="K48" s="152"/>
    </row>
    <row r="49" spans="1:11" ht="80.099999999999994" customHeight="1">
      <c r="A49" s="149">
        <v>47</v>
      </c>
      <c r="B49" s="117"/>
      <c r="C49" s="115"/>
      <c r="D49" s="117"/>
      <c r="E49" s="117"/>
      <c r="F49" s="117"/>
      <c r="G49" s="117"/>
      <c r="H49" s="117"/>
      <c r="I49" s="117"/>
      <c r="J49" s="117"/>
      <c r="K49" s="152"/>
    </row>
    <row r="50" spans="1:11" ht="80.099999999999994" customHeight="1">
      <c r="A50" s="149">
        <v>48</v>
      </c>
      <c r="B50" s="117"/>
      <c r="C50" s="115"/>
      <c r="D50" s="117"/>
      <c r="E50" s="117"/>
      <c r="F50" s="117"/>
      <c r="G50" s="117"/>
      <c r="H50" s="117"/>
      <c r="I50" s="117"/>
      <c r="J50" s="117"/>
      <c r="K50" s="152"/>
    </row>
    <row r="51" spans="1:11" ht="80.099999999999994" customHeight="1">
      <c r="A51" s="149">
        <v>49</v>
      </c>
      <c r="B51" s="117"/>
      <c r="C51" s="115"/>
      <c r="D51" s="117"/>
      <c r="E51" s="117"/>
      <c r="F51" s="117"/>
      <c r="G51" s="117"/>
      <c r="H51" s="117"/>
      <c r="I51" s="117"/>
      <c r="J51" s="117"/>
      <c r="K51" s="152"/>
    </row>
    <row r="52" spans="1:11" ht="80.099999999999994" customHeight="1">
      <c r="A52" s="149">
        <v>50</v>
      </c>
      <c r="B52" s="117"/>
      <c r="C52" s="115"/>
      <c r="D52" s="117"/>
      <c r="E52" s="117"/>
      <c r="F52" s="117"/>
      <c r="G52" s="117"/>
      <c r="H52" s="117"/>
      <c r="I52" s="117"/>
      <c r="J52" s="117"/>
      <c r="K52" s="152"/>
    </row>
  </sheetData>
  <mergeCells count="1">
    <mergeCell ref="A1:J1"/>
  </mergeCells>
  <phoneticPr fontId="24" type="noConversion"/>
  <dataValidations count="3">
    <dataValidation allowBlank="1" showInputMessage="1" showErrorMessage="1" promptTitle="注意：" prompt="作者请填写中文姓名" sqref="C3:C52" xr:uid="{00000000-0002-0000-0300-000000000000}"/>
    <dataValidation type="list" allowBlank="1" showInputMessage="1" showErrorMessage="1" promptTitle="注意：" prompt="请在下拉菜单中点选" sqref="F3:F52" xr:uid="{00000000-0002-0000-0300-000001000000}">
      <formula1>"SCI,EI,ISTP,SSCI,CSSCI,其它"</formula1>
    </dataValidation>
    <dataValidation type="list" allowBlank="1" showInputMessage="1" showErrorMessage="1" sqref="K1:K1048576" xr:uid="{00000000-0002-0000-0300-000002000000}">
      <formula1>"第一作者,通讯作者"</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2"/>
  <sheetViews>
    <sheetView workbookViewId="0">
      <selection activeCell="I5" sqref="I5"/>
    </sheetView>
  </sheetViews>
  <sheetFormatPr defaultRowHeight="14.25"/>
  <cols>
    <col min="1" max="1" width="7.5" style="45" bestFit="1" customWidth="1"/>
    <col min="2" max="5" width="25.625" customWidth="1"/>
    <col min="6" max="6" width="15.625" customWidth="1"/>
  </cols>
  <sheetData>
    <row r="1" spans="1:6" ht="45" customHeight="1">
      <c r="A1" s="276" t="s">
        <v>2295</v>
      </c>
      <c r="B1" s="277"/>
      <c r="C1" s="277"/>
      <c r="D1" s="277"/>
      <c r="E1" s="277"/>
    </row>
    <row r="2" spans="1:6" s="125" customFormat="1" ht="36.75" customHeight="1">
      <c r="A2" s="124" t="s">
        <v>2286</v>
      </c>
      <c r="B2" s="124" t="s">
        <v>2296</v>
      </c>
      <c r="C2" s="124" t="s">
        <v>2297</v>
      </c>
      <c r="D2" s="124" t="s">
        <v>2298</v>
      </c>
      <c r="E2" s="224" t="s">
        <v>2299</v>
      </c>
      <c r="F2" s="224" t="s">
        <v>5236</v>
      </c>
    </row>
    <row r="3" spans="1:6" ht="60" customHeight="1">
      <c r="A3" s="99">
        <v>1</v>
      </c>
      <c r="B3" s="118"/>
      <c r="C3" s="119"/>
      <c r="D3" s="119"/>
      <c r="E3" s="225"/>
      <c r="F3" s="152"/>
    </row>
    <row r="4" spans="1:6" ht="60" customHeight="1">
      <c r="A4" s="99">
        <v>2</v>
      </c>
      <c r="B4" s="118"/>
      <c r="C4" s="120"/>
      <c r="D4" s="120"/>
      <c r="E4" s="226"/>
      <c r="F4" s="152"/>
    </row>
    <row r="5" spans="1:6" ht="60" customHeight="1">
      <c r="A5" s="99">
        <v>3</v>
      </c>
      <c r="B5" s="121"/>
      <c r="C5" s="122"/>
      <c r="D5" s="122"/>
      <c r="E5" s="227"/>
      <c r="F5" s="152"/>
    </row>
    <row r="6" spans="1:6" ht="60" customHeight="1">
      <c r="A6" s="99">
        <v>4</v>
      </c>
      <c r="B6" s="121"/>
      <c r="C6" s="122"/>
      <c r="D6" s="122"/>
      <c r="E6" s="227"/>
      <c r="F6" s="152"/>
    </row>
    <row r="7" spans="1:6" ht="60" customHeight="1">
      <c r="A7" s="99">
        <v>5</v>
      </c>
      <c r="B7" s="121"/>
      <c r="C7" s="122"/>
      <c r="D7" s="122"/>
      <c r="E7" s="227"/>
      <c r="F7" s="152"/>
    </row>
    <row r="8" spans="1:6" ht="60" customHeight="1">
      <c r="A8" s="99">
        <v>6</v>
      </c>
      <c r="B8" s="121"/>
      <c r="C8" s="122"/>
      <c r="D8" s="122"/>
      <c r="E8" s="227"/>
      <c r="F8" s="152"/>
    </row>
    <row r="9" spans="1:6" ht="60" customHeight="1">
      <c r="A9" s="99">
        <v>7</v>
      </c>
      <c r="B9" s="116"/>
      <c r="C9" s="123"/>
      <c r="D9" s="123"/>
      <c r="E9" s="228"/>
      <c r="F9" s="152"/>
    </row>
    <row r="10" spans="1:6" ht="60" customHeight="1">
      <c r="A10" s="99">
        <v>8</v>
      </c>
      <c r="B10" s="116"/>
      <c r="C10" s="123"/>
      <c r="D10" s="123"/>
      <c r="E10" s="228"/>
      <c r="F10" s="152"/>
    </row>
    <row r="11" spans="1:6" ht="60" customHeight="1">
      <c r="A11" s="99">
        <v>9</v>
      </c>
      <c r="B11" s="116"/>
      <c r="C11" s="123"/>
      <c r="D11" s="123"/>
      <c r="E11" s="228"/>
      <c r="F11" s="152"/>
    </row>
    <row r="12" spans="1:6" ht="60" customHeight="1">
      <c r="A12" s="99">
        <v>10</v>
      </c>
      <c r="B12" s="116"/>
      <c r="C12" s="123"/>
      <c r="D12" s="123"/>
      <c r="E12" s="228"/>
      <c r="F12" s="152"/>
    </row>
    <row r="13" spans="1:6" ht="60" customHeight="1">
      <c r="A13" s="99">
        <v>11</v>
      </c>
      <c r="B13" s="116"/>
      <c r="C13" s="123"/>
      <c r="D13" s="123"/>
      <c r="E13" s="228"/>
      <c r="F13" s="152"/>
    </row>
    <row r="14" spans="1:6" ht="60" customHeight="1">
      <c r="A14" s="99">
        <v>12</v>
      </c>
      <c r="B14" s="116"/>
      <c r="C14" s="123"/>
      <c r="D14" s="123"/>
      <c r="E14" s="228"/>
      <c r="F14" s="152"/>
    </row>
    <row r="15" spans="1:6" ht="60" customHeight="1">
      <c r="A15" s="99">
        <v>13</v>
      </c>
      <c r="B15" s="116"/>
      <c r="C15" s="123"/>
      <c r="D15" s="123"/>
      <c r="E15" s="228"/>
      <c r="F15" s="152"/>
    </row>
    <row r="16" spans="1:6" ht="60" customHeight="1">
      <c r="A16" s="99">
        <v>14</v>
      </c>
      <c r="B16" s="116"/>
      <c r="C16" s="123"/>
      <c r="D16" s="123"/>
      <c r="E16" s="228"/>
      <c r="F16" s="152"/>
    </row>
    <row r="17" spans="1:6" ht="60" customHeight="1">
      <c r="A17" s="99">
        <v>15</v>
      </c>
      <c r="B17" s="116"/>
      <c r="C17" s="123"/>
      <c r="D17" s="123"/>
      <c r="E17" s="228"/>
      <c r="F17" s="152"/>
    </row>
    <row r="18" spans="1:6" ht="60" customHeight="1">
      <c r="A18" s="99">
        <v>16</v>
      </c>
      <c r="B18" s="116"/>
      <c r="C18" s="123"/>
      <c r="D18" s="123"/>
      <c r="E18" s="228"/>
      <c r="F18" s="152"/>
    </row>
    <row r="19" spans="1:6" ht="60" customHeight="1">
      <c r="A19" s="99">
        <v>17</v>
      </c>
      <c r="B19" s="116"/>
      <c r="C19" s="123"/>
      <c r="D19" s="123"/>
      <c r="E19" s="228"/>
      <c r="F19" s="152"/>
    </row>
    <row r="20" spans="1:6" ht="60" customHeight="1">
      <c r="A20" s="99">
        <v>18</v>
      </c>
      <c r="B20" s="116"/>
      <c r="C20" s="123"/>
      <c r="D20" s="123"/>
      <c r="E20" s="228"/>
      <c r="F20" s="152"/>
    </row>
    <row r="21" spans="1:6" ht="60" customHeight="1">
      <c r="A21" s="99">
        <v>19</v>
      </c>
      <c r="B21" s="116"/>
      <c r="C21" s="123"/>
      <c r="D21" s="123"/>
      <c r="E21" s="228"/>
      <c r="F21" s="152"/>
    </row>
    <row r="22" spans="1:6" ht="60" customHeight="1">
      <c r="A22" s="99">
        <v>20</v>
      </c>
      <c r="B22" s="116"/>
      <c r="C22" s="123"/>
      <c r="D22" s="123"/>
      <c r="E22" s="228"/>
      <c r="F22" s="152"/>
    </row>
  </sheetData>
  <mergeCells count="1">
    <mergeCell ref="A1:E1"/>
  </mergeCells>
  <phoneticPr fontId="24" type="noConversion"/>
  <dataValidations count="1">
    <dataValidation type="list" allowBlank="1" showInputMessage="1" showErrorMessage="1" sqref="B3:B22" xr:uid="{00000000-0002-0000-0400-000000000000}">
      <formula1>"发明专利,实用新型,外观设计"</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2"/>
  <sheetViews>
    <sheetView workbookViewId="0">
      <selection activeCell="K5" sqref="K5"/>
    </sheetView>
  </sheetViews>
  <sheetFormatPr defaultRowHeight="14.25"/>
  <cols>
    <col min="1" max="1" width="7.5" bestFit="1" customWidth="1"/>
    <col min="2" max="5" width="25.625" customWidth="1"/>
    <col min="6" max="6" width="14.875" customWidth="1"/>
  </cols>
  <sheetData>
    <row r="1" spans="1:6" ht="45" customHeight="1">
      <c r="A1" s="278" t="s">
        <v>3955</v>
      </c>
      <c r="B1" s="279"/>
      <c r="C1" s="279"/>
      <c r="D1" s="279"/>
      <c r="E1" s="279"/>
    </row>
    <row r="2" spans="1:6" s="125" customFormat="1" ht="43.5" customHeight="1">
      <c r="A2" s="124" t="s">
        <v>2286</v>
      </c>
      <c r="B2" s="124" t="s">
        <v>2292</v>
      </c>
      <c r="C2" s="124" t="s">
        <v>2293</v>
      </c>
      <c r="D2" s="124" t="s">
        <v>3954</v>
      </c>
      <c r="E2" s="224" t="s">
        <v>2294</v>
      </c>
      <c r="F2" s="224" t="s">
        <v>5237</v>
      </c>
    </row>
    <row r="3" spans="1:6" ht="60" customHeight="1">
      <c r="A3" s="99">
        <v>1</v>
      </c>
      <c r="B3" s="143"/>
      <c r="C3" s="143"/>
      <c r="D3" s="143"/>
      <c r="E3" s="229"/>
      <c r="F3" s="152"/>
    </row>
    <row r="4" spans="1:6" ht="60" customHeight="1">
      <c r="A4" s="99">
        <v>2</v>
      </c>
      <c r="B4" s="143"/>
      <c r="C4" s="143"/>
      <c r="D4" s="143"/>
      <c r="E4" s="229"/>
      <c r="F4" s="152"/>
    </row>
    <row r="5" spans="1:6" ht="60" customHeight="1">
      <c r="A5" s="99">
        <v>3</v>
      </c>
      <c r="B5" s="143"/>
      <c r="C5" s="143"/>
      <c r="D5" s="143"/>
      <c r="E5" s="229"/>
      <c r="F5" s="152"/>
    </row>
    <row r="6" spans="1:6" ht="60" customHeight="1">
      <c r="A6" s="99">
        <v>4</v>
      </c>
      <c r="B6" s="143"/>
      <c r="C6" s="143"/>
      <c r="D6" s="143"/>
      <c r="E6" s="229"/>
      <c r="F6" s="152"/>
    </row>
    <row r="7" spans="1:6" ht="60" customHeight="1">
      <c r="A7" s="99">
        <v>5</v>
      </c>
      <c r="B7" s="116"/>
      <c r="C7" s="143"/>
      <c r="D7" s="143"/>
      <c r="E7" s="229"/>
      <c r="F7" s="152"/>
    </row>
    <row r="8" spans="1:6" ht="60" customHeight="1">
      <c r="A8" s="99">
        <v>6</v>
      </c>
      <c r="B8" s="143"/>
      <c r="C8" s="143"/>
      <c r="D8" s="143"/>
      <c r="E8" s="229"/>
      <c r="F8" s="152"/>
    </row>
    <row r="9" spans="1:6" ht="60" customHeight="1">
      <c r="A9" s="99">
        <v>7</v>
      </c>
      <c r="B9" s="116"/>
      <c r="C9" s="116"/>
      <c r="D9" s="116"/>
      <c r="E9" s="117"/>
      <c r="F9" s="152"/>
    </row>
    <row r="10" spans="1:6" ht="60" customHeight="1">
      <c r="A10" s="99">
        <v>8</v>
      </c>
      <c r="B10" s="116"/>
      <c r="C10" s="116"/>
      <c r="D10" s="116"/>
      <c r="E10" s="117"/>
      <c r="F10" s="152"/>
    </row>
    <row r="11" spans="1:6" ht="60" customHeight="1">
      <c r="A11" s="99">
        <v>9</v>
      </c>
      <c r="B11" s="116"/>
      <c r="C11" s="116"/>
      <c r="D11" s="116"/>
      <c r="E11" s="117"/>
      <c r="F11" s="152"/>
    </row>
    <row r="12" spans="1:6" ht="60" customHeight="1">
      <c r="A12" s="99">
        <v>10</v>
      </c>
      <c r="B12" s="116"/>
      <c r="C12" s="116"/>
      <c r="D12" s="116"/>
      <c r="E12" s="117"/>
      <c r="F12" s="152"/>
    </row>
    <row r="13" spans="1:6" ht="60" customHeight="1">
      <c r="A13" s="99">
        <v>11</v>
      </c>
      <c r="B13" s="116"/>
      <c r="C13" s="116"/>
      <c r="D13" s="116"/>
      <c r="E13" s="117"/>
      <c r="F13" s="152"/>
    </row>
    <row r="14" spans="1:6" ht="60" customHeight="1">
      <c r="A14" s="99">
        <v>12</v>
      </c>
      <c r="B14" s="116"/>
      <c r="C14" s="116"/>
      <c r="D14" s="116"/>
      <c r="E14" s="117"/>
      <c r="F14" s="152"/>
    </row>
    <row r="15" spans="1:6" ht="60" customHeight="1">
      <c r="A15" s="99">
        <v>13</v>
      </c>
      <c r="B15" s="116"/>
      <c r="C15" s="116"/>
      <c r="D15" s="116"/>
      <c r="E15" s="117"/>
      <c r="F15" s="152"/>
    </row>
    <row r="16" spans="1:6" ht="60" customHeight="1">
      <c r="A16" s="99">
        <v>14</v>
      </c>
      <c r="B16" s="116"/>
      <c r="C16" s="116"/>
      <c r="D16" s="116"/>
      <c r="E16" s="117"/>
      <c r="F16" s="152"/>
    </row>
    <row r="17" spans="1:6" ht="60" customHeight="1">
      <c r="A17" s="99">
        <v>15</v>
      </c>
      <c r="B17" s="116"/>
      <c r="C17" s="116"/>
      <c r="D17" s="116"/>
      <c r="E17" s="117"/>
      <c r="F17" s="152"/>
    </row>
    <row r="18" spans="1:6" ht="60" customHeight="1">
      <c r="A18" s="99">
        <v>16</v>
      </c>
      <c r="B18" s="116"/>
      <c r="C18" s="116"/>
      <c r="D18" s="116"/>
      <c r="E18" s="117"/>
      <c r="F18" s="152"/>
    </row>
    <row r="19" spans="1:6" ht="60" customHeight="1">
      <c r="A19" s="99">
        <v>17</v>
      </c>
      <c r="B19" s="116"/>
      <c r="C19" s="116"/>
      <c r="D19" s="116"/>
      <c r="E19" s="117"/>
      <c r="F19" s="152"/>
    </row>
    <row r="20" spans="1:6" ht="60" customHeight="1">
      <c r="A20" s="99">
        <v>18</v>
      </c>
      <c r="B20" s="116"/>
      <c r="C20" s="116"/>
      <c r="D20" s="116"/>
      <c r="E20" s="117"/>
      <c r="F20" s="152"/>
    </row>
    <row r="21" spans="1:6" ht="60" customHeight="1">
      <c r="A21" s="99">
        <v>19</v>
      </c>
      <c r="B21" s="116"/>
      <c r="C21" s="116"/>
      <c r="D21" s="116"/>
      <c r="E21" s="117"/>
      <c r="F21" s="152"/>
    </row>
    <row r="22" spans="1:6" ht="60" customHeight="1">
      <c r="A22" s="99">
        <v>20</v>
      </c>
      <c r="B22" s="116"/>
      <c r="C22" s="116"/>
      <c r="D22" s="116"/>
      <c r="E22" s="117"/>
      <c r="F22" s="152"/>
    </row>
  </sheetData>
  <mergeCells count="1">
    <mergeCell ref="A1:E1"/>
  </mergeCells>
  <phoneticPr fontId="2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711"/>
  <sheetViews>
    <sheetView workbookViewId="0">
      <selection activeCell="N23" sqref="N23"/>
    </sheetView>
  </sheetViews>
  <sheetFormatPr defaultRowHeight="14.25"/>
  <cols>
    <col min="1" max="1" width="16.125" style="144" bestFit="1" customWidth="1"/>
  </cols>
  <sheetData>
    <row r="1" spans="1:6">
      <c r="A1" s="153" t="s">
        <v>2098</v>
      </c>
      <c r="B1" s="145" t="s">
        <v>2300</v>
      </c>
      <c r="C1" s="145" t="s">
        <v>3962</v>
      </c>
      <c r="F1" s="145" t="s">
        <v>3975</v>
      </c>
    </row>
    <row r="2" spans="1:6">
      <c r="A2" s="144">
        <v>300102318401</v>
      </c>
      <c r="B2" t="s">
        <v>2083</v>
      </c>
      <c r="C2" s="145" t="s">
        <v>3361</v>
      </c>
      <c r="F2">
        <v>30</v>
      </c>
    </row>
    <row r="3" spans="1:6">
      <c r="A3" s="144">
        <v>300102318402</v>
      </c>
      <c r="B3" t="s">
        <v>2083</v>
      </c>
      <c r="C3" s="145" t="s">
        <v>3361</v>
      </c>
      <c r="F3">
        <v>30</v>
      </c>
    </row>
    <row r="4" spans="1:6">
      <c r="A4" s="144">
        <v>300102318403</v>
      </c>
      <c r="B4" t="s">
        <v>2083</v>
      </c>
      <c r="C4" s="145" t="s">
        <v>3361</v>
      </c>
      <c r="F4">
        <v>30</v>
      </c>
    </row>
    <row r="5" spans="1:6">
      <c r="A5" s="144">
        <v>300102318201</v>
      </c>
      <c r="B5" t="s">
        <v>2083</v>
      </c>
      <c r="C5" s="145" t="s">
        <v>3361</v>
      </c>
      <c r="F5">
        <v>8</v>
      </c>
    </row>
    <row r="6" spans="1:6">
      <c r="A6" s="144">
        <v>300102318202</v>
      </c>
      <c r="B6" t="s">
        <v>2083</v>
      </c>
      <c r="C6" s="145" t="s">
        <v>3361</v>
      </c>
      <c r="F6">
        <v>8</v>
      </c>
    </row>
    <row r="7" spans="1:6">
      <c r="A7" s="144">
        <v>300102318203</v>
      </c>
      <c r="B7" t="s">
        <v>2083</v>
      </c>
      <c r="C7" s="145" t="s">
        <v>3361</v>
      </c>
      <c r="F7">
        <v>8</v>
      </c>
    </row>
    <row r="8" spans="1:6">
      <c r="A8" s="144">
        <v>300102318204</v>
      </c>
      <c r="B8" t="s">
        <v>2083</v>
      </c>
      <c r="C8" s="145" t="s">
        <v>3361</v>
      </c>
      <c r="F8">
        <v>8</v>
      </c>
    </row>
    <row r="9" spans="1:6">
      <c r="A9" s="144">
        <v>300102318205</v>
      </c>
      <c r="B9" t="s">
        <v>2083</v>
      </c>
      <c r="C9" s="145" t="s">
        <v>3361</v>
      </c>
      <c r="F9">
        <v>8</v>
      </c>
    </row>
    <row r="10" spans="1:6">
      <c r="A10" s="144">
        <v>300102318206</v>
      </c>
      <c r="B10" t="s">
        <v>2083</v>
      </c>
      <c r="C10" s="145" t="s">
        <v>3361</v>
      </c>
      <c r="F10">
        <v>8</v>
      </c>
    </row>
    <row r="11" spans="1:6">
      <c r="A11" s="144">
        <v>300102318207</v>
      </c>
      <c r="B11" t="s">
        <v>2083</v>
      </c>
      <c r="C11" s="145" t="s">
        <v>3361</v>
      </c>
      <c r="F11">
        <v>5</v>
      </c>
    </row>
    <row r="12" spans="1:6">
      <c r="A12" s="144">
        <v>300102318208</v>
      </c>
      <c r="B12" t="s">
        <v>2083</v>
      </c>
      <c r="C12" s="145" t="s">
        <v>3361</v>
      </c>
      <c r="F12">
        <v>5</v>
      </c>
    </row>
    <row r="13" spans="1:6">
      <c r="A13" s="144">
        <v>300102318101</v>
      </c>
      <c r="B13" t="s">
        <v>2083</v>
      </c>
      <c r="C13" s="145" t="s">
        <v>3361</v>
      </c>
      <c r="F13">
        <v>3</v>
      </c>
    </row>
    <row r="14" spans="1:6">
      <c r="A14" s="144">
        <v>300102318102</v>
      </c>
      <c r="B14" t="s">
        <v>2083</v>
      </c>
      <c r="C14" s="145" t="s">
        <v>3361</v>
      </c>
      <c r="F14">
        <v>3</v>
      </c>
    </row>
    <row r="15" spans="1:6">
      <c r="A15" s="144">
        <v>300102318103</v>
      </c>
      <c r="B15" t="s">
        <v>2083</v>
      </c>
      <c r="C15" s="145" t="s">
        <v>3361</v>
      </c>
      <c r="F15">
        <v>3</v>
      </c>
    </row>
    <row r="16" spans="1:6">
      <c r="A16" s="144">
        <v>300102318104</v>
      </c>
      <c r="B16" t="s">
        <v>2083</v>
      </c>
      <c r="C16" s="145" t="s">
        <v>3361</v>
      </c>
      <c r="F16">
        <v>3</v>
      </c>
    </row>
    <row r="17" spans="1:6">
      <c r="A17" s="144">
        <v>300102318105</v>
      </c>
      <c r="B17" t="s">
        <v>2083</v>
      </c>
      <c r="C17" s="145" t="s">
        <v>3361</v>
      </c>
      <c r="F17">
        <v>3</v>
      </c>
    </row>
    <row r="18" spans="1:6">
      <c r="A18" s="144">
        <v>300102318106</v>
      </c>
      <c r="B18" t="s">
        <v>2083</v>
      </c>
      <c r="C18" s="145" t="s">
        <v>3361</v>
      </c>
      <c r="F18">
        <v>3</v>
      </c>
    </row>
    <row r="19" spans="1:6">
      <c r="A19" s="144">
        <v>300102318107</v>
      </c>
      <c r="B19" t="s">
        <v>2083</v>
      </c>
      <c r="C19" s="145" t="s">
        <v>3361</v>
      </c>
      <c r="F19">
        <v>3</v>
      </c>
    </row>
    <row r="20" spans="1:6">
      <c r="A20" s="144">
        <v>300102318108</v>
      </c>
      <c r="B20" t="s">
        <v>2083</v>
      </c>
      <c r="C20" s="145" t="s">
        <v>3361</v>
      </c>
      <c r="F20">
        <v>3</v>
      </c>
    </row>
    <row r="21" spans="1:6">
      <c r="A21" s="144">
        <v>300102318301</v>
      </c>
      <c r="B21" t="s">
        <v>2083</v>
      </c>
      <c r="C21" s="145" t="s">
        <v>3361</v>
      </c>
      <c r="F21">
        <v>20</v>
      </c>
    </row>
    <row r="22" spans="1:6">
      <c r="A22" s="144">
        <v>300102318302</v>
      </c>
      <c r="B22" t="s">
        <v>2083</v>
      </c>
      <c r="C22" s="145" t="s">
        <v>3361</v>
      </c>
      <c r="F22">
        <v>5</v>
      </c>
    </row>
    <row r="23" spans="1:6">
      <c r="A23" s="144">
        <v>300102318303</v>
      </c>
      <c r="B23" t="s">
        <v>2083</v>
      </c>
      <c r="C23" s="145" t="s">
        <v>3361</v>
      </c>
      <c r="F23">
        <v>5</v>
      </c>
    </row>
    <row r="24" spans="1:6">
      <c r="A24" s="144">
        <v>300102318501</v>
      </c>
      <c r="B24" t="s">
        <v>2083</v>
      </c>
      <c r="C24" s="145" t="s">
        <v>3361</v>
      </c>
      <c r="F24">
        <v>30</v>
      </c>
    </row>
    <row r="25" spans="1:6">
      <c r="A25" s="144">
        <v>300102318209</v>
      </c>
      <c r="B25" t="s">
        <v>2083</v>
      </c>
      <c r="C25" s="145" t="s">
        <v>3361</v>
      </c>
      <c r="F25">
        <v>8</v>
      </c>
    </row>
    <row r="26" spans="1:6">
      <c r="A26" s="144">
        <v>310831171002</v>
      </c>
      <c r="B26" t="s">
        <v>2083</v>
      </c>
      <c r="C26" s="145" t="s">
        <v>3972</v>
      </c>
      <c r="D26" s="145" t="s">
        <v>3973</v>
      </c>
      <c r="F26">
        <v>2</v>
      </c>
    </row>
    <row r="27" spans="1:6">
      <c r="A27" s="144">
        <v>310831171004</v>
      </c>
      <c r="B27" t="s">
        <v>2083</v>
      </c>
      <c r="C27" s="145" t="s">
        <v>3972</v>
      </c>
      <c r="D27" s="145" t="s">
        <v>3973</v>
      </c>
      <c r="F27">
        <v>2</v>
      </c>
    </row>
    <row r="28" spans="1:6">
      <c r="A28" s="144">
        <v>310831171008</v>
      </c>
      <c r="B28" t="s">
        <v>2083</v>
      </c>
      <c r="C28" s="145" t="s">
        <v>3972</v>
      </c>
      <c r="D28" s="145" t="s">
        <v>3973</v>
      </c>
      <c r="F28">
        <v>2</v>
      </c>
    </row>
    <row r="29" spans="1:6">
      <c r="A29" s="144">
        <v>310831171001</v>
      </c>
      <c r="B29" t="s">
        <v>2083</v>
      </c>
      <c r="C29" s="145" t="s">
        <v>3972</v>
      </c>
      <c r="D29" s="145" t="s">
        <v>3973</v>
      </c>
      <c r="F29">
        <v>1</v>
      </c>
    </row>
    <row r="30" spans="1:6">
      <c r="A30" s="144">
        <v>310831171003</v>
      </c>
      <c r="B30" t="s">
        <v>2083</v>
      </c>
      <c r="C30" s="145" t="s">
        <v>3972</v>
      </c>
      <c r="D30" s="145" t="s">
        <v>3973</v>
      </c>
      <c r="F30">
        <v>1</v>
      </c>
    </row>
    <row r="31" spans="1:6">
      <c r="A31" s="144">
        <v>310831171005</v>
      </c>
      <c r="B31" t="s">
        <v>2083</v>
      </c>
      <c r="C31" s="145" t="s">
        <v>3972</v>
      </c>
      <c r="D31" s="145" t="s">
        <v>3973</v>
      </c>
      <c r="F31">
        <v>1</v>
      </c>
    </row>
    <row r="32" spans="1:6">
      <c r="A32" s="144">
        <v>310831171006</v>
      </c>
      <c r="B32" t="s">
        <v>2083</v>
      </c>
      <c r="C32" s="145" t="s">
        <v>3972</v>
      </c>
      <c r="D32" s="145" t="s">
        <v>3973</v>
      </c>
      <c r="F32">
        <v>1</v>
      </c>
    </row>
    <row r="33" spans="1:6">
      <c r="A33" s="144">
        <v>310831171007</v>
      </c>
      <c r="B33" t="s">
        <v>2083</v>
      </c>
      <c r="C33" s="145" t="s">
        <v>3972</v>
      </c>
      <c r="D33" s="145" t="s">
        <v>3973</v>
      </c>
      <c r="F33">
        <v>1</v>
      </c>
    </row>
    <row r="34" spans="1:6">
      <c r="A34" s="144">
        <v>310831171009</v>
      </c>
      <c r="B34" t="s">
        <v>2083</v>
      </c>
      <c r="C34" s="145" t="s">
        <v>3972</v>
      </c>
      <c r="D34" s="145" t="s">
        <v>3973</v>
      </c>
      <c r="F34">
        <v>1</v>
      </c>
    </row>
    <row r="35" spans="1:6">
      <c r="A35" s="144">
        <v>310831171010</v>
      </c>
      <c r="B35" t="s">
        <v>2083</v>
      </c>
      <c r="C35" s="145" t="s">
        <v>3972</v>
      </c>
      <c r="D35" s="145" t="s">
        <v>3973</v>
      </c>
      <c r="F35">
        <v>1</v>
      </c>
    </row>
    <row r="36" spans="1:6">
      <c r="A36" s="144">
        <v>310831171011</v>
      </c>
      <c r="B36" t="s">
        <v>2083</v>
      </c>
      <c r="C36" s="145" t="s">
        <v>3972</v>
      </c>
      <c r="D36" s="145" t="s">
        <v>3973</v>
      </c>
      <c r="F36">
        <v>1</v>
      </c>
    </row>
    <row r="37" spans="1:6">
      <c r="A37" s="144">
        <v>310831171012</v>
      </c>
      <c r="B37" t="s">
        <v>2083</v>
      </c>
      <c r="C37" s="145" t="s">
        <v>3972</v>
      </c>
      <c r="D37" s="145" t="s">
        <v>3973</v>
      </c>
      <c r="F37">
        <v>1</v>
      </c>
    </row>
    <row r="38" spans="1:6">
      <c r="A38" s="144">
        <v>310831171013</v>
      </c>
      <c r="B38" t="s">
        <v>2083</v>
      </c>
      <c r="C38" s="145" t="s">
        <v>3972</v>
      </c>
      <c r="D38" s="145" t="s">
        <v>3973</v>
      </c>
      <c r="F38">
        <v>1</v>
      </c>
    </row>
    <row r="39" spans="1:6">
      <c r="A39" s="144">
        <v>310831171014</v>
      </c>
      <c r="B39" t="s">
        <v>2083</v>
      </c>
      <c r="C39" s="145" t="s">
        <v>3972</v>
      </c>
      <c r="D39" s="145" t="s">
        <v>3973</v>
      </c>
      <c r="F39">
        <v>1</v>
      </c>
    </row>
    <row r="40" spans="1:6">
      <c r="A40" s="144">
        <v>310831171015</v>
      </c>
      <c r="B40" t="s">
        <v>2083</v>
      </c>
      <c r="C40" s="145" t="s">
        <v>3972</v>
      </c>
      <c r="D40" s="145" t="s">
        <v>3973</v>
      </c>
      <c r="F40">
        <v>1</v>
      </c>
    </row>
    <row r="41" spans="1:6">
      <c r="A41" s="144">
        <v>310831171016</v>
      </c>
      <c r="B41" t="s">
        <v>2083</v>
      </c>
      <c r="C41" s="145" t="s">
        <v>3972</v>
      </c>
      <c r="D41" s="145" t="s">
        <v>3973</v>
      </c>
      <c r="F41">
        <v>1</v>
      </c>
    </row>
    <row r="42" spans="1:6">
      <c r="A42" s="144">
        <v>310831171017</v>
      </c>
      <c r="B42" t="s">
        <v>2083</v>
      </c>
      <c r="C42" s="145" t="s">
        <v>3972</v>
      </c>
      <c r="D42" s="145" t="s">
        <v>3973</v>
      </c>
      <c r="F42">
        <v>1</v>
      </c>
    </row>
    <row r="43" spans="1:6">
      <c r="A43" s="144">
        <v>310821171114</v>
      </c>
      <c r="B43" t="s">
        <v>2083</v>
      </c>
      <c r="C43" s="145" t="s">
        <v>3972</v>
      </c>
      <c r="D43" s="145" t="s">
        <v>3973</v>
      </c>
      <c r="F43">
        <v>1</v>
      </c>
    </row>
    <row r="44" spans="1:6">
      <c r="A44" s="144">
        <v>310821171115</v>
      </c>
      <c r="B44" t="s">
        <v>2083</v>
      </c>
      <c r="C44" s="145" t="s">
        <v>3972</v>
      </c>
      <c r="D44" s="145" t="s">
        <v>3973</v>
      </c>
      <c r="F44">
        <v>1</v>
      </c>
    </row>
    <row r="45" spans="1:6">
      <c r="A45" s="144">
        <v>300102268401</v>
      </c>
      <c r="B45" t="s">
        <v>217</v>
      </c>
      <c r="C45" s="145" t="s">
        <v>3361</v>
      </c>
      <c r="F45">
        <v>20</v>
      </c>
    </row>
    <row r="46" spans="1:6">
      <c r="A46" s="144">
        <v>300102268402</v>
      </c>
      <c r="B46" t="s">
        <v>217</v>
      </c>
      <c r="C46" s="145" t="s">
        <v>3361</v>
      </c>
      <c r="F46">
        <v>20</v>
      </c>
    </row>
    <row r="47" spans="1:6">
      <c r="A47" s="144">
        <v>300102268201</v>
      </c>
      <c r="B47" t="s">
        <v>217</v>
      </c>
      <c r="C47" s="145" t="s">
        <v>3361</v>
      </c>
      <c r="F47">
        <v>8</v>
      </c>
    </row>
    <row r="48" spans="1:6">
      <c r="A48" s="144">
        <v>300102268202</v>
      </c>
      <c r="B48" t="s">
        <v>217</v>
      </c>
      <c r="C48" s="145" t="s">
        <v>3361</v>
      </c>
      <c r="F48">
        <v>8</v>
      </c>
    </row>
    <row r="49" spans="1:6">
      <c r="A49" s="144">
        <v>300102268203</v>
      </c>
      <c r="B49" t="s">
        <v>217</v>
      </c>
      <c r="C49" s="145" t="s">
        <v>3361</v>
      </c>
      <c r="F49">
        <v>8</v>
      </c>
    </row>
    <row r="50" spans="1:6">
      <c r="A50" s="144">
        <v>300102268204</v>
      </c>
      <c r="B50" t="s">
        <v>217</v>
      </c>
      <c r="C50" s="145" t="s">
        <v>3361</v>
      </c>
      <c r="F50">
        <v>8</v>
      </c>
    </row>
    <row r="51" spans="1:6">
      <c r="A51" s="144">
        <v>300102268205</v>
      </c>
      <c r="B51" t="s">
        <v>217</v>
      </c>
      <c r="C51" s="145" t="s">
        <v>3361</v>
      </c>
      <c r="F51">
        <v>8</v>
      </c>
    </row>
    <row r="52" spans="1:6">
      <c r="A52" s="144">
        <v>300102268206</v>
      </c>
      <c r="B52" t="s">
        <v>217</v>
      </c>
      <c r="C52" s="145" t="s">
        <v>3361</v>
      </c>
      <c r="F52">
        <v>8</v>
      </c>
    </row>
    <row r="53" spans="1:6">
      <c r="A53" s="144">
        <v>300102268207</v>
      </c>
      <c r="B53" t="s">
        <v>217</v>
      </c>
      <c r="C53" s="145" t="s">
        <v>3361</v>
      </c>
      <c r="F53">
        <v>8</v>
      </c>
    </row>
    <row r="54" spans="1:6">
      <c r="A54" s="144">
        <v>300102268208</v>
      </c>
      <c r="B54" t="s">
        <v>217</v>
      </c>
      <c r="C54" s="145" t="s">
        <v>3361</v>
      </c>
      <c r="F54">
        <v>8</v>
      </c>
    </row>
    <row r="55" spans="1:6">
      <c r="A55" s="144">
        <v>300102268209</v>
      </c>
      <c r="B55" t="s">
        <v>217</v>
      </c>
      <c r="C55" s="145" t="s">
        <v>3361</v>
      </c>
      <c r="F55">
        <v>8</v>
      </c>
    </row>
    <row r="56" spans="1:6">
      <c r="A56" s="144">
        <v>300102268210</v>
      </c>
      <c r="B56" t="s">
        <v>217</v>
      </c>
      <c r="C56" s="145" t="s">
        <v>3361</v>
      </c>
      <c r="F56">
        <v>8</v>
      </c>
    </row>
    <row r="57" spans="1:6">
      <c r="A57" s="144">
        <v>300102268211</v>
      </c>
      <c r="B57" t="s">
        <v>217</v>
      </c>
      <c r="C57" s="145" t="s">
        <v>3361</v>
      </c>
      <c r="F57">
        <v>5</v>
      </c>
    </row>
    <row r="58" spans="1:6">
      <c r="A58" s="144">
        <v>300102268212</v>
      </c>
      <c r="B58" t="s">
        <v>217</v>
      </c>
      <c r="C58" s="145" t="s">
        <v>3361</v>
      </c>
      <c r="F58">
        <v>5</v>
      </c>
    </row>
    <row r="59" spans="1:6">
      <c r="A59" s="144">
        <v>300102268213</v>
      </c>
      <c r="B59" t="s">
        <v>217</v>
      </c>
      <c r="C59" s="145" t="s">
        <v>3361</v>
      </c>
      <c r="F59">
        <v>5</v>
      </c>
    </row>
    <row r="60" spans="1:6">
      <c r="A60" s="144">
        <v>300102268101</v>
      </c>
      <c r="B60" t="s">
        <v>217</v>
      </c>
      <c r="C60" s="145" t="s">
        <v>3361</v>
      </c>
      <c r="F60">
        <v>3</v>
      </c>
    </row>
    <row r="61" spans="1:6">
      <c r="A61" s="144">
        <v>300102268102</v>
      </c>
      <c r="B61" t="s">
        <v>217</v>
      </c>
      <c r="C61" s="145" t="s">
        <v>3361</v>
      </c>
      <c r="F61">
        <v>3</v>
      </c>
    </row>
    <row r="62" spans="1:6">
      <c r="A62" s="144">
        <v>300102268103</v>
      </c>
      <c r="B62" t="s">
        <v>217</v>
      </c>
      <c r="C62" s="145" t="s">
        <v>3361</v>
      </c>
      <c r="F62">
        <v>3</v>
      </c>
    </row>
    <row r="63" spans="1:6">
      <c r="A63" s="144">
        <v>300102268104</v>
      </c>
      <c r="B63" t="s">
        <v>217</v>
      </c>
      <c r="C63" s="145" t="s">
        <v>3361</v>
      </c>
      <c r="F63">
        <v>3</v>
      </c>
    </row>
    <row r="64" spans="1:6">
      <c r="A64" s="144">
        <v>300102268105</v>
      </c>
      <c r="B64" t="s">
        <v>217</v>
      </c>
      <c r="C64" s="145" t="s">
        <v>3361</v>
      </c>
      <c r="F64">
        <v>3</v>
      </c>
    </row>
    <row r="65" spans="1:6">
      <c r="A65" s="144">
        <v>300102268106</v>
      </c>
      <c r="B65" t="s">
        <v>217</v>
      </c>
      <c r="C65" s="145" t="s">
        <v>3361</v>
      </c>
      <c r="F65">
        <v>3</v>
      </c>
    </row>
    <row r="66" spans="1:6">
      <c r="A66" s="144">
        <v>300102268301</v>
      </c>
      <c r="B66" t="s">
        <v>217</v>
      </c>
      <c r="C66" s="145" t="s">
        <v>3361</v>
      </c>
      <c r="F66">
        <v>40</v>
      </c>
    </row>
    <row r="67" spans="1:6">
      <c r="A67" s="144">
        <v>300102268302</v>
      </c>
      <c r="B67" t="s">
        <v>217</v>
      </c>
      <c r="C67" s="145" t="s">
        <v>3361</v>
      </c>
      <c r="F67">
        <v>5</v>
      </c>
    </row>
    <row r="68" spans="1:6">
      <c r="A68" s="144">
        <v>300102268303</v>
      </c>
      <c r="B68" t="s">
        <v>217</v>
      </c>
      <c r="C68" s="145" t="s">
        <v>3361</v>
      </c>
      <c r="F68">
        <v>5</v>
      </c>
    </row>
    <row r="69" spans="1:6">
      <c r="A69" s="144">
        <v>300102268501</v>
      </c>
      <c r="B69" t="s">
        <v>217</v>
      </c>
      <c r="C69" s="145" t="s">
        <v>3361</v>
      </c>
      <c r="F69">
        <v>2</v>
      </c>
    </row>
    <row r="70" spans="1:6">
      <c r="A70" s="144">
        <v>300102268502</v>
      </c>
      <c r="B70" t="s">
        <v>217</v>
      </c>
      <c r="C70" s="145" t="s">
        <v>3361</v>
      </c>
      <c r="F70">
        <v>2</v>
      </c>
    </row>
    <row r="71" spans="1:6">
      <c r="A71" s="144">
        <v>300102268503</v>
      </c>
      <c r="B71" t="s">
        <v>217</v>
      </c>
      <c r="C71" s="145" t="s">
        <v>3361</v>
      </c>
      <c r="F71">
        <v>2</v>
      </c>
    </row>
    <row r="72" spans="1:6">
      <c r="A72" s="144">
        <v>300102268304</v>
      </c>
      <c r="B72" t="s">
        <v>217</v>
      </c>
      <c r="C72" s="145" t="s">
        <v>3361</v>
      </c>
      <c r="F72">
        <v>5</v>
      </c>
    </row>
    <row r="73" spans="1:6">
      <c r="A73" s="144">
        <v>300102268305</v>
      </c>
      <c r="B73" t="s">
        <v>217</v>
      </c>
      <c r="C73" s="145" t="s">
        <v>3361</v>
      </c>
      <c r="F73">
        <v>5</v>
      </c>
    </row>
    <row r="74" spans="1:6">
      <c r="A74" s="144">
        <v>310826171001</v>
      </c>
      <c r="B74" t="s">
        <v>217</v>
      </c>
      <c r="C74" s="145" t="s">
        <v>3972</v>
      </c>
      <c r="D74" s="145" t="s">
        <v>3973</v>
      </c>
      <c r="F74">
        <v>1</v>
      </c>
    </row>
    <row r="75" spans="1:6">
      <c r="A75" s="144">
        <v>310826171002</v>
      </c>
      <c r="B75" t="s">
        <v>217</v>
      </c>
      <c r="C75" s="145" t="s">
        <v>3972</v>
      </c>
      <c r="D75" s="145" t="s">
        <v>3973</v>
      </c>
      <c r="F75">
        <v>1</v>
      </c>
    </row>
    <row r="76" spans="1:6">
      <c r="A76" s="144">
        <v>310826171003</v>
      </c>
      <c r="B76" t="s">
        <v>217</v>
      </c>
      <c r="C76" s="145" t="s">
        <v>3972</v>
      </c>
      <c r="D76" s="145" t="s">
        <v>3973</v>
      </c>
      <c r="F76">
        <v>1</v>
      </c>
    </row>
    <row r="77" spans="1:6">
      <c r="A77" s="144">
        <v>310826171004</v>
      </c>
      <c r="B77" t="s">
        <v>217</v>
      </c>
      <c r="C77" s="145" t="s">
        <v>3972</v>
      </c>
      <c r="D77" s="145" t="s">
        <v>3973</v>
      </c>
      <c r="F77">
        <v>1</v>
      </c>
    </row>
    <row r="78" spans="1:6">
      <c r="A78" s="144">
        <v>310826171005</v>
      </c>
      <c r="B78" t="s">
        <v>217</v>
      </c>
      <c r="C78" s="145" t="s">
        <v>3972</v>
      </c>
      <c r="D78" s="145" t="s">
        <v>3973</v>
      </c>
      <c r="F78">
        <v>1</v>
      </c>
    </row>
    <row r="79" spans="1:6">
      <c r="A79" s="144">
        <v>310826171006</v>
      </c>
      <c r="B79" t="s">
        <v>217</v>
      </c>
      <c r="C79" s="145" t="s">
        <v>3972</v>
      </c>
      <c r="D79" s="145" t="s">
        <v>3973</v>
      </c>
      <c r="F79">
        <v>1</v>
      </c>
    </row>
    <row r="80" spans="1:6">
      <c r="A80" s="144">
        <v>310826171007</v>
      </c>
      <c r="B80" t="s">
        <v>217</v>
      </c>
      <c r="C80" s="145" t="s">
        <v>3972</v>
      </c>
      <c r="D80" s="145" t="s">
        <v>3973</v>
      </c>
      <c r="F80">
        <v>1</v>
      </c>
    </row>
    <row r="81" spans="1:6">
      <c r="A81" s="144">
        <v>310826171008</v>
      </c>
      <c r="B81" t="s">
        <v>217</v>
      </c>
      <c r="C81" s="145" t="s">
        <v>3972</v>
      </c>
      <c r="D81" s="145" t="s">
        <v>3973</v>
      </c>
      <c r="F81">
        <v>1</v>
      </c>
    </row>
    <row r="82" spans="1:6">
      <c r="A82" s="144">
        <v>310826171009</v>
      </c>
      <c r="B82" t="s">
        <v>217</v>
      </c>
      <c r="C82" s="145" t="s">
        <v>3972</v>
      </c>
      <c r="D82" s="145" t="s">
        <v>3973</v>
      </c>
      <c r="F82">
        <v>1</v>
      </c>
    </row>
    <row r="83" spans="1:6">
      <c r="A83" s="144">
        <v>310826171010</v>
      </c>
      <c r="B83" t="s">
        <v>217</v>
      </c>
      <c r="C83" s="145" t="s">
        <v>3972</v>
      </c>
      <c r="D83" s="145" t="s">
        <v>3973</v>
      </c>
      <c r="F83">
        <v>1</v>
      </c>
    </row>
    <row r="84" spans="1:6">
      <c r="A84" s="144">
        <v>310826171011</v>
      </c>
      <c r="B84" t="s">
        <v>217</v>
      </c>
      <c r="C84" s="145" t="s">
        <v>3972</v>
      </c>
      <c r="D84" s="145" t="s">
        <v>3973</v>
      </c>
      <c r="F84">
        <v>1</v>
      </c>
    </row>
    <row r="85" spans="1:6">
      <c r="A85" s="144">
        <v>310826171012</v>
      </c>
      <c r="B85" t="s">
        <v>217</v>
      </c>
      <c r="C85" s="145" t="s">
        <v>3972</v>
      </c>
      <c r="D85" s="145" t="s">
        <v>3973</v>
      </c>
      <c r="F85">
        <v>1</v>
      </c>
    </row>
    <row r="86" spans="1:6">
      <c r="A86" s="144">
        <v>310826171013</v>
      </c>
      <c r="B86" t="s">
        <v>217</v>
      </c>
      <c r="C86" s="145" t="s">
        <v>3972</v>
      </c>
      <c r="D86" s="145" t="s">
        <v>3973</v>
      </c>
      <c r="F86">
        <v>1</v>
      </c>
    </row>
    <row r="87" spans="1:6">
      <c r="A87" s="144">
        <v>310826171014</v>
      </c>
      <c r="B87" t="s">
        <v>217</v>
      </c>
      <c r="C87" s="145" t="s">
        <v>3972</v>
      </c>
      <c r="D87" s="145" t="s">
        <v>3973</v>
      </c>
      <c r="F87">
        <v>1</v>
      </c>
    </row>
    <row r="88" spans="1:6">
      <c r="A88" s="144">
        <v>310826171015</v>
      </c>
      <c r="B88" t="s">
        <v>217</v>
      </c>
      <c r="C88" s="145" t="s">
        <v>3972</v>
      </c>
      <c r="D88" s="145" t="s">
        <v>3973</v>
      </c>
      <c r="F88">
        <v>1</v>
      </c>
    </row>
    <row r="89" spans="1:6">
      <c r="A89" s="144">
        <v>310826171016</v>
      </c>
      <c r="B89" t="s">
        <v>217</v>
      </c>
      <c r="C89" s="145" t="s">
        <v>3972</v>
      </c>
      <c r="D89" s="145" t="s">
        <v>3973</v>
      </c>
      <c r="F89">
        <v>1</v>
      </c>
    </row>
    <row r="90" spans="1:6">
      <c r="A90" s="144">
        <v>310826163503</v>
      </c>
      <c r="B90" t="s">
        <v>217</v>
      </c>
      <c r="C90" s="145" t="s">
        <v>3972</v>
      </c>
      <c r="D90" s="145" t="s">
        <v>3973</v>
      </c>
      <c r="F90">
        <v>30</v>
      </c>
    </row>
    <row r="91" spans="1:6">
      <c r="A91" s="144">
        <v>310826173401</v>
      </c>
      <c r="B91" t="s">
        <v>217</v>
      </c>
      <c r="C91" s="145" t="s">
        <v>3972</v>
      </c>
      <c r="D91" s="145" t="s">
        <v>3973</v>
      </c>
      <c r="F91">
        <v>10</v>
      </c>
    </row>
    <row r="92" spans="1:6">
      <c r="A92" s="144">
        <v>310826171107</v>
      </c>
      <c r="B92" t="s">
        <v>217</v>
      </c>
      <c r="C92" s="145" t="s">
        <v>3972</v>
      </c>
      <c r="D92" s="145" t="s">
        <v>3973</v>
      </c>
      <c r="F92">
        <v>1</v>
      </c>
    </row>
    <row r="93" spans="1:6">
      <c r="A93" s="144">
        <v>310826171108</v>
      </c>
      <c r="B93" t="s">
        <v>217</v>
      </c>
      <c r="C93" s="145" t="s">
        <v>3972</v>
      </c>
      <c r="D93" s="145" t="s">
        <v>3973</v>
      </c>
      <c r="F93">
        <v>1</v>
      </c>
    </row>
    <row r="94" spans="1:6">
      <c r="A94" s="144">
        <v>310826171109</v>
      </c>
      <c r="B94" t="s">
        <v>217</v>
      </c>
      <c r="C94" s="145" t="s">
        <v>3972</v>
      </c>
      <c r="D94" s="145" t="s">
        <v>3973</v>
      </c>
      <c r="F94">
        <v>1</v>
      </c>
    </row>
    <row r="95" spans="1:6">
      <c r="A95" s="144">
        <v>300102328401</v>
      </c>
      <c r="B95" t="s">
        <v>2091</v>
      </c>
      <c r="C95" s="145" t="s">
        <v>3361</v>
      </c>
      <c r="F95">
        <v>30</v>
      </c>
    </row>
    <row r="96" spans="1:6">
      <c r="A96" s="144">
        <v>300102328402</v>
      </c>
      <c r="B96" t="s">
        <v>2091</v>
      </c>
      <c r="C96" s="145" t="s">
        <v>3361</v>
      </c>
      <c r="F96">
        <v>30</v>
      </c>
    </row>
    <row r="97" spans="1:6">
      <c r="A97" s="144">
        <v>300102328403</v>
      </c>
      <c r="B97" t="s">
        <v>2091</v>
      </c>
      <c r="C97" s="145" t="s">
        <v>3361</v>
      </c>
      <c r="F97">
        <v>30</v>
      </c>
    </row>
    <row r="98" spans="1:6">
      <c r="A98" s="144">
        <v>300102328404</v>
      </c>
      <c r="B98" t="s">
        <v>2091</v>
      </c>
      <c r="C98" s="145" t="s">
        <v>3361</v>
      </c>
      <c r="F98">
        <v>30</v>
      </c>
    </row>
    <row r="99" spans="1:6">
      <c r="A99" s="144">
        <v>300102328201</v>
      </c>
      <c r="B99" t="s">
        <v>2091</v>
      </c>
      <c r="C99" s="145" t="s">
        <v>3361</v>
      </c>
      <c r="F99">
        <v>8</v>
      </c>
    </row>
    <row r="100" spans="1:6">
      <c r="A100" s="144">
        <v>300102328202</v>
      </c>
      <c r="B100" t="s">
        <v>2091</v>
      </c>
      <c r="C100" s="145" t="s">
        <v>3361</v>
      </c>
      <c r="F100">
        <v>8</v>
      </c>
    </row>
    <row r="101" spans="1:6">
      <c r="A101" s="144">
        <v>300102328203</v>
      </c>
      <c r="B101" t="s">
        <v>2091</v>
      </c>
      <c r="C101" s="145" t="s">
        <v>3361</v>
      </c>
      <c r="F101">
        <v>5</v>
      </c>
    </row>
    <row r="102" spans="1:6">
      <c r="A102" s="144">
        <v>300102328101</v>
      </c>
      <c r="B102" t="s">
        <v>2091</v>
      </c>
      <c r="C102" s="145" t="s">
        <v>3361</v>
      </c>
      <c r="F102">
        <v>3</v>
      </c>
    </row>
    <row r="103" spans="1:6">
      <c r="A103" s="144">
        <v>300102328102</v>
      </c>
      <c r="B103" t="s">
        <v>2091</v>
      </c>
      <c r="C103" s="145" t="s">
        <v>3361</v>
      </c>
      <c r="F103">
        <v>3</v>
      </c>
    </row>
    <row r="104" spans="1:6">
      <c r="A104" s="144">
        <v>300102328103</v>
      </c>
      <c r="B104" t="s">
        <v>2091</v>
      </c>
      <c r="C104" s="145" t="s">
        <v>3361</v>
      </c>
      <c r="F104">
        <v>3</v>
      </c>
    </row>
    <row r="105" spans="1:6">
      <c r="A105" s="144">
        <v>300102328104</v>
      </c>
      <c r="B105" t="s">
        <v>2091</v>
      </c>
      <c r="C105" s="145" t="s">
        <v>3361</v>
      </c>
      <c r="F105">
        <v>3</v>
      </c>
    </row>
    <row r="106" spans="1:6">
      <c r="A106" s="144">
        <v>300102328105</v>
      </c>
      <c r="B106" t="s">
        <v>2091</v>
      </c>
      <c r="C106" s="145" t="s">
        <v>3361</v>
      </c>
      <c r="F106">
        <v>3</v>
      </c>
    </row>
    <row r="107" spans="1:6">
      <c r="A107" s="144">
        <v>300102328106</v>
      </c>
      <c r="B107" t="s">
        <v>2091</v>
      </c>
      <c r="C107" s="145" t="s">
        <v>3361</v>
      </c>
      <c r="F107">
        <v>3</v>
      </c>
    </row>
    <row r="108" spans="1:6">
      <c r="A108" s="144">
        <v>300102328107</v>
      </c>
      <c r="B108" t="s">
        <v>2091</v>
      </c>
      <c r="C108" s="145" t="s">
        <v>3361</v>
      </c>
      <c r="F108">
        <v>3</v>
      </c>
    </row>
    <row r="109" spans="1:6">
      <c r="A109" s="144">
        <v>300102328108</v>
      </c>
      <c r="B109" t="s">
        <v>2091</v>
      </c>
      <c r="C109" s="145" t="s">
        <v>3361</v>
      </c>
      <c r="F109">
        <v>3</v>
      </c>
    </row>
    <row r="110" spans="1:6">
      <c r="A110" s="144">
        <v>300102328109</v>
      </c>
      <c r="B110" t="s">
        <v>2091</v>
      </c>
      <c r="C110" s="145" t="s">
        <v>3361</v>
      </c>
      <c r="F110">
        <v>3</v>
      </c>
    </row>
    <row r="111" spans="1:6">
      <c r="A111" s="144">
        <v>300102328110</v>
      </c>
      <c r="B111" t="s">
        <v>2091</v>
      </c>
      <c r="C111" s="145" t="s">
        <v>3361</v>
      </c>
      <c r="F111">
        <v>3</v>
      </c>
    </row>
    <row r="112" spans="1:6">
      <c r="A112" s="144">
        <v>300102328111</v>
      </c>
      <c r="B112" t="s">
        <v>2091</v>
      </c>
      <c r="C112" s="145" t="s">
        <v>3361</v>
      </c>
      <c r="F112">
        <v>3</v>
      </c>
    </row>
    <row r="113" spans="1:6">
      <c r="A113" s="144">
        <v>300102328112</v>
      </c>
      <c r="B113" t="s">
        <v>2091</v>
      </c>
      <c r="C113" s="145" t="s">
        <v>3361</v>
      </c>
      <c r="F113">
        <v>3</v>
      </c>
    </row>
    <row r="114" spans="1:6">
      <c r="A114" s="144">
        <v>300102328113</v>
      </c>
      <c r="B114" t="s">
        <v>2091</v>
      </c>
      <c r="C114" s="145" t="s">
        <v>3361</v>
      </c>
      <c r="F114">
        <v>3</v>
      </c>
    </row>
    <row r="115" spans="1:6">
      <c r="A115" s="144">
        <v>300102328301</v>
      </c>
      <c r="B115" t="s">
        <v>2091</v>
      </c>
      <c r="C115" s="145" t="s">
        <v>3361</v>
      </c>
      <c r="F115">
        <v>10</v>
      </c>
    </row>
    <row r="116" spans="1:6">
      <c r="A116" s="144">
        <v>300102328302</v>
      </c>
      <c r="B116" t="s">
        <v>2091</v>
      </c>
      <c r="C116" s="145" t="s">
        <v>3361</v>
      </c>
      <c r="F116">
        <v>5</v>
      </c>
    </row>
    <row r="117" spans="1:6">
      <c r="A117" s="144">
        <v>300102328303</v>
      </c>
      <c r="B117" t="s">
        <v>2091</v>
      </c>
      <c r="C117" s="145" t="s">
        <v>3361</v>
      </c>
      <c r="F117">
        <v>5</v>
      </c>
    </row>
    <row r="118" spans="1:6">
      <c r="A118" s="144">
        <v>300102328501</v>
      </c>
      <c r="B118" t="s">
        <v>2091</v>
      </c>
      <c r="C118" s="145" t="s">
        <v>3361</v>
      </c>
      <c r="F118">
        <v>30</v>
      </c>
    </row>
    <row r="119" spans="1:6">
      <c r="A119" s="144">
        <v>300102328502</v>
      </c>
      <c r="B119" t="s">
        <v>2091</v>
      </c>
      <c r="C119" s="145" t="s">
        <v>3361</v>
      </c>
      <c r="F119">
        <v>30</v>
      </c>
    </row>
    <row r="120" spans="1:6">
      <c r="A120" s="144">
        <v>300102328204</v>
      </c>
      <c r="B120" t="s">
        <v>2091</v>
      </c>
      <c r="C120" s="145" t="s">
        <v>3361</v>
      </c>
      <c r="F120">
        <v>8</v>
      </c>
    </row>
    <row r="121" spans="1:6">
      <c r="A121" s="144">
        <v>300102328205</v>
      </c>
      <c r="B121" t="s">
        <v>2091</v>
      </c>
      <c r="C121" s="145" t="s">
        <v>3361</v>
      </c>
      <c r="F121">
        <v>8</v>
      </c>
    </row>
    <row r="122" spans="1:6">
      <c r="A122" s="144">
        <v>310832171008</v>
      </c>
      <c r="B122" t="s">
        <v>2091</v>
      </c>
      <c r="C122" s="145" t="s">
        <v>3972</v>
      </c>
      <c r="D122" s="145" t="s">
        <v>3973</v>
      </c>
      <c r="F122">
        <v>2</v>
      </c>
    </row>
    <row r="123" spans="1:6">
      <c r="A123" s="144">
        <v>310832171009</v>
      </c>
      <c r="B123" t="s">
        <v>2091</v>
      </c>
      <c r="C123" s="145" t="s">
        <v>3972</v>
      </c>
      <c r="D123" s="145" t="s">
        <v>3973</v>
      </c>
      <c r="F123">
        <v>2</v>
      </c>
    </row>
    <row r="124" spans="1:6">
      <c r="A124" s="144">
        <v>310832171010</v>
      </c>
      <c r="B124" t="s">
        <v>2091</v>
      </c>
      <c r="C124" s="145" t="s">
        <v>3972</v>
      </c>
      <c r="D124" s="145" t="s">
        <v>3973</v>
      </c>
      <c r="F124">
        <v>2</v>
      </c>
    </row>
    <row r="125" spans="1:6">
      <c r="A125" s="144">
        <v>310832171001</v>
      </c>
      <c r="B125" t="s">
        <v>2091</v>
      </c>
      <c r="C125" s="145" t="s">
        <v>3972</v>
      </c>
      <c r="D125" s="145" t="s">
        <v>3973</v>
      </c>
      <c r="F125">
        <v>1</v>
      </c>
    </row>
    <row r="126" spans="1:6">
      <c r="A126" s="144">
        <v>310832171002</v>
      </c>
      <c r="B126" t="s">
        <v>2091</v>
      </c>
      <c r="C126" s="145" t="s">
        <v>3972</v>
      </c>
      <c r="D126" s="145" t="s">
        <v>3973</v>
      </c>
      <c r="F126">
        <v>1</v>
      </c>
    </row>
    <row r="127" spans="1:6">
      <c r="A127" s="144">
        <v>310832171003</v>
      </c>
      <c r="B127" t="s">
        <v>2091</v>
      </c>
      <c r="C127" s="145" t="s">
        <v>3972</v>
      </c>
      <c r="D127" s="145" t="s">
        <v>3973</v>
      </c>
      <c r="F127">
        <v>1</v>
      </c>
    </row>
    <row r="128" spans="1:6">
      <c r="A128" s="144">
        <v>310832171004</v>
      </c>
      <c r="B128" t="s">
        <v>2091</v>
      </c>
      <c r="C128" s="145" t="s">
        <v>3972</v>
      </c>
      <c r="D128" s="145" t="s">
        <v>3973</v>
      </c>
      <c r="F128">
        <v>1</v>
      </c>
    </row>
    <row r="129" spans="1:6">
      <c r="A129" s="144">
        <v>310832171005</v>
      </c>
      <c r="B129" t="s">
        <v>2091</v>
      </c>
      <c r="C129" s="145" t="s">
        <v>3972</v>
      </c>
      <c r="D129" s="145" t="s">
        <v>3973</v>
      </c>
      <c r="F129">
        <v>1</v>
      </c>
    </row>
    <row r="130" spans="1:6">
      <c r="A130" s="144">
        <v>310832171006</v>
      </c>
      <c r="B130" t="s">
        <v>2091</v>
      </c>
      <c r="C130" s="145" t="s">
        <v>3972</v>
      </c>
      <c r="D130" s="145" t="s">
        <v>3973</v>
      </c>
      <c r="F130">
        <v>1</v>
      </c>
    </row>
    <row r="131" spans="1:6">
      <c r="A131" s="144">
        <v>310832171007</v>
      </c>
      <c r="B131" t="s">
        <v>2091</v>
      </c>
      <c r="C131" s="145" t="s">
        <v>3972</v>
      </c>
      <c r="D131" s="145" t="s">
        <v>3973</v>
      </c>
      <c r="F131">
        <v>1</v>
      </c>
    </row>
    <row r="132" spans="1:6">
      <c r="A132" s="144">
        <v>300102218401</v>
      </c>
      <c r="B132" t="s">
        <v>2082</v>
      </c>
      <c r="C132" s="145" t="s">
        <v>3361</v>
      </c>
      <c r="F132">
        <v>30</v>
      </c>
    </row>
    <row r="133" spans="1:6">
      <c r="A133" s="144">
        <v>300102218402</v>
      </c>
      <c r="B133" t="s">
        <v>2082</v>
      </c>
      <c r="C133" s="145" t="s">
        <v>3361</v>
      </c>
      <c r="F133">
        <v>60</v>
      </c>
    </row>
    <row r="134" spans="1:6">
      <c r="A134" s="144">
        <v>300102218403</v>
      </c>
      <c r="B134" t="s">
        <v>2082</v>
      </c>
      <c r="C134" s="145" t="s">
        <v>3361</v>
      </c>
      <c r="F134">
        <v>30</v>
      </c>
    </row>
    <row r="135" spans="1:6">
      <c r="A135" s="144">
        <v>300102218404</v>
      </c>
      <c r="B135" t="s">
        <v>2082</v>
      </c>
      <c r="C135" s="145" t="s">
        <v>3361</v>
      </c>
      <c r="F135">
        <v>30</v>
      </c>
    </row>
    <row r="136" spans="1:6">
      <c r="A136" s="144">
        <v>300102218405</v>
      </c>
      <c r="B136" t="s">
        <v>2082</v>
      </c>
      <c r="C136" s="145" t="s">
        <v>3361</v>
      </c>
      <c r="F136">
        <v>30</v>
      </c>
    </row>
    <row r="137" spans="1:6">
      <c r="A137" s="144">
        <v>300102218406</v>
      </c>
      <c r="B137" t="s">
        <v>2082</v>
      </c>
      <c r="C137" s="145" t="s">
        <v>3361</v>
      </c>
      <c r="F137">
        <v>30</v>
      </c>
    </row>
    <row r="138" spans="1:6">
      <c r="A138" s="144">
        <v>300102218407</v>
      </c>
      <c r="B138" t="s">
        <v>2082</v>
      </c>
      <c r="C138" s="145" t="s">
        <v>3361</v>
      </c>
      <c r="F138">
        <v>30</v>
      </c>
    </row>
    <row r="139" spans="1:6">
      <c r="A139" s="144">
        <v>300102218408</v>
      </c>
      <c r="B139" t="s">
        <v>2082</v>
      </c>
      <c r="C139" s="145" t="s">
        <v>3361</v>
      </c>
      <c r="F139">
        <v>30</v>
      </c>
    </row>
    <row r="140" spans="1:6">
      <c r="A140" s="144">
        <v>300102218409</v>
      </c>
      <c r="B140" t="s">
        <v>2082</v>
      </c>
      <c r="C140" s="145" t="s">
        <v>3361</v>
      </c>
      <c r="F140">
        <v>30</v>
      </c>
    </row>
    <row r="141" spans="1:6">
      <c r="A141" s="144">
        <v>300102218410</v>
      </c>
      <c r="B141" t="s">
        <v>2082</v>
      </c>
      <c r="C141" s="145" t="s">
        <v>3361</v>
      </c>
      <c r="F141">
        <v>30</v>
      </c>
    </row>
    <row r="142" spans="1:6">
      <c r="A142" s="144">
        <v>300102218411</v>
      </c>
      <c r="B142" t="s">
        <v>2082</v>
      </c>
      <c r="C142" s="145" t="s">
        <v>3361</v>
      </c>
      <c r="F142">
        <v>30</v>
      </c>
    </row>
    <row r="143" spans="1:6">
      <c r="A143" s="144">
        <v>300102218412</v>
      </c>
      <c r="B143" t="s">
        <v>2082</v>
      </c>
      <c r="C143" s="145" t="s">
        <v>3361</v>
      </c>
      <c r="F143">
        <v>30</v>
      </c>
    </row>
    <row r="144" spans="1:6">
      <c r="A144" s="144">
        <v>300102218413</v>
      </c>
      <c r="B144" t="s">
        <v>2082</v>
      </c>
      <c r="C144" s="145" t="s">
        <v>3361</v>
      </c>
      <c r="F144">
        <v>40</v>
      </c>
    </row>
    <row r="145" spans="1:6">
      <c r="A145" s="144">
        <v>300102218201</v>
      </c>
      <c r="B145" t="s">
        <v>2082</v>
      </c>
      <c r="C145" s="145" t="s">
        <v>3361</v>
      </c>
      <c r="F145">
        <v>8</v>
      </c>
    </row>
    <row r="146" spans="1:6">
      <c r="A146" s="144">
        <v>300102218202</v>
      </c>
      <c r="B146" t="s">
        <v>2082</v>
      </c>
      <c r="C146" s="145" t="s">
        <v>3361</v>
      </c>
      <c r="F146">
        <v>8</v>
      </c>
    </row>
    <row r="147" spans="1:6">
      <c r="A147" s="144">
        <v>300102218203</v>
      </c>
      <c r="B147" t="s">
        <v>2082</v>
      </c>
      <c r="C147" s="145" t="s">
        <v>3361</v>
      </c>
      <c r="F147">
        <v>5</v>
      </c>
    </row>
    <row r="148" spans="1:6">
      <c r="A148" s="144">
        <v>300102218204</v>
      </c>
      <c r="B148" t="s">
        <v>2082</v>
      </c>
      <c r="C148" s="145" t="s">
        <v>3361</v>
      </c>
      <c r="F148">
        <v>5</v>
      </c>
    </row>
    <row r="149" spans="1:6">
      <c r="A149" s="144">
        <v>300102218205</v>
      </c>
      <c r="B149" t="s">
        <v>2082</v>
      </c>
      <c r="C149" s="145" t="s">
        <v>3361</v>
      </c>
      <c r="F149">
        <v>5</v>
      </c>
    </row>
    <row r="150" spans="1:6">
      <c r="A150" s="144">
        <v>300102218206</v>
      </c>
      <c r="B150" t="s">
        <v>2082</v>
      </c>
      <c r="C150" s="145" t="s">
        <v>3361</v>
      </c>
      <c r="F150">
        <v>5</v>
      </c>
    </row>
    <row r="151" spans="1:6">
      <c r="A151" s="144">
        <v>300102218207</v>
      </c>
      <c r="B151" t="s">
        <v>2082</v>
      </c>
      <c r="C151" s="145" t="s">
        <v>3361</v>
      </c>
      <c r="F151">
        <v>5</v>
      </c>
    </row>
    <row r="152" spans="1:6">
      <c r="A152" s="144">
        <v>300102218208</v>
      </c>
      <c r="B152" t="s">
        <v>2082</v>
      </c>
      <c r="C152" s="145" t="s">
        <v>3361</v>
      </c>
      <c r="F152">
        <v>5</v>
      </c>
    </row>
    <row r="153" spans="1:6">
      <c r="A153" s="144">
        <v>300102218101</v>
      </c>
      <c r="B153" t="s">
        <v>2082</v>
      </c>
      <c r="C153" s="145" t="s">
        <v>3361</v>
      </c>
      <c r="F153">
        <v>3</v>
      </c>
    </row>
    <row r="154" spans="1:6">
      <c r="A154" s="144">
        <v>300102218102</v>
      </c>
      <c r="B154" t="s">
        <v>2082</v>
      </c>
      <c r="C154" s="145" t="s">
        <v>3361</v>
      </c>
      <c r="F154">
        <v>3</v>
      </c>
    </row>
    <row r="155" spans="1:6">
      <c r="A155" s="144">
        <v>300102218103</v>
      </c>
      <c r="B155" t="s">
        <v>2082</v>
      </c>
      <c r="C155" s="145" t="s">
        <v>3361</v>
      </c>
      <c r="F155">
        <v>3</v>
      </c>
    </row>
    <row r="156" spans="1:6">
      <c r="A156" s="144">
        <v>300102218104</v>
      </c>
      <c r="B156" t="s">
        <v>2082</v>
      </c>
      <c r="C156" s="145" t="s">
        <v>3361</v>
      </c>
      <c r="F156">
        <v>3</v>
      </c>
    </row>
    <row r="157" spans="1:6">
      <c r="A157" s="144">
        <v>300102218105</v>
      </c>
      <c r="B157" t="s">
        <v>2082</v>
      </c>
      <c r="C157" s="145" t="s">
        <v>3361</v>
      </c>
      <c r="F157">
        <v>3</v>
      </c>
    </row>
    <row r="158" spans="1:6">
      <c r="A158" s="144">
        <v>300102218106</v>
      </c>
      <c r="B158" t="s">
        <v>2082</v>
      </c>
      <c r="C158" s="145" t="s">
        <v>3361</v>
      </c>
      <c r="F158">
        <v>3</v>
      </c>
    </row>
    <row r="159" spans="1:6">
      <c r="A159" s="144">
        <v>300102218107</v>
      </c>
      <c r="B159" t="s">
        <v>2082</v>
      </c>
      <c r="C159" s="145" t="s">
        <v>3361</v>
      </c>
      <c r="F159">
        <v>3</v>
      </c>
    </row>
    <row r="160" spans="1:6">
      <c r="A160" s="144">
        <v>300102218108</v>
      </c>
      <c r="B160" t="s">
        <v>2082</v>
      </c>
      <c r="C160" s="145" t="s">
        <v>3361</v>
      </c>
      <c r="F160">
        <v>3</v>
      </c>
    </row>
    <row r="161" spans="1:6">
      <c r="A161" s="144">
        <v>300102218109</v>
      </c>
      <c r="B161" t="s">
        <v>2082</v>
      </c>
      <c r="C161" s="145" t="s">
        <v>3361</v>
      </c>
      <c r="F161">
        <v>3</v>
      </c>
    </row>
    <row r="162" spans="1:6">
      <c r="A162" s="144">
        <v>300102218110</v>
      </c>
      <c r="B162" t="s">
        <v>2082</v>
      </c>
      <c r="C162" s="145" t="s">
        <v>3361</v>
      </c>
      <c r="F162">
        <v>3</v>
      </c>
    </row>
    <row r="163" spans="1:6">
      <c r="A163" s="144">
        <v>300102218111</v>
      </c>
      <c r="B163" t="s">
        <v>2082</v>
      </c>
      <c r="C163" s="145" t="s">
        <v>3361</v>
      </c>
      <c r="F163">
        <v>3</v>
      </c>
    </row>
    <row r="164" spans="1:6">
      <c r="A164" s="144">
        <v>300102218112</v>
      </c>
      <c r="B164" t="s">
        <v>2082</v>
      </c>
      <c r="C164" s="145" t="s">
        <v>3361</v>
      </c>
      <c r="F164">
        <v>3</v>
      </c>
    </row>
    <row r="165" spans="1:6">
      <c r="A165" s="144">
        <v>300102218113</v>
      </c>
      <c r="B165" t="s">
        <v>2082</v>
      </c>
      <c r="C165" s="145" t="s">
        <v>3361</v>
      </c>
      <c r="F165">
        <v>3</v>
      </c>
    </row>
    <row r="166" spans="1:6">
      <c r="A166" s="144">
        <v>300102218114</v>
      </c>
      <c r="B166" t="s">
        <v>2082</v>
      </c>
      <c r="C166" s="145" t="s">
        <v>3361</v>
      </c>
      <c r="F166">
        <v>3</v>
      </c>
    </row>
    <row r="167" spans="1:6">
      <c r="A167" s="144">
        <v>300102218115</v>
      </c>
      <c r="B167" t="s">
        <v>2082</v>
      </c>
      <c r="C167" s="145" t="s">
        <v>3361</v>
      </c>
      <c r="F167">
        <v>3</v>
      </c>
    </row>
    <row r="168" spans="1:6">
      <c r="A168" s="144">
        <v>300102218116</v>
      </c>
      <c r="B168" t="s">
        <v>2082</v>
      </c>
      <c r="C168" s="145" t="s">
        <v>3361</v>
      </c>
      <c r="F168">
        <v>3</v>
      </c>
    </row>
    <row r="169" spans="1:6">
      <c r="A169" s="144">
        <v>300102218117</v>
      </c>
      <c r="B169" t="s">
        <v>2082</v>
      </c>
      <c r="C169" s="145" t="s">
        <v>3361</v>
      </c>
      <c r="F169">
        <v>3</v>
      </c>
    </row>
    <row r="170" spans="1:6">
      <c r="A170" s="144">
        <v>300102218118</v>
      </c>
      <c r="B170" t="s">
        <v>2082</v>
      </c>
      <c r="C170" s="145" t="s">
        <v>3361</v>
      </c>
      <c r="F170">
        <v>3</v>
      </c>
    </row>
    <row r="171" spans="1:6">
      <c r="A171" s="144">
        <v>300102218301</v>
      </c>
      <c r="B171" t="s">
        <v>2082</v>
      </c>
      <c r="C171" s="145" t="s">
        <v>3361</v>
      </c>
      <c r="F171">
        <v>40</v>
      </c>
    </row>
    <row r="172" spans="1:6">
      <c r="A172" s="144">
        <v>300102218302</v>
      </c>
      <c r="B172" t="s">
        <v>2082</v>
      </c>
      <c r="C172" s="145" t="s">
        <v>3361</v>
      </c>
      <c r="F172">
        <v>10</v>
      </c>
    </row>
    <row r="173" spans="1:6">
      <c r="A173" s="144">
        <v>300102218303</v>
      </c>
      <c r="B173" t="s">
        <v>2082</v>
      </c>
      <c r="C173" s="145" t="s">
        <v>3361</v>
      </c>
      <c r="F173">
        <v>60</v>
      </c>
    </row>
    <row r="174" spans="1:6">
      <c r="A174" s="144">
        <v>300102218304</v>
      </c>
      <c r="B174" t="s">
        <v>2082</v>
      </c>
      <c r="C174" s="145" t="s">
        <v>3361</v>
      </c>
      <c r="F174">
        <v>50</v>
      </c>
    </row>
    <row r="175" spans="1:6">
      <c r="A175" s="144">
        <v>300102218305</v>
      </c>
      <c r="B175" t="s">
        <v>2082</v>
      </c>
      <c r="C175" s="145" t="s">
        <v>3361</v>
      </c>
      <c r="F175">
        <v>5</v>
      </c>
    </row>
    <row r="176" spans="1:6">
      <c r="A176" s="144">
        <v>300102218306</v>
      </c>
      <c r="B176" t="s">
        <v>2082</v>
      </c>
      <c r="C176" s="145" t="s">
        <v>3361</v>
      </c>
      <c r="F176">
        <v>5</v>
      </c>
    </row>
    <row r="177" spans="1:6">
      <c r="A177" s="144">
        <v>300102218307</v>
      </c>
      <c r="B177" t="s">
        <v>2082</v>
      </c>
      <c r="C177" s="145" t="s">
        <v>3361</v>
      </c>
      <c r="F177">
        <v>5</v>
      </c>
    </row>
    <row r="178" spans="1:6">
      <c r="A178" s="144">
        <v>300102218501</v>
      </c>
      <c r="B178" t="s">
        <v>2082</v>
      </c>
      <c r="C178" s="145" t="s">
        <v>3361</v>
      </c>
      <c r="F178">
        <v>2</v>
      </c>
    </row>
    <row r="179" spans="1:6">
      <c r="A179" s="144">
        <v>300102218502</v>
      </c>
      <c r="B179" t="s">
        <v>2082</v>
      </c>
      <c r="C179" s="145" t="s">
        <v>3361</v>
      </c>
      <c r="F179">
        <v>2</v>
      </c>
    </row>
    <row r="180" spans="1:6">
      <c r="A180" s="144">
        <v>300102218503</v>
      </c>
      <c r="B180" t="s">
        <v>2082</v>
      </c>
      <c r="C180" s="145" t="s">
        <v>3361</v>
      </c>
      <c r="F180">
        <v>2</v>
      </c>
    </row>
    <row r="181" spans="1:6">
      <c r="A181" s="144">
        <v>300102218504</v>
      </c>
      <c r="B181" t="s">
        <v>2082</v>
      </c>
      <c r="C181" s="145" t="s">
        <v>3361</v>
      </c>
      <c r="F181">
        <v>2</v>
      </c>
    </row>
    <row r="182" spans="1:6">
      <c r="A182" s="144">
        <v>300102218505</v>
      </c>
      <c r="B182" t="s">
        <v>2082</v>
      </c>
      <c r="C182" s="145" t="s">
        <v>3361</v>
      </c>
      <c r="F182">
        <v>2</v>
      </c>
    </row>
    <row r="183" spans="1:6">
      <c r="A183" s="144">
        <v>300102218506</v>
      </c>
      <c r="B183" t="s">
        <v>2082</v>
      </c>
      <c r="C183" s="145" t="s">
        <v>3361</v>
      </c>
      <c r="F183">
        <v>2</v>
      </c>
    </row>
    <row r="184" spans="1:6">
      <c r="A184" s="144">
        <v>300102218507</v>
      </c>
      <c r="B184" t="s">
        <v>2082</v>
      </c>
      <c r="C184" s="145" t="s">
        <v>3361</v>
      </c>
      <c r="F184">
        <v>2</v>
      </c>
    </row>
    <row r="185" spans="1:6">
      <c r="A185" s="144">
        <v>300102218508</v>
      </c>
      <c r="B185" t="s">
        <v>2082</v>
      </c>
      <c r="C185" s="145" t="s">
        <v>3361</v>
      </c>
      <c r="F185">
        <v>2</v>
      </c>
    </row>
    <row r="186" spans="1:6">
      <c r="A186" s="144">
        <v>300102218509</v>
      </c>
      <c r="B186" t="s">
        <v>2082</v>
      </c>
      <c r="C186" s="145" t="s">
        <v>3361</v>
      </c>
      <c r="F186">
        <v>2</v>
      </c>
    </row>
    <row r="187" spans="1:6">
      <c r="A187" s="144">
        <v>300102218510</v>
      </c>
      <c r="B187" t="s">
        <v>2082</v>
      </c>
      <c r="C187" s="145" t="s">
        <v>3361</v>
      </c>
      <c r="F187">
        <v>2</v>
      </c>
    </row>
    <row r="188" spans="1:6">
      <c r="A188" s="144">
        <v>300102218511</v>
      </c>
      <c r="B188" t="s">
        <v>2082</v>
      </c>
      <c r="C188" s="145" t="s">
        <v>3361</v>
      </c>
      <c r="F188">
        <v>2</v>
      </c>
    </row>
    <row r="189" spans="1:6">
      <c r="A189" s="144">
        <v>300102218512</v>
      </c>
      <c r="B189" t="s">
        <v>2082</v>
      </c>
      <c r="C189" s="145" t="s">
        <v>3361</v>
      </c>
      <c r="F189">
        <v>2</v>
      </c>
    </row>
    <row r="190" spans="1:6">
      <c r="A190" s="144">
        <v>300102218513</v>
      </c>
      <c r="B190" t="s">
        <v>2082</v>
      </c>
      <c r="C190" s="145" t="s">
        <v>3361</v>
      </c>
      <c r="F190">
        <v>30</v>
      </c>
    </row>
    <row r="191" spans="1:6">
      <c r="A191" s="144">
        <v>300102218514</v>
      </c>
      <c r="B191" t="s">
        <v>2082</v>
      </c>
      <c r="C191" s="145" t="s">
        <v>3361</v>
      </c>
      <c r="F191">
        <v>30</v>
      </c>
    </row>
    <row r="192" spans="1:6">
      <c r="A192" s="144">
        <v>300102218515</v>
      </c>
      <c r="B192" t="s">
        <v>2082</v>
      </c>
      <c r="C192" s="145" t="s">
        <v>3361</v>
      </c>
      <c r="F192">
        <v>30</v>
      </c>
    </row>
    <row r="193" spans="1:6">
      <c r="A193" s="144">
        <v>300102218516</v>
      </c>
      <c r="B193" t="s">
        <v>2082</v>
      </c>
      <c r="C193" s="145" t="s">
        <v>3361</v>
      </c>
      <c r="F193">
        <v>30</v>
      </c>
    </row>
    <row r="194" spans="1:6">
      <c r="A194" s="144">
        <v>300102218517</v>
      </c>
      <c r="B194" t="s">
        <v>2082</v>
      </c>
      <c r="C194" s="145" t="s">
        <v>3361</v>
      </c>
      <c r="F194">
        <v>30</v>
      </c>
    </row>
    <row r="195" spans="1:6">
      <c r="A195" s="144">
        <v>300102218518</v>
      </c>
      <c r="B195" t="s">
        <v>2082</v>
      </c>
      <c r="C195" s="145" t="s">
        <v>3361</v>
      </c>
      <c r="F195">
        <v>30</v>
      </c>
    </row>
    <row r="196" spans="1:6">
      <c r="A196" s="144">
        <v>300102218519</v>
      </c>
      <c r="B196" t="s">
        <v>2082</v>
      </c>
      <c r="C196" s="145" t="s">
        <v>3361</v>
      </c>
      <c r="F196">
        <v>30</v>
      </c>
    </row>
    <row r="197" spans="1:6">
      <c r="A197" s="144">
        <v>300102218520</v>
      </c>
      <c r="B197" t="s">
        <v>2082</v>
      </c>
      <c r="C197" s="145" t="s">
        <v>3361</v>
      </c>
      <c r="F197">
        <v>30</v>
      </c>
    </row>
    <row r="198" spans="1:6">
      <c r="A198" s="144">
        <v>300102218521</v>
      </c>
      <c r="B198" t="s">
        <v>2082</v>
      </c>
      <c r="C198" s="145" t="s">
        <v>3361</v>
      </c>
      <c r="F198">
        <v>30</v>
      </c>
    </row>
    <row r="199" spans="1:6">
      <c r="A199" s="144">
        <v>300102218522</v>
      </c>
      <c r="B199" t="s">
        <v>2082</v>
      </c>
      <c r="C199" s="145" t="s">
        <v>3361</v>
      </c>
      <c r="F199">
        <v>30</v>
      </c>
    </row>
    <row r="200" spans="1:6">
      <c r="A200" s="144">
        <v>300102218523</v>
      </c>
      <c r="B200" t="s">
        <v>2082</v>
      </c>
      <c r="C200" s="145" t="s">
        <v>3361</v>
      </c>
      <c r="F200">
        <v>30</v>
      </c>
    </row>
    <row r="201" spans="1:6">
      <c r="A201" s="144">
        <v>300102218308</v>
      </c>
      <c r="B201" t="s">
        <v>2082</v>
      </c>
      <c r="C201" s="145" t="s">
        <v>3361</v>
      </c>
      <c r="F201">
        <v>30</v>
      </c>
    </row>
    <row r="202" spans="1:6">
      <c r="A202" s="144">
        <v>300102218209</v>
      </c>
      <c r="B202" t="s">
        <v>2082</v>
      </c>
      <c r="C202" s="145" t="s">
        <v>3361</v>
      </c>
      <c r="F202">
        <v>8</v>
      </c>
    </row>
    <row r="203" spans="1:6">
      <c r="A203" s="144">
        <v>300102218210</v>
      </c>
      <c r="B203" t="s">
        <v>2082</v>
      </c>
      <c r="C203" s="145" t="s">
        <v>3361</v>
      </c>
      <c r="F203">
        <v>8</v>
      </c>
    </row>
    <row r="204" spans="1:6">
      <c r="A204" s="144">
        <v>300102218211</v>
      </c>
      <c r="B204" t="s">
        <v>2082</v>
      </c>
      <c r="C204" s="145" t="s">
        <v>3361</v>
      </c>
      <c r="F204">
        <v>8</v>
      </c>
    </row>
    <row r="205" spans="1:6">
      <c r="A205" s="144">
        <v>300102218212</v>
      </c>
      <c r="B205" t="s">
        <v>2082</v>
      </c>
      <c r="C205" s="145" t="s">
        <v>3361</v>
      </c>
      <c r="F205">
        <v>8</v>
      </c>
    </row>
    <row r="206" spans="1:6">
      <c r="A206" s="144">
        <v>300102218213</v>
      </c>
      <c r="B206" t="s">
        <v>2082</v>
      </c>
      <c r="C206" s="145" t="s">
        <v>3361</v>
      </c>
      <c r="F206">
        <v>8</v>
      </c>
    </row>
    <row r="207" spans="1:6">
      <c r="A207" s="144">
        <v>300102218214</v>
      </c>
      <c r="B207" t="s">
        <v>2082</v>
      </c>
      <c r="C207" s="145" t="s">
        <v>3361</v>
      </c>
      <c r="F207">
        <v>8</v>
      </c>
    </row>
    <row r="208" spans="1:6">
      <c r="A208" s="144">
        <v>300102218309</v>
      </c>
      <c r="B208" t="s">
        <v>2082</v>
      </c>
      <c r="C208" s="145" t="s">
        <v>3361</v>
      </c>
      <c r="F208">
        <v>20</v>
      </c>
    </row>
    <row r="209" spans="1:6">
      <c r="A209" s="144">
        <v>300102218310</v>
      </c>
      <c r="B209" t="s">
        <v>2082</v>
      </c>
      <c r="C209" s="145" t="s">
        <v>3361</v>
      </c>
      <c r="F209">
        <v>5</v>
      </c>
    </row>
    <row r="210" spans="1:6">
      <c r="A210" s="144">
        <v>300102218311</v>
      </c>
      <c r="B210" t="s">
        <v>2082</v>
      </c>
      <c r="C210" s="145" t="s">
        <v>3361</v>
      </c>
      <c r="F210">
        <v>10</v>
      </c>
    </row>
    <row r="211" spans="1:6">
      <c r="A211" s="144">
        <v>310821171003</v>
      </c>
      <c r="B211" t="s">
        <v>2082</v>
      </c>
      <c r="C211" s="145" t="s">
        <v>3972</v>
      </c>
      <c r="D211" s="145" t="s">
        <v>3973</v>
      </c>
      <c r="F211">
        <v>2</v>
      </c>
    </row>
    <row r="212" spans="1:6">
      <c r="A212" s="144">
        <v>310821171010</v>
      </c>
      <c r="B212" t="s">
        <v>2082</v>
      </c>
      <c r="C212" s="145" t="s">
        <v>3972</v>
      </c>
      <c r="D212" s="145" t="s">
        <v>3973</v>
      </c>
      <c r="F212">
        <v>2</v>
      </c>
    </row>
    <row r="213" spans="1:6">
      <c r="A213" s="144">
        <v>310821171001</v>
      </c>
      <c r="B213" t="s">
        <v>2082</v>
      </c>
      <c r="C213" s="145" t="s">
        <v>3972</v>
      </c>
      <c r="D213" s="145" t="s">
        <v>3973</v>
      </c>
      <c r="F213">
        <v>1</v>
      </c>
    </row>
    <row r="214" spans="1:6">
      <c r="A214" s="144">
        <v>310821171002</v>
      </c>
      <c r="B214" t="s">
        <v>2082</v>
      </c>
      <c r="C214" s="145" t="s">
        <v>3972</v>
      </c>
      <c r="D214" s="145" t="s">
        <v>3973</v>
      </c>
      <c r="F214">
        <v>1</v>
      </c>
    </row>
    <row r="215" spans="1:6">
      <c r="A215" s="144">
        <v>310821171004</v>
      </c>
      <c r="B215" t="s">
        <v>2082</v>
      </c>
      <c r="C215" s="145" t="s">
        <v>3972</v>
      </c>
      <c r="D215" s="145" t="s">
        <v>3973</v>
      </c>
      <c r="F215">
        <v>1</v>
      </c>
    </row>
    <row r="216" spans="1:6">
      <c r="A216" s="144">
        <v>310821171005</v>
      </c>
      <c r="B216" t="s">
        <v>2082</v>
      </c>
      <c r="C216" s="145" t="s">
        <v>3972</v>
      </c>
      <c r="D216" s="145" t="s">
        <v>3973</v>
      </c>
      <c r="F216">
        <v>1</v>
      </c>
    </row>
    <row r="217" spans="1:6">
      <c r="A217" s="144">
        <v>310821171006</v>
      </c>
      <c r="B217" t="s">
        <v>2082</v>
      </c>
      <c r="C217" s="145" t="s">
        <v>3972</v>
      </c>
      <c r="D217" s="145" t="s">
        <v>3973</v>
      </c>
      <c r="F217">
        <v>1</v>
      </c>
    </row>
    <row r="218" spans="1:6">
      <c r="A218" s="144">
        <v>310821171007</v>
      </c>
      <c r="B218" t="s">
        <v>2082</v>
      </c>
      <c r="C218" s="145" t="s">
        <v>3972</v>
      </c>
      <c r="D218" s="145" t="s">
        <v>3973</v>
      </c>
      <c r="F218">
        <v>1</v>
      </c>
    </row>
    <row r="219" spans="1:6">
      <c r="A219" s="144">
        <v>310821171008</v>
      </c>
      <c r="B219" t="s">
        <v>2082</v>
      </c>
      <c r="C219" s="145" t="s">
        <v>3972</v>
      </c>
      <c r="D219" s="145" t="s">
        <v>3973</v>
      </c>
      <c r="F219">
        <v>1</v>
      </c>
    </row>
    <row r="220" spans="1:6">
      <c r="A220" s="144">
        <v>310821171009</v>
      </c>
      <c r="B220" t="s">
        <v>2082</v>
      </c>
      <c r="C220" s="145" t="s">
        <v>3972</v>
      </c>
      <c r="D220" s="145" t="s">
        <v>3973</v>
      </c>
      <c r="F220">
        <v>1</v>
      </c>
    </row>
    <row r="221" spans="1:6">
      <c r="A221" s="144">
        <v>310821171011</v>
      </c>
      <c r="B221" t="s">
        <v>2082</v>
      </c>
      <c r="C221" s="145" t="s">
        <v>3972</v>
      </c>
      <c r="D221" s="145" t="s">
        <v>3973</v>
      </c>
      <c r="F221">
        <v>1</v>
      </c>
    </row>
    <row r="222" spans="1:6">
      <c r="A222" s="144">
        <v>310821171012</v>
      </c>
      <c r="B222" t="s">
        <v>2082</v>
      </c>
      <c r="C222" s="145" t="s">
        <v>3972</v>
      </c>
      <c r="D222" s="145" t="s">
        <v>3973</v>
      </c>
      <c r="F222">
        <v>1</v>
      </c>
    </row>
    <row r="223" spans="1:6">
      <c r="A223" s="144">
        <v>310821171013</v>
      </c>
      <c r="B223" t="s">
        <v>2082</v>
      </c>
      <c r="C223" s="145" t="s">
        <v>3972</v>
      </c>
      <c r="D223" s="145" t="s">
        <v>3973</v>
      </c>
      <c r="F223">
        <v>1</v>
      </c>
    </row>
    <row r="224" spans="1:6">
      <c r="A224" s="144">
        <v>310821171014</v>
      </c>
      <c r="B224" t="s">
        <v>2082</v>
      </c>
      <c r="C224" s="145" t="s">
        <v>3972</v>
      </c>
      <c r="D224" s="145" t="s">
        <v>3973</v>
      </c>
      <c r="F224">
        <v>1</v>
      </c>
    </row>
    <row r="225" spans="1:6">
      <c r="A225" s="144">
        <v>310821171015</v>
      </c>
      <c r="B225" t="s">
        <v>2082</v>
      </c>
      <c r="C225" s="145" t="s">
        <v>3972</v>
      </c>
      <c r="D225" s="145" t="s">
        <v>3973</v>
      </c>
      <c r="F225">
        <v>1</v>
      </c>
    </row>
    <row r="226" spans="1:6">
      <c r="A226" s="144">
        <v>310821171016</v>
      </c>
      <c r="B226" t="s">
        <v>2082</v>
      </c>
      <c r="C226" s="145" t="s">
        <v>3972</v>
      </c>
      <c r="D226" s="145" t="s">
        <v>3973</v>
      </c>
      <c r="F226">
        <v>1</v>
      </c>
    </row>
    <row r="227" spans="1:6">
      <c r="A227" s="144">
        <v>310821171017</v>
      </c>
      <c r="B227" t="s">
        <v>2082</v>
      </c>
      <c r="C227" s="145" t="s">
        <v>3972</v>
      </c>
      <c r="D227" s="145" t="s">
        <v>3973</v>
      </c>
      <c r="F227">
        <v>1</v>
      </c>
    </row>
    <row r="228" spans="1:6">
      <c r="A228" s="144">
        <v>310821171018</v>
      </c>
      <c r="B228" t="s">
        <v>2082</v>
      </c>
      <c r="C228" s="145" t="s">
        <v>3972</v>
      </c>
      <c r="D228" s="145" t="s">
        <v>3973</v>
      </c>
      <c r="F228">
        <v>1</v>
      </c>
    </row>
    <row r="229" spans="1:6">
      <c r="A229" s="144">
        <v>310821171019</v>
      </c>
      <c r="B229" t="s">
        <v>2082</v>
      </c>
      <c r="C229" s="145" t="s">
        <v>3972</v>
      </c>
      <c r="D229" s="145" t="s">
        <v>3973</v>
      </c>
      <c r="F229">
        <v>1</v>
      </c>
    </row>
    <row r="230" spans="1:6">
      <c r="A230" s="144">
        <v>310821171020</v>
      </c>
      <c r="B230" t="s">
        <v>2082</v>
      </c>
      <c r="C230" s="145" t="s">
        <v>3972</v>
      </c>
      <c r="D230" s="145" t="s">
        <v>3973</v>
      </c>
      <c r="F230">
        <v>1</v>
      </c>
    </row>
    <row r="231" spans="1:6">
      <c r="A231" s="144">
        <v>310821163502</v>
      </c>
      <c r="B231" t="s">
        <v>2082</v>
      </c>
      <c r="C231" s="145" t="s">
        <v>3972</v>
      </c>
      <c r="D231" s="145" t="s">
        <v>3973</v>
      </c>
      <c r="F231">
        <v>40</v>
      </c>
    </row>
    <row r="232" spans="1:6">
      <c r="A232" s="144">
        <v>310821173501</v>
      </c>
      <c r="B232" t="s">
        <v>2082</v>
      </c>
      <c r="C232" s="145" t="s">
        <v>3972</v>
      </c>
      <c r="D232" s="145" t="s">
        <v>3973</v>
      </c>
      <c r="F232">
        <v>25</v>
      </c>
    </row>
    <row r="233" spans="1:6">
      <c r="A233" s="144">
        <v>310821153503</v>
      </c>
      <c r="B233" t="s">
        <v>2082</v>
      </c>
      <c r="C233" s="145" t="s">
        <v>3972</v>
      </c>
      <c r="D233" s="145" t="s">
        <v>3973</v>
      </c>
      <c r="F233">
        <v>27</v>
      </c>
    </row>
    <row r="234" spans="1:6">
      <c r="A234" s="144">
        <v>310821173401</v>
      </c>
      <c r="B234" t="s">
        <v>2082</v>
      </c>
      <c r="C234" s="145" t="s">
        <v>3972</v>
      </c>
      <c r="D234" s="145" t="s">
        <v>3973</v>
      </c>
      <c r="F234">
        <v>10</v>
      </c>
    </row>
    <row r="235" spans="1:6">
      <c r="A235" s="144">
        <v>310821171101</v>
      </c>
      <c r="B235" t="s">
        <v>2082</v>
      </c>
      <c r="C235" s="145" t="s">
        <v>3972</v>
      </c>
      <c r="D235" s="145" t="s">
        <v>3973</v>
      </c>
      <c r="F235">
        <v>1</v>
      </c>
    </row>
    <row r="236" spans="1:6">
      <c r="A236" s="144">
        <v>310821171102</v>
      </c>
      <c r="B236" t="s">
        <v>2082</v>
      </c>
      <c r="C236" s="145" t="s">
        <v>3972</v>
      </c>
      <c r="D236" s="145" t="s">
        <v>3973</v>
      </c>
      <c r="F236">
        <v>1</v>
      </c>
    </row>
    <row r="237" spans="1:6">
      <c r="A237" s="144">
        <v>310821171103</v>
      </c>
      <c r="B237" t="s">
        <v>2082</v>
      </c>
      <c r="C237" s="145" t="s">
        <v>3972</v>
      </c>
      <c r="D237" s="145" t="s">
        <v>3973</v>
      </c>
      <c r="F237">
        <v>1</v>
      </c>
    </row>
    <row r="238" spans="1:6">
      <c r="A238" s="144">
        <v>310821171113</v>
      </c>
      <c r="B238" t="s">
        <v>2082</v>
      </c>
      <c r="C238" s="145" t="s">
        <v>3972</v>
      </c>
      <c r="D238" s="145" t="s">
        <v>3973</v>
      </c>
      <c r="F238">
        <v>1</v>
      </c>
    </row>
    <row r="239" spans="1:6">
      <c r="A239" s="144">
        <v>310821171119</v>
      </c>
      <c r="B239" t="s">
        <v>2082</v>
      </c>
      <c r="C239" s="145" t="s">
        <v>3972</v>
      </c>
      <c r="D239" s="145" t="s">
        <v>3973</v>
      </c>
      <c r="F239">
        <v>1</v>
      </c>
    </row>
    <row r="240" spans="1:6">
      <c r="A240" s="144">
        <v>310821171120</v>
      </c>
      <c r="B240" t="s">
        <v>2082</v>
      </c>
      <c r="C240" s="145" t="s">
        <v>3972</v>
      </c>
      <c r="D240" s="145" t="s">
        <v>3973</v>
      </c>
      <c r="F240">
        <v>1</v>
      </c>
    </row>
    <row r="241" spans="1:6">
      <c r="A241" s="144">
        <v>310821171121</v>
      </c>
      <c r="B241" t="s">
        <v>2082</v>
      </c>
      <c r="C241" s="145" t="s">
        <v>3972</v>
      </c>
      <c r="D241" s="145" t="s">
        <v>3973</v>
      </c>
      <c r="F241">
        <v>1</v>
      </c>
    </row>
    <row r="242" spans="1:6">
      <c r="A242" s="144">
        <v>310821171125</v>
      </c>
      <c r="B242" t="s">
        <v>2082</v>
      </c>
      <c r="C242" s="145" t="s">
        <v>3972</v>
      </c>
      <c r="D242" s="145" t="s">
        <v>3973</v>
      </c>
      <c r="F242">
        <v>1</v>
      </c>
    </row>
    <row r="243" spans="1:6">
      <c r="A243" s="144">
        <v>310821171126</v>
      </c>
      <c r="B243" t="s">
        <v>2082</v>
      </c>
      <c r="C243" s="145" t="s">
        <v>3972</v>
      </c>
      <c r="D243" s="145" t="s">
        <v>3973</v>
      </c>
      <c r="F243">
        <v>1</v>
      </c>
    </row>
    <row r="244" spans="1:6">
      <c r="A244" s="144">
        <v>310821171127</v>
      </c>
      <c r="B244" t="s">
        <v>2082</v>
      </c>
      <c r="C244" s="145" t="s">
        <v>3972</v>
      </c>
      <c r="D244" s="145" t="s">
        <v>3973</v>
      </c>
      <c r="F244">
        <v>1</v>
      </c>
    </row>
    <row r="245" spans="1:6">
      <c r="A245" s="144">
        <v>300102298201</v>
      </c>
      <c r="B245" t="s">
        <v>2085</v>
      </c>
      <c r="C245" s="145" t="s">
        <v>3361</v>
      </c>
      <c r="F245">
        <v>8</v>
      </c>
    </row>
    <row r="246" spans="1:6">
      <c r="A246" s="144">
        <v>300102298202</v>
      </c>
      <c r="B246" t="s">
        <v>2085</v>
      </c>
      <c r="C246" s="145" t="s">
        <v>3361</v>
      </c>
      <c r="F246">
        <v>8</v>
      </c>
    </row>
    <row r="247" spans="1:6">
      <c r="A247" s="144">
        <v>300102298203</v>
      </c>
      <c r="B247" t="s">
        <v>2085</v>
      </c>
      <c r="C247" s="145" t="s">
        <v>3361</v>
      </c>
      <c r="F247">
        <v>8</v>
      </c>
    </row>
    <row r="248" spans="1:6">
      <c r="A248" s="144">
        <v>300102298204</v>
      </c>
      <c r="B248" t="s">
        <v>2085</v>
      </c>
      <c r="C248" s="145" t="s">
        <v>3361</v>
      </c>
      <c r="F248">
        <v>8</v>
      </c>
    </row>
    <row r="249" spans="1:6">
      <c r="A249" s="144">
        <v>300102298101</v>
      </c>
      <c r="B249" t="s">
        <v>2085</v>
      </c>
      <c r="C249" s="145" t="s">
        <v>3361</v>
      </c>
      <c r="F249">
        <v>3</v>
      </c>
    </row>
    <row r="250" spans="1:6">
      <c r="A250" s="144">
        <v>300102298102</v>
      </c>
      <c r="B250" t="s">
        <v>2085</v>
      </c>
      <c r="C250" s="145" t="s">
        <v>3361</v>
      </c>
      <c r="F250">
        <v>3</v>
      </c>
    </row>
    <row r="251" spans="1:6">
      <c r="A251" s="144">
        <v>300102298103</v>
      </c>
      <c r="B251" t="s">
        <v>2085</v>
      </c>
      <c r="C251" s="145" t="s">
        <v>3361</v>
      </c>
      <c r="F251">
        <v>3</v>
      </c>
    </row>
    <row r="252" spans="1:6">
      <c r="A252" s="144">
        <v>300102298104</v>
      </c>
      <c r="B252" t="s">
        <v>2085</v>
      </c>
      <c r="C252" s="145" t="s">
        <v>3361</v>
      </c>
      <c r="F252">
        <v>3</v>
      </c>
    </row>
    <row r="253" spans="1:6">
      <c r="A253" s="144">
        <v>300102298105</v>
      </c>
      <c r="B253" t="s">
        <v>2085</v>
      </c>
      <c r="C253" s="145" t="s">
        <v>3361</v>
      </c>
      <c r="F253">
        <v>3</v>
      </c>
    </row>
    <row r="254" spans="1:6">
      <c r="A254" s="144">
        <v>300102298106</v>
      </c>
      <c r="B254" t="s">
        <v>2085</v>
      </c>
      <c r="C254" s="145" t="s">
        <v>3361</v>
      </c>
      <c r="F254">
        <v>3</v>
      </c>
    </row>
    <row r="255" spans="1:6">
      <c r="A255" s="144">
        <v>300102298301</v>
      </c>
      <c r="B255" t="s">
        <v>2085</v>
      </c>
      <c r="C255" s="145" t="s">
        <v>3361</v>
      </c>
      <c r="F255">
        <v>50</v>
      </c>
    </row>
    <row r="256" spans="1:6">
      <c r="A256" s="144">
        <v>300102298302</v>
      </c>
      <c r="B256" t="s">
        <v>2085</v>
      </c>
      <c r="C256" s="145" t="s">
        <v>3361</v>
      </c>
      <c r="F256">
        <v>35</v>
      </c>
    </row>
    <row r="257" spans="1:6">
      <c r="A257" s="144">
        <v>300102298303</v>
      </c>
      <c r="B257" t="s">
        <v>2085</v>
      </c>
      <c r="C257" s="145" t="s">
        <v>3361</v>
      </c>
      <c r="F257">
        <v>25</v>
      </c>
    </row>
    <row r="258" spans="1:6">
      <c r="A258" s="144">
        <v>300102298304</v>
      </c>
      <c r="B258" t="s">
        <v>2085</v>
      </c>
      <c r="C258" s="145" t="s">
        <v>3361</v>
      </c>
      <c r="F258">
        <v>20</v>
      </c>
    </row>
    <row r="259" spans="1:6">
      <c r="A259" s="144">
        <v>300102298305</v>
      </c>
      <c r="B259" t="s">
        <v>2085</v>
      </c>
      <c r="C259" s="145" t="s">
        <v>3361</v>
      </c>
      <c r="F259">
        <v>5</v>
      </c>
    </row>
    <row r="260" spans="1:6">
      <c r="A260" s="144">
        <v>300102298306</v>
      </c>
      <c r="B260" t="s">
        <v>2085</v>
      </c>
      <c r="C260" s="145" t="s">
        <v>3361</v>
      </c>
      <c r="F260">
        <v>5</v>
      </c>
    </row>
    <row r="261" spans="1:6">
      <c r="A261" s="144">
        <v>300102298501</v>
      </c>
      <c r="B261" t="s">
        <v>2085</v>
      </c>
      <c r="C261" s="145" t="s">
        <v>3361</v>
      </c>
      <c r="F261">
        <v>2</v>
      </c>
    </row>
    <row r="262" spans="1:6">
      <c r="A262" s="144">
        <v>300102298502</v>
      </c>
      <c r="B262" t="s">
        <v>2085</v>
      </c>
      <c r="C262" s="145" t="s">
        <v>3361</v>
      </c>
      <c r="F262">
        <v>2</v>
      </c>
    </row>
    <row r="263" spans="1:6">
      <c r="A263" s="144">
        <v>300102298503</v>
      </c>
      <c r="B263" t="s">
        <v>2085</v>
      </c>
      <c r="C263" s="145" t="s">
        <v>3361</v>
      </c>
      <c r="F263">
        <v>2</v>
      </c>
    </row>
    <row r="264" spans="1:6">
      <c r="A264" s="144">
        <v>300102298504</v>
      </c>
      <c r="B264" t="s">
        <v>2085</v>
      </c>
      <c r="C264" s="145" t="s">
        <v>3361</v>
      </c>
      <c r="F264">
        <v>30</v>
      </c>
    </row>
    <row r="265" spans="1:6">
      <c r="A265" s="144">
        <v>300102298505</v>
      </c>
      <c r="B265" t="s">
        <v>2085</v>
      </c>
      <c r="C265" s="145" t="s">
        <v>3361</v>
      </c>
      <c r="F265">
        <v>30</v>
      </c>
    </row>
    <row r="266" spans="1:6">
      <c r="A266" s="144">
        <v>300102298307</v>
      </c>
      <c r="B266" t="s">
        <v>2085</v>
      </c>
      <c r="C266" s="145" t="s">
        <v>3361</v>
      </c>
      <c r="F266">
        <v>10</v>
      </c>
    </row>
    <row r="267" spans="1:6">
      <c r="A267" s="144">
        <v>300102298308</v>
      </c>
      <c r="B267" t="s">
        <v>2085</v>
      </c>
      <c r="C267" s="145" t="s">
        <v>3361</v>
      </c>
      <c r="F267">
        <v>10</v>
      </c>
    </row>
    <row r="268" spans="1:6">
      <c r="A268" s="144">
        <v>310829171001</v>
      </c>
      <c r="B268" t="s">
        <v>2085</v>
      </c>
      <c r="C268" s="145" t="s">
        <v>3972</v>
      </c>
      <c r="D268" s="145" t="s">
        <v>3973</v>
      </c>
      <c r="F268">
        <v>1</v>
      </c>
    </row>
    <row r="269" spans="1:6">
      <c r="A269" s="144">
        <v>310829171002</v>
      </c>
      <c r="B269" t="s">
        <v>2085</v>
      </c>
      <c r="C269" s="145" t="s">
        <v>3972</v>
      </c>
      <c r="D269" s="145" t="s">
        <v>3973</v>
      </c>
      <c r="F269">
        <v>1</v>
      </c>
    </row>
    <row r="270" spans="1:6">
      <c r="A270" s="144">
        <v>310829171003</v>
      </c>
      <c r="B270" t="s">
        <v>2085</v>
      </c>
      <c r="C270" s="145" t="s">
        <v>3972</v>
      </c>
      <c r="D270" s="145" t="s">
        <v>3973</v>
      </c>
      <c r="F270">
        <v>1</v>
      </c>
    </row>
    <row r="271" spans="1:6">
      <c r="A271" s="144">
        <v>310829171004</v>
      </c>
      <c r="B271" t="s">
        <v>2085</v>
      </c>
      <c r="C271" s="145" t="s">
        <v>3972</v>
      </c>
      <c r="D271" s="145" t="s">
        <v>3973</v>
      </c>
      <c r="F271">
        <v>1</v>
      </c>
    </row>
    <row r="272" spans="1:6">
      <c r="A272" s="144">
        <v>310829171005</v>
      </c>
      <c r="B272" t="s">
        <v>2085</v>
      </c>
      <c r="C272" s="145" t="s">
        <v>3972</v>
      </c>
      <c r="D272" s="145" t="s">
        <v>3973</v>
      </c>
      <c r="F272">
        <v>1</v>
      </c>
    </row>
    <row r="273" spans="1:6">
      <c r="A273" s="144">
        <v>310829171006</v>
      </c>
      <c r="B273" t="s">
        <v>2085</v>
      </c>
      <c r="C273" s="145" t="s">
        <v>3972</v>
      </c>
      <c r="D273" s="145" t="s">
        <v>3973</v>
      </c>
      <c r="F273">
        <v>1</v>
      </c>
    </row>
    <row r="274" spans="1:6">
      <c r="A274" s="144">
        <v>310829173501</v>
      </c>
      <c r="B274" t="s">
        <v>2085</v>
      </c>
      <c r="C274" s="145" t="s">
        <v>3972</v>
      </c>
      <c r="D274" s="145" t="s">
        <v>3973</v>
      </c>
      <c r="F274">
        <v>40</v>
      </c>
    </row>
    <row r="275" spans="1:6">
      <c r="A275" s="144">
        <v>310829153507</v>
      </c>
      <c r="B275" t="s">
        <v>2085</v>
      </c>
      <c r="C275" s="145" t="s">
        <v>3972</v>
      </c>
      <c r="D275" s="145" t="s">
        <v>3973</v>
      </c>
      <c r="F275">
        <v>30</v>
      </c>
    </row>
    <row r="276" spans="1:6">
      <c r="A276" s="144">
        <v>310829171110</v>
      </c>
      <c r="B276" t="s">
        <v>2085</v>
      </c>
      <c r="C276" s="145" t="s">
        <v>3972</v>
      </c>
      <c r="D276" s="145" t="s">
        <v>3973</v>
      </c>
      <c r="F276">
        <v>1</v>
      </c>
    </row>
    <row r="277" spans="1:6">
      <c r="A277" s="144">
        <v>310829171111</v>
      </c>
      <c r="B277" t="s">
        <v>2085</v>
      </c>
      <c r="C277" s="145" t="s">
        <v>3972</v>
      </c>
      <c r="D277" s="145" t="s">
        <v>3973</v>
      </c>
      <c r="F277">
        <v>1</v>
      </c>
    </row>
    <row r="278" spans="1:6">
      <c r="A278" s="144">
        <v>310829171112</v>
      </c>
      <c r="B278" t="s">
        <v>2085</v>
      </c>
      <c r="C278" s="145" t="s">
        <v>3972</v>
      </c>
      <c r="D278" s="145" t="s">
        <v>3973</v>
      </c>
      <c r="F278">
        <v>1</v>
      </c>
    </row>
    <row r="279" spans="1:6">
      <c r="A279" s="144">
        <v>300102258401</v>
      </c>
      <c r="B279" t="s">
        <v>2089</v>
      </c>
      <c r="C279" s="145" t="s">
        <v>3361</v>
      </c>
      <c r="F279">
        <v>30</v>
      </c>
    </row>
    <row r="280" spans="1:6">
      <c r="A280" s="144">
        <v>300102258402</v>
      </c>
      <c r="B280" t="s">
        <v>2089</v>
      </c>
      <c r="C280" s="145" t="s">
        <v>3361</v>
      </c>
      <c r="F280">
        <v>30</v>
      </c>
    </row>
    <row r="281" spans="1:6">
      <c r="A281" s="144">
        <v>300102258201</v>
      </c>
      <c r="B281" t="s">
        <v>2089</v>
      </c>
      <c r="C281" s="145" t="s">
        <v>3361</v>
      </c>
      <c r="F281">
        <v>8</v>
      </c>
    </row>
    <row r="282" spans="1:6">
      <c r="A282" s="144">
        <v>300102258202</v>
      </c>
      <c r="B282" t="s">
        <v>2089</v>
      </c>
      <c r="C282" s="145" t="s">
        <v>3361</v>
      </c>
      <c r="F282">
        <v>8</v>
      </c>
    </row>
    <row r="283" spans="1:6">
      <c r="A283" s="144">
        <v>300102258203</v>
      </c>
      <c r="B283" t="s">
        <v>2089</v>
      </c>
      <c r="C283" s="145" t="s">
        <v>3361</v>
      </c>
      <c r="F283">
        <v>8</v>
      </c>
    </row>
    <row r="284" spans="1:6">
      <c r="A284" s="144">
        <v>300102258204</v>
      </c>
      <c r="B284" t="s">
        <v>2089</v>
      </c>
      <c r="C284" s="145" t="s">
        <v>3361</v>
      </c>
      <c r="F284">
        <v>5</v>
      </c>
    </row>
    <row r="285" spans="1:6">
      <c r="A285" s="144">
        <v>300102258101</v>
      </c>
      <c r="B285" t="s">
        <v>2089</v>
      </c>
      <c r="C285" s="145" t="s">
        <v>3361</v>
      </c>
      <c r="F285">
        <v>3</v>
      </c>
    </row>
    <row r="286" spans="1:6">
      <c r="A286" s="144">
        <v>300102258102</v>
      </c>
      <c r="B286" t="s">
        <v>2089</v>
      </c>
      <c r="C286" s="145" t="s">
        <v>3361</v>
      </c>
      <c r="F286">
        <v>3</v>
      </c>
    </row>
    <row r="287" spans="1:6">
      <c r="A287" s="144">
        <v>300102258103</v>
      </c>
      <c r="B287" t="s">
        <v>2089</v>
      </c>
      <c r="C287" s="145" t="s">
        <v>3361</v>
      </c>
      <c r="F287">
        <v>3</v>
      </c>
    </row>
    <row r="288" spans="1:6">
      <c r="A288" s="144">
        <v>300102258104</v>
      </c>
      <c r="B288" t="s">
        <v>2089</v>
      </c>
      <c r="C288" s="145" t="s">
        <v>3361</v>
      </c>
      <c r="F288">
        <v>3</v>
      </c>
    </row>
    <row r="289" spans="1:6">
      <c r="A289" s="144">
        <v>300102258105</v>
      </c>
      <c r="B289" t="s">
        <v>2089</v>
      </c>
      <c r="C289" s="145" t="s">
        <v>3361</v>
      </c>
      <c r="F289">
        <v>3</v>
      </c>
    </row>
    <row r="290" spans="1:6">
      <c r="A290" s="144">
        <v>300102258106</v>
      </c>
      <c r="B290" t="s">
        <v>2089</v>
      </c>
      <c r="C290" s="145" t="s">
        <v>3361</v>
      </c>
      <c r="F290">
        <v>3</v>
      </c>
    </row>
    <row r="291" spans="1:6">
      <c r="A291" s="144">
        <v>300102258107</v>
      </c>
      <c r="B291" t="s">
        <v>2089</v>
      </c>
      <c r="C291" s="145" t="s">
        <v>3361</v>
      </c>
      <c r="F291">
        <v>3</v>
      </c>
    </row>
    <row r="292" spans="1:6">
      <c r="A292" s="144">
        <v>300102258108</v>
      </c>
      <c r="B292" t="s">
        <v>2089</v>
      </c>
      <c r="C292" s="145" t="s">
        <v>3361</v>
      </c>
      <c r="F292">
        <v>3</v>
      </c>
    </row>
    <row r="293" spans="1:6">
      <c r="A293" s="144">
        <v>300102258109</v>
      </c>
      <c r="B293" t="s">
        <v>2089</v>
      </c>
      <c r="C293" s="145" t="s">
        <v>3361</v>
      </c>
      <c r="F293">
        <v>3</v>
      </c>
    </row>
    <row r="294" spans="1:6">
      <c r="A294" s="144">
        <v>300102258110</v>
      </c>
      <c r="B294" t="s">
        <v>2089</v>
      </c>
      <c r="C294" s="145" t="s">
        <v>3361</v>
      </c>
      <c r="F294">
        <v>3</v>
      </c>
    </row>
    <row r="295" spans="1:6">
      <c r="A295" s="144">
        <v>300102258111</v>
      </c>
      <c r="B295" t="s">
        <v>2089</v>
      </c>
      <c r="C295" s="145" t="s">
        <v>3361</v>
      </c>
      <c r="F295">
        <v>3</v>
      </c>
    </row>
    <row r="296" spans="1:6">
      <c r="A296" s="144">
        <v>300102258112</v>
      </c>
      <c r="B296" t="s">
        <v>2089</v>
      </c>
      <c r="C296" s="145" t="s">
        <v>3361</v>
      </c>
      <c r="F296">
        <v>3</v>
      </c>
    </row>
    <row r="297" spans="1:6">
      <c r="A297" s="144">
        <v>300102258113</v>
      </c>
      <c r="B297" t="s">
        <v>2089</v>
      </c>
      <c r="C297" s="145" t="s">
        <v>3361</v>
      </c>
      <c r="F297">
        <v>3</v>
      </c>
    </row>
    <row r="298" spans="1:6">
      <c r="A298" s="144">
        <v>300102258114</v>
      </c>
      <c r="B298" t="s">
        <v>2089</v>
      </c>
      <c r="C298" s="145" t="s">
        <v>3361</v>
      </c>
      <c r="F298">
        <v>3</v>
      </c>
    </row>
    <row r="299" spans="1:6">
      <c r="A299" s="144">
        <v>300102258115</v>
      </c>
      <c r="B299" t="s">
        <v>2089</v>
      </c>
      <c r="C299" s="145" t="s">
        <v>3361</v>
      </c>
      <c r="F299">
        <v>3</v>
      </c>
    </row>
    <row r="300" spans="1:6">
      <c r="A300" s="144">
        <v>300102258301</v>
      </c>
      <c r="B300" t="s">
        <v>2089</v>
      </c>
      <c r="C300" s="145" t="s">
        <v>3361</v>
      </c>
      <c r="F300">
        <v>5</v>
      </c>
    </row>
    <row r="301" spans="1:6">
      <c r="A301" s="144">
        <v>300102258302</v>
      </c>
      <c r="B301" t="s">
        <v>2089</v>
      </c>
      <c r="C301" s="145" t="s">
        <v>3361</v>
      </c>
      <c r="F301">
        <v>5</v>
      </c>
    </row>
    <row r="302" spans="1:6">
      <c r="A302" s="144">
        <v>300102258303</v>
      </c>
      <c r="B302" t="s">
        <v>2089</v>
      </c>
      <c r="C302" s="145" t="s">
        <v>3361</v>
      </c>
      <c r="F302">
        <v>5</v>
      </c>
    </row>
    <row r="303" spans="1:6">
      <c r="A303" s="144">
        <v>300102258501</v>
      </c>
      <c r="B303" t="s">
        <v>2089</v>
      </c>
      <c r="C303" s="145" t="s">
        <v>3361</v>
      </c>
      <c r="F303">
        <v>2</v>
      </c>
    </row>
    <row r="304" spans="1:6">
      <c r="A304" s="144">
        <v>300102258502</v>
      </c>
      <c r="B304" t="s">
        <v>2089</v>
      </c>
      <c r="C304" s="145" t="s">
        <v>3361</v>
      </c>
      <c r="F304">
        <v>2</v>
      </c>
    </row>
    <row r="305" spans="1:6">
      <c r="A305" s="144">
        <v>300102258503</v>
      </c>
      <c r="B305" t="s">
        <v>2089</v>
      </c>
      <c r="C305" s="145" t="s">
        <v>3361</v>
      </c>
      <c r="F305">
        <v>2</v>
      </c>
    </row>
    <row r="306" spans="1:6">
      <c r="A306" s="144">
        <v>300102258504</v>
      </c>
      <c r="B306" t="s">
        <v>2089</v>
      </c>
      <c r="C306" s="145" t="s">
        <v>3361</v>
      </c>
      <c r="F306">
        <v>2</v>
      </c>
    </row>
    <row r="307" spans="1:6">
      <c r="A307" s="144">
        <v>300102258505</v>
      </c>
      <c r="B307" t="s">
        <v>2089</v>
      </c>
      <c r="C307" s="145" t="s">
        <v>3361</v>
      </c>
      <c r="F307">
        <v>2</v>
      </c>
    </row>
    <row r="308" spans="1:6">
      <c r="A308" s="144">
        <v>300102258506</v>
      </c>
      <c r="B308" t="s">
        <v>2089</v>
      </c>
      <c r="C308" s="145" t="s">
        <v>3361</v>
      </c>
      <c r="F308">
        <v>2</v>
      </c>
    </row>
    <row r="309" spans="1:6">
      <c r="A309" s="144">
        <v>300102258507</v>
      </c>
      <c r="B309" t="s">
        <v>2089</v>
      </c>
      <c r="C309" s="145" t="s">
        <v>3361</v>
      </c>
      <c r="F309">
        <v>30</v>
      </c>
    </row>
    <row r="310" spans="1:6">
      <c r="A310" s="144">
        <v>300102258508</v>
      </c>
      <c r="B310" t="s">
        <v>2089</v>
      </c>
      <c r="C310" s="145" t="s">
        <v>3361</v>
      </c>
      <c r="F310">
        <v>30</v>
      </c>
    </row>
    <row r="311" spans="1:6">
      <c r="A311" s="144">
        <v>300102258509</v>
      </c>
      <c r="B311" t="s">
        <v>2089</v>
      </c>
      <c r="C311" s="145" t="s">
        <v>3361</v>
      </c>
      <c r="F311">
        <v>30</v>
      </c>
    </row>
    <row r="312" spans="1:6">
      <c r="A312" s="144">
        <v>300102258510</v>
      </c>
      <c r="B312" t="s">
        <v>2089</v>
      </c>
      <c r="C312" s="145" t="s">
        <v>3361</v>
      </c>
      <c r="F312">
        <v>30</v>
      </c>
    </row>
    <row r="313" spans="1:6">
      <c r="A313" s="144">
        <v>300102258205</v>
      </c>
      <c r="B313" t="s">
        <v>2089</v>
      </c>
      <c r="C313" s="145" t="s">
        <v>3361</v>
      </c>
      <c r="F313">
        <v>8</v>
      </c>
    </row>
    <row r="314" spans="1:6">
      <c r="A314" s="144">
        <v>300102258304</v>
      </c>
      <c r="B314" t="s">
        <v>2089</v>
      </c>
      <c r="C314" s="145" t="s">
        <v>3361</v>
      </c>
      <c r="F314">
        <v>20</v>
      </c>
    </row>
    <row r="315" spans="1:6">
      <c r="A315" s="144">
        <v>300102258305</v>
      </c>
      <c r="B315" t="s">
        <v>2089</v>
      </c>
      <c r="C315" s="145" t="s">
        <v>3361</v>
      </c>
      <c r="F315">
        <v>10</v>
      </c>
    </row>
    <row r="316" spans="1:6">
      <c r="A316" s="144">
        <v>310825171006</v>
      </c>
      <c r="B316" t="s">
        <v>2089</v>
      </c>
      <c r="C316" s="145" t="s">
        <v>3972</v>
      </c>
      <c r="D316" s="145" t="s">
        <v>3973</v>
      </c>
      <c r="F316">
        <v>2</v>
      </c>
    </row>
    <row r="317" spans="1:6">
      <c r="A317" s="144">
        <v>310825171010</v>
      </c>
      <c r="B317" t="s">
        <v>2089</v>
      </c>
      <c r="C317" s="145" t="s">
        <v>3972</v>
      </c>
      <c r="D317" s="145" t="s">
        <v>3973</v>
      </c>
      <c r="F317">
        <v>2</v>
      </c>
    </row>
    <row r="318" spans="1:6">
      <c r="A318" s="144">
        <v>310825171001</v>
      </c>
      <c r="B318" t="s">
        <v>2089</v>
      </c>
      <c r="C318" s="145" t="s">
        <v>3972</v>
      </c>
      <c r="D318" s="145" t="s">
        <v>3973</v>
      </c>
      <c r="F318">
        <v>1</v>
      </c>
    </row>
    <row r="319" spans="1:6">
      <c r="A319" s="144">
        <v>310825171002</v>
      </c>
      <c r="B319" t="s">
        <v>2089</v>
      </c>
      <c r="C319" s="145" t="s">
        <v>3972</v>
      </c>
      <c r="D319" s="145" t="s">
        <v>3973</v>
      </c>
      <c r="F319">
        <v>1</v>
      </c>
    </row>
    <row r="320" spans="1:6">
      <c r="A320" s="144">
        <v>310825171003</v>
      </c>
      <c r="B320" t="s">
        <v>2089</v>
      </c>
      <c r="C320" s="145" t="s">
        <v>3972</v>
      </c>
      <c r="D320" s="145" t="s">
        <v>3973</v>
      </c>
      <c r="F320">
        <v>1</v>
      </c>
    </row>
    <row r="321" spans="1:6">
      <c r="A321" s="144">
        <v>310825171004</v>
      </c>
      <c r="B321" t="s">
        <v>2089</v>
      </c>
      <c r="C321" s="145" t="s">
        <v>3972</v>
      </c>
      <c r="D321" s="145" t="s">
        <v>3973</v>
      </c>
      <c r="F321">
        <v>1</v>
      </c>
    </row>
    <row r="322" spans="1:6">
      <c r="A322" s="144">
        <v>310825171005</v>
      </c>
      <c r="B322" t="s">
        <v>2089</v>
      </c>
      <c r="C322" s="145" t="s">
        <v>3972</v>
      </c>
      <c r="D322" s="145" t="s">
        <v>3973</v>
      </c>
      <c r="F322">
        <v>1</v>
      </c>
    </row>
    <row r="323" spans="1:6">
      <c r="A323" s="144">
        <v>310825171007</v>
      </c>
      <c r="B323" t="s">
        <v>2089</v>
      </c>
      <c r="C323" s="145" t="s">
        <v>3972</v>
      </c>
      <c r="D323" s="145" t="s">
        <v>3973</v>
      </c>
      <c r="F323">
        <v>1</v>
      </c>
    </row>
    <row r="324" spans="1:6">
      <c r="A324" s="144">
        <v>310825171008</v>
      </c>
      <c r="B324" t="s">
        <v>2089</v>
      </c>
      <c r="C324" s="145" t="s">
        <v>3972</v>
      </c>
      <c r="D324" s="145" t="s">
        <v>3973</v>
      </c>
      <c r="F324">
        <v>1</v>
      </c>
    </row>
    <row r="325" spans="1:6">
      <c r="A325" s="144">
        <v>310825171009</v>
      </c>
      <c r="B325" t="s">
        <v>2089</v>
      </c>
      <c r="C325" s="145" t="s">
        <v>3972</v>
      </c>
      <c r="D325" s="145" t="s">
        <v>3973</v>
      </c>
      <c r="F325">
        <v>1</v>
      </c>
    </row>
    <row r="326" spans="1:6">
      <c r="A326" s="144">
        <v>310825171011</v>
      </c>
      <c r="B326" t="s">
        <v>2089</v>
      </c>
      <c r="C326" s="145" t="s">
        <v>3972</v>
      </c>
      <c r="D326" s="145" t="s">
        <v>3973</v>
      </c>
      <c r="F326">
        <v>1</v>
      </c>
    </row>
    <row r="327" spans="1:6">
      <c r="A327" s="144">
        <v>310825171012</v>
      </c>
      <c r="B327" t="s">
        <v>2089</v>
      </c>
      <c r="C327" s="145" t="s">
        <v>3972</v>
      </c>
      <c r="D327" s="145" t="s">
        <v>3973</v>
      </c>
      <c r="F327">
        <v>1</v>
      </c>
    </row>
    <row r="328" spans="1:6">
      <c r="A328" s="144">
        <v>310825153510</v>
      </c>
      <c r="B328" t="s">
        <v>2089</v>
      </c>
      <c r="C328" s="145" t="s">
        <v>3972</v>
      </c>
      <c r="D328" s="145" t="s">
        <v>3973</v>
      </c>
      <c r="F328">
        <v>27</v>
      </c>
    </row>
    <row r="329" spans="1:6">
      <c r="A329" s="144">
        <v>310825173401</v>
      </c>
      <c r="B329" t="s">
        <v>2089</v>
      </c>
      <c r="C329" s="145" t="s">
        <v>3972</v>
      </c>
      <c r="D329" s="145" t="s">
        <v>3973</v>
      </c>
      <c r="F329">
        <v>10</v>
      </c>
    </row>
    <row r="330" spans="1:6">
      <c r="A330" s="144">
        <v>310825171104</v>
      </c>
      <c r="B330" t="s">
        <v>2089</v>
      </c>
      <c r="C330" s="145" t="s">
        <v>3972</v>
      </c>
      <c r="D330" s="145" t="s">
        <v>3973</v>
      </c>
      <c r="F330">
        <v>1</v>
      </c>
    </row>
    <row r="331" spans="1:6">
      <c r="A331" s="144">
        <v>310825171105</v>
      </c>
      <c r="B331" t="s">
        <v>2089</v>
      </c>
      <c r="C331" s="145" t="s">
        <v>3972</v>
      </c>
      <c r="D331" s="145" t="s">
        <v>3973</v>
      </c>
      <c r="F331">
        <v>1</v>
      </c>
    </row>
    <row r="332" spans="1:6">
      <c r="A332" s="144">
        <v>310825171106</v>
      </c>
      <c r="B332" t="s">
        <v>2089</v>
      </c>
      <c r="C332" s="145" t="s">
        <v>3972</v>
      </c>
      <c r="D332" s="145" t="s">
        <v>3973</v>
      </c>
      <c r="F332">
        <v>1</v>
      </c>
    </row>
    <row r="333" spans="1:6">
      <c r="A333" s="144">
        <v>310825171131</v>
      </c>
      <c r="B333" t="s">
        <v>2089</v>
      </c>
      <c r="C333" s="145" t="s">
        <v>3972</v>
      </c>
      <c r="D333" s="145" t="s">
        <v>3973</v>
      </c>
      <c r="F333">
        <v>1</v>
      </c>
    </row>
    <row r="334" spans="1:6">
      <c r="A334" s="144">
        <v>310825171132</v>
      </c>
      <c r="B334" t="s">
        <v>2089</v>
      </c>
      <c r="C334" s="145" t="s">
        <v>3972</v>
      </c>
      <c r="D334" s="145" t="s">
        <v>3973</v>
      </c>
      <c r="F334">
        <v>1</v>
      </c>
    </row>
    <row r="335" spans="1:6">
      <c r="A335" s="144">
        <v>310825171133</v>
      </c>
      <c r="B335" t="s">
        <v>2089</v>
      </c>
      <c r="C335" s="145" t="s">
        <v>3972</v>
      </c>
      <c r="D335" s="145" t="s">
        <v>3973</v>
      </c>
      <c r="F335">
        <v>1</v>
      </c>
    </row>
    <row r="336" spans="1:6">
      <c r="A336" s="144">
        <v>300102288401</v>
      </c>
      <c r="B336" t="s">
        <v>2090</v>
      </c>
      <c r="C336" s="145" t="s">
        <v>3361</v>
      </c>
      <c r="F336">
        <v>20</v>
      </c>
    </row>
    <row r="337" spans="1:6">
      <c r="A337" s="144">
        <v>300102288201</v>
      </c>
      <c r="B337" t="s">
        <v>2090</v>
      </c>
      <c r="C337" s="145" t="s">
        <v>3361</v>
      </c>
      <c r="F337">
        <v>8</v>
      </c>
    </row>
    <row r="338" spans="1:6">
      <c r="A338" s="144">
        <v>300102288202</v>
      </c>
      <c r="B338" t="s">
        <v>2090</v>
      </c>
      <c r="C338" s="145" t="s">
        <v>3361</v>
      </c>
      <c r="F338">
        <v>8</v>
      </c>
    </row>
    <row r="339" spans="1:6">
      <c r="A339" s="144">
        <v>300102288203</v>
      </c>
      <c r="B339" t="s">
        <v>2090</v>
      </c>
      <c r="C339" s="145" t="s">
        <v>3361</v>
      </c>
      <c r="F339">
        <v>5</v>
      </c>
    </row>
    <row r="340" spans="1:6">
      <c r="A340" s="144">
        <v>300102288204</v>
      </c>
      <c r="B340" t="s">
        <v>2090</v>
      </c>
      <c r="C340" s="145" t="s">
        <v>3361</v>
      </c>
      <c r="F340">
        <v>5</v>
      </c>
    </row>
    <row r="341" spans="1:6">
      <c r="A341" s="144">
        <v>300102288101</v>
      </c>
      <c r="B341" t="s">
        <v>2090</v>
      </c>
      <c r="C341" s="145" t="s">
        <v>3361</v>
      </c>
      <c r="F341">
        <v>3</v>
      </c>
    </row>
    <row r="342" spans="1:6">
      <c r="A342" s="144">
        <v>300102288102</v>
      </c>
      <c r="B342" t="s">
        <v>2090</v>
      </c>
      <c r="C342" s="145" t="s">
        <v>3361</v>
      </c>
      <c r="F342">
        <v>3</v>
      </c>
    </row>
    <row r="343" spans="1:6">
      <c r="A343" s="144">
        <v>300102288103</v>
      </c>
      <c r="B343" t="s">
        <v>2090</v>
      </c>
      <c r="C343" s="145" t="s">
        <v>3361</v>
      </c>
      <c r="F343">
        <v>3</v>
      </c>
    </row>
    <row r="344" spans="1:6">
      <c r="A344" s="144">
        <v>300102288104</v>
      </c>
      <c r="B344" t="s">
        <v>2090</v>
      </c>
      <c r="C344" s="145" t="s">
        <v>3361</v>
      </c>
      <c r="F344">
        <v>3</v>
      </c>
    </row>
    <row r="345" spans="1:6">
      <c r="A345" s="144">
        <v>300102288105</v>
      </c>
      <c r="B345" t="s">
        <v>2090</v>
      </c>
      <c r="C345" s="145" t="s">
        <v>3361</v>
      </c>
      <c r="F345">
        <v>3</v>
      </c>
    </row>
    <row r="346" spans="1:6">
      <c r="A346" s="144">
        <v>300102288106</v>
      </c>
      <c r="B346" t="s">
        <v>2090</v>
      </c>
      <c r="C346" s="145" t="s">
        <v>3361</v>
      </c>
      <c r="F346">
        <v>3</v>
      </c>
    </row>
    <row r="347" spans="1:6">
      <c r="A347" s="144">
        <v>300102288107</v>
      </c>
      <c r="B347" t="s">
        <v>2090</v>
      </c>
      <c r="C347" s="145" t="s">
        <v>3361</v>
      </c>
      <c r="F347">
        <v>3</v>
      </c>
    </row>
    <row r="348" spans="1:6">
      <c r="A348" s="144">
        <v>300102288108</v>
      </c>
      <c r="B348" t="s">
        <v>2090</v>
      </c>
      <c r="C348" s="145" t="s">
        <v>3361</v>
      </c>
      <c r="F348">
        <v>3</v>
      </c>
    </row>
    <row r="349" spans="1:6">
      <c r="A349" s="144">
        <v>300102288109</v>
      </c>
      <c r="B349" t="s">
        <v>2090</v>
      </c>
      <c r="C349" s="145" t="s">
        <v>3361</v>
      </c>
      <c r="F349">
        <v>3</v>
      </c>
    </row>
    <row r="350" spans="1:6">
      <c r="A350" s="144">
        <v>300102288110</v>
      </c>
      <c r="B350" t="s">
        <v>2090</v>
      </c>
      <c r="C350" s="145" t="s">
        <v>3361</v>
      </c>
      <c r="F350">
        <v>3</v>
      </c>
    </row>
    <row r="351" spans="1:6">
      <c r="A351" s="144">
        <v>300102288111</v>
      </c>
      <c r="B351" t="s">
        <v>2090</v>
      </c>
      <c r="C351" s="145" t="s">
        <v>3361</v>
      </c>
      <c r="F351">
        <v>3</v>
      </c>
    </row>
    <row r="352" spans="1:6">
      <c r="A352" s="144">
        <v>300102288112</v>
      </c>
      <c r="B352" t="s">
        <v>2090</v>
      </c>
      <c r="C352" s="145" t="s">
        <v>3361</v>
      </c>
      <c r="F352">
        <v>3</v>
      </c>
    </row>
    <row r="353" spans="1:6">
      <c r="A353" s="144">
        <v>300102288301</v>
      </c>
      <c r="B353" t="s">
        <v>2090</v>
      </c>
      <c r="C353" s="145" t="s">
        <v>3361</v>
      </c>
      <c r="F353">
        <v>5</v>
      </c>
    </row>
    <row r="354" spans="1:6">
      <c r="A354" s="144">
        <v>300102288302</v>
      </c>
      <c r="B354" t="s">
        <v>2090</v>
      </c>
      <c r="C354" s="145" t="s">
        <v>3361</v>
      </c>
      <c r="F354">
        <v>30</v>
      </c>
    </row>
    <row r="355" spans="1:6">
      <c r="A355" s="144">
        <v>300102288205</v>
      </c>
      <c r="B355" t="s">
        <v>2090</v>
      </c>
      <c r="C355" s="145" t="s">
        <v>3361</v>
      </c>
      <c r="F355">
        <v>8</v>
      </c>
    </row>
    <row r="356" spans="1:6">
      <c r="A356" s="144">
        <v>310828171001</v>
      </c>
      <c r="B356" t="s">
        <v>2090</v>
      </c>
      <c r="C356" s="145" t="s">
        <v>3972</v>
      </c>
      <c r="D356" s="145" t="s">
        <v>3973</v>
      </c>
      <c r="F356">
        <v>2</v>
      </c>
    </row>
    <row r="357" spans="1:6">
      <c r="A357" s="144">
        <v>310828171002</v>
      </c>
      <c r="B357" t="s">
        <v>2090</v>
      </c>
      <c r="C357" s="145" t="s">
        <v>3972</v>
      </c>
      <c r="D357" s="145" t="s">
        <v>3973</v>
      </c>
      <c r="F357">
        <v>1</v>
      </c>
    </row>
    <row r="358" spans="1:6">
      <c r="A358" s="144">
        <v>310828171003</v>
      </c>
      <c r="B358" t="s">
        <v>2090</v>
      </c>
      <c r="C358" s="145" t="s">
        <v>3972</v>
      </c>
      <c r="D358" s="145" t="s">
        <v>3973</v>
      </c>
      <c r="F358">
        <v>1</v>
      </c>
    </row>
    <row r="359" spans="1:6">
      <c r="A359" s="144">
        <v>310828171004</v>
      </c>
      <c r="B359" t="s">
        <v>2090</v>
      </c>
      <c r="C359" s="145" t="s">
        <v>3972</v>
      </c>
      <c r="D359" s="145" t="s">
        <v>3973</v>
      </c>
      <c r="F359">
        <v>1</v>
      </c>
    </row>
    <row r="360" spans="1:6">
      <c r="A360" s="144">
        <v>310828171005</v>
      </c>
      <c r="B360" t="s">
        <v>2090</v>
      </c>
      <c r="C360" s="145" t="s">
        <v>3972</v>
      </c>
      <c r="D360" s="145" t="s">
        <v>3973</v>
      </c>
      <c r="F360">
        <v>1</v>
      </c>
    </row>
    <row r="361" spans="1:6">
      <c r="A361" s="144">
        <v>310828171006</v>
      </c>
      <c r="B361" t="s">
        <v>2090</v>
      </c>
      <c r="C361" s="145" t="s">
        <v>3972</v>
      </c>
      <c r="D361" s="145" t="s">
        <v>3973</v>
      </c>
      <c r="F361">
        <v>1</v>
      </c>
    </row>
    <row r="362" spans="1:6">
      <c r="A362" s="144">
        <v>310828171007</v>
      </c>
      <c r="B362" t="s">
        <v>2090</v>
      </c>
      <c r="C362" s="145" t="s">
        <v>3972</v>
      </c>
      <c r="D362" s="145" t="s">
        <v>3973</v>
      </c>
      <c r="F362">
        <v>1</v>
      </c>
    </row>
    <row r="363" spans="1:6">
      <c r="A363" s="144">
        <v>310828171008</v>
      </c>
      <c r="B363" t="s">
        <v>2090</v>
      </c>
      <c r="C363" s="145" t="s">
        <v>3972</v>
      </c>
      <c r="D363" s="145" t="s">
        <v>3973</v>
      </c>
      <c r="F363">
        <v>1</v>
      </c>
    </row>
    <row r="364" spans="1:6">
      <c r="A364" s="144">
        <v>310828171009</v>
      </c>
      <c r="B364" t="s">
        <v>2090</v>
      </c>
      <c r="C364" s="145" t="s">
        <v>3972</v>
      </c>
      <c r="D364" s="145" t="s">
        <v>3973</v>
      </c>
      <c r="F364">
        <v>1</v>
      </c>
    </row>
    <row r="365" spans="1:6">
      <c r="A365" s="144">
        <v>310828171010</v>
      </c>
      <c r="B365" t="s">
        <v>2090</v>
      </c>
      <c r="C365" s="145" t="s">
        <v>3972</v>
      </c>
      <c r="D365" s="145" t="s">
        <v>3973</v>
      </c>
      <c r="F365">
        <v>1</v>
      </c>
    </row>
    <row r="366" spans="1:6">
      <c r="A366" s="144">
        <v>310828171011</v>
      </c>
      <c r="B366" t="s">
        <v>2090</v>
      </c>
      <c r="C366" s="145" t="s">
        <v>3972</v>
      </c>
      <c r="D366" s="145" t="s">
        <v>3973</v>
      </c>
      <c r="F366">
        <v>1</v>
      </c>
    </row>
    <row r="367" spans="1:6">
      <c r="A367" s="144">
        <v>310828171012</v>
      </c>
      <c r="B367" t="s">
        <v>2090</v>
      </c>
      <c r="C367" s="145" t="s">
        <v>3972</v>
      </c>
      <c r="D367" s="145" t="s">
        <v>3973</v>
      </c>
      <c r="F367">
        <v>1</v>
      </c>
    </row>
    <row r="368" spans="1:6">
      <c r="A368" s="144">
        <v>310828171013</v>
      </c>
      <c r="B368" t="s">
        <v>2090</v>
      </c>
      <c r="C368" s="145" t="s">
        <v>3972</v>
      </c>
      <c r="D368" s="145" t="s">
        <v>3973</v>
      </c>
      <c r="F368">
        <v>1</v>
      </c>
    </row>
    <row r="369" spans="1:6">
      <c r="A369" s="144">
        <v>310828173401</v>
      </c>
      <c r="B369" t="s">
        <v>2090</v>
      </c>
      <c r="C369" s="145" t="s">
        <v>3972</v>
      </c>
      <c r="D369" s="145" t="s">
        <v>3973</v>
      </c>
      <c r="F369">
        <v>10</v>
      </c>
    </row>
    <row r="370" spans="1:6">
      <c r="A370" s="144">
        <v>310828173402</v>
      </c>
      <c r="B370" t="s">
        <v>2090</v>
      </c>
      <c r="C370" s="145" t="s">
        <v>3972</v>
      </c>
      <c r="D370" s="145" t="s">
        <v>3973</v>
      </c>
      <c r="F370">
        <v>10</v>
      </c>
    </row>
    <row r="371" spans="1:6">
      <c r="A371" s="144">
        <v>300102418201</v>
      </c>
      <c r="B371" t="s">
        <v>2092</v>
      </c>
      <c r="C371" s="145" t="s">
        <v>3361</v>
      </c>
      <c r="F371">
        <v>8</v>
      </c>
    </row>
    <row r="372" spans="1:6">
      <c r="A372" s="144">
        <v>300102418101</v>
      </c>
      <c r="B372" t="s">
        <v>2092</v>
      </c>
      <c r="C372" s="145" t="s">
        <v>3361</v>
      </c>
      <c r="F372">
        <v>3</v>
      </c>
    </row>
    <row r="373" spans="1:6">
      <c r="A373" s="144">
        <v>300102418102</v>
      </c>
      <c r="B373" t="s">
        <v>2092</v>
      </c>
      <c r="C373" s="145" t="s">
        <v>3361</v>
      </c>
      <c r="F373">
        <v>3</v>
      </c>
    </row>
    <row r="374" spans="1:6">
      <c r="A374" s="144">
        <v>300102418103</v>
      </c>
      <c r="B374" t="s">
        <v>2092</v>
      </c>
      <c r="C374" s="145" t="s">
        <v>3361</v>
      </c>
      <c r="F374">
        <v>3</v>
      </c>
    </row>
    <row r="375" spans="1:6">
      <c r="A375" s="144">
        <v>300102418104</v>
      </c>
      <c r="B375" t="s">
        <v>2092</v>
      </c>
      <c r="C375" s="145" t="s">
        <v>3361</v>
      </c>
      <c r="F375">
        <v>3</v>
      </c>
    </row>
    <row r="376" spans="1:6">
      <c r="A376" s="144">
        <v>300102418202</v>
      </c>
      <c r="B376" t="s">
        <v>2092</v>
      </c>
      <c r="C376" s="145" t="s">
        <v>3361</v>
      </c>
      <c r="F376">
        <v>20</v>
      </c>
    </row>
    <row r="377" spans="1:6">
      <c r="A377" s="144">
        <v>310841171001</v>
      </c>
      <c r="B377" t="s">
        <v>2092</v>
      </c>
      <c r="C377" s="145" t="s">
        <v>3972</v>
      </c>
      <c r="D377" s="145" t="s">
        <v>3973</v>
      </c>
      <c r="F377">
        <v>1</v>
      </c>
    </row>
    <row r="378" spans="1:6">
      <c r="A378" s="144">
        <v>310841171002</v>
      </c>
      <c r="B378" t="s">
        <v>2092</v>
      </c>
      <c r="C378" s="145" t="s">
        <v>3972</v>
      </c>
      <c r="D378" s="145" t="s">
        <v>3973</v>
      </c>
      <c r="F378">
        <v>1</v>
      </c>
    </row>
    <row r="379" spans="1:6">
      <c r="A379" s="144">
        <v>300102238401</v>
      </c>
      <c r="B379" t="s">
        <v>2096</v>
      </c>
      <c r="C379" s="145" t="s">
        <v>3361</v>
      </c>
      <c r="F379">
        <v>30</v>
      </c>
    </row>
    <row r="380" spans="1:6">
      <c r="A380" s="144">
        <v>300102238201</v>
      </c>
      <c r="B380" t="s">
        <v>2096</v>
      </c>
      <c r="C380" s="145" t="s">
        <v>3361</v>
      </c>
      <c r="F380">
        <v>8</v>
      </c>
    </row>
    <row r="381" spans="1:6">
      <c r="A381" s="144">
        <v>300102238101</v>
      </c>
      <c r="B381" t="s">
        <v>2096</v>
      </c>
      <c r="C381" s="145" t="s">
        <v>3361</v>
      </c>
      <c r="F381">
        <v>3</v>
      </c>
    </row>
    <row r="382" spans="1:6">
      <c r="A382" s="144">
        <v>300102238102</v>
      </c>
      <c r="B382" t="s">
        <v>2096</v>
      </c>
      <c r="C382" s="145" t="s">
        <v>3361</v>
      </c>
      <c r="F382">
        <v>3</v>
      </c>
    </row>
    <row r="383" spans="1:6">
      <c r="A383" s="144">
        <v>300102238103</v>
      </c>
      <c r="B383" t="s">
        <v>2096</v>
      </c>
      <c r="C383" s="145" t="s">
        <v>3361</v>
      </c>
      <c r="F383">
        <v>3</v>
      </c>
    </row>
    <row r="384" spans="1:6">
      <c r="A384" s="144">
        <v>300102238301</v>
      </c>
      <c r="B384" t="s">
        <v>2096</v>
      </c>
      <c r="C384" s="145" t="s">
        <v>3361</v>
      </c>
      <c r="F384">
        <v>8</v>
      </c>
    </row>
    <row r="385" spans="1:6">
      <c r="A385" s="144">
        <v>300102238302</v>
      </c>
      <c r="B385" t="s">
        <v>2096</v>
      </c>
      <c r="C385" s="145" t="s">
        <v>3361</v>
      </c>
      <c r="F385">
        <v>8</v>
      </c>
    </row>
    <row r="386" spans="1:6">
      <c r="A386" s="144">
        <v>300102238501</v>
      </c>
      <c r="B386" t="s">
        <v>2096</v>
      </c>
      <c r="C386" s="145" t="s">
        <v>3361</v>
      </c>
      <c r="F386">
        <v>30</v>
      </c>
    </row>
    <row r="387" spans="1:6">
      <c r="A387" s="144">
        <v>300102238502</v>
      </c>
      <c r="B387" t="s">
        <v>2096</v>
      </c>
      <c r="C387" s="145" t="s">
        <v>3361</v>
      </c>
      <c r="F387">
        <v>30</v>
      </c>
    </row>
    <row r="388" spans="1:6">
      <c r="A388" s="144">
        <v>300102238303</v>
      </c>
      <c r="B388" t="s">
        <v>2096</v>
      </c>
      <c r="C388" s="145" t="s">
        <v>3361</v>
      </c>
      <c r="F388">
        <v>30</v>
      </c>
    </row>
    <row r="389" spans="1:6">
      <c r="A389" s="144">
        <v>310823171001</v>
      </c>
      <c r="B389" t="s">
        <v>2096</v>
      </c>
      <c r="C389" s="145" t="s">
        <v>3972</v>
      </c>
      <c r="D389" s="145" t="s">
        <v>3973</v>
      </c>
      <c r="F389">
        <v>1</v>
      </c>
    </row>
    <row r="390" spans="1:6">
      <c r="A390" s="144">
        <v>300102128201</v>
      </c>
      <c r="B390" t="s">
        <v>2087</v>
      </c>
      <c r="C390" s="145" t="s">
        <v>3361</v>
      </c>
      <c r="F390">
        <v>8</v>
      </c>
    </row>
    <row r="391" spans="1:6">
      <c r="A391" s="144">
        <v>300102128101</v>
      </c>
      <c r="B391" t="s">
        <v>2087</v>
      </c>
      <c r="C391" s="145" t="s">
        <v>3361</v>
      </c>
      <c r="F391">
        <v>3</v>
      </c>
    </row>
    <row r="392" spans="1:6">
      <c r="A392" s="144">
        <v>300102128102</v>
      </c>
      <c r="B392" t="s">
        <v>2087</v>
      </c>
      <c r="C392" s="145" t="s">
        <v>3361</v>
      </c>
      <c r="F392">
        <v>3</v>
      </c>
    </row>
    <row r="393" spans="1:6">
      <c r="A393" s="144">
        <v>300102128103</v>
      </c>
      <c r="B393" t="s">
        <v>2087</v>
      </c>
      <c r="C393" s="145" t="s">
        <v>3361</v>
      </c>
      <c r="F393">
        <v>3</v>
      </c>
    </row>
    <row r="394" spans="1:6">
      <c r="A394" s="144">
        <v>300102128104</v>
      </c>
      <c r="B394" t="s">
        <v>2087</v>
      </c>
      <c r="C394" s="145" t="s">
        <v>3361</v>
      </c>
      <c r="F394">
        <v>3</v>
      </c>
    </row>
    <row r="395" spans="1:6">
      <c r="A395" s="144">
        <v>300102128105</v>
      </c>
      <c r="B395" t="s">
        <v>2087</v>
      </c>
      <c r="C395" s="145" t="s">
        <v>3361</v>
      </c>
      <c r="F395">
        <v>3</v>
      </c>
    </row>
    <row r="396" spans="1:6">
      <c r="A396" s="144">
        <v>300102128106</v>
      </c>
      <c r="B396" t="s">
        <v>2087</v>
      </c>
      <c r="C396" s="145" t="s">
        <v>3361</v>
      </c>
      <c r="F396">
        <v>3</v>
      </c>
    </row>
    <row r="397" spans="1:6">
      <c r="A397" s="144">
        <v>300102128107</v>
      </c>
      <c r="B397" t="s">
        <v>2087</v>
      </c>
      <c r="C397" s="145" t="s">
        <v>3361</v>
      </c>
      <c r="F397">
        <v>3</v>
      </c>
    </row>
    <row r="398" spans="1:6">
      <c r="A398" s="144">
        <v>300102128108</v>
      </c>
      <c r="B398" t="s">
        <v>2087</v>
      </c>
      <c r="C398" s="145" t="s">
        <v>3361</v>
      </c>
      <c r="F398">
        <v>3</v>
      </c>
    </row>
    <row r="399" spans="1:6">
      <c r="A399" s="144">
        <v>300102128109</v>
      </c>
      <c r="B399" t="s">
        <v>2087</v>
      </c>
      <c r="C399" s="145" t="s">
        <v>3361</v>
      </c>
      <c r="F399">
        <v>3</v>
      </c>
    </row>
    <row r="400" spans="1:6">
      <c r="A400" s="144">
        <v>300102128110</v>
      </c>
      <c r="B400" t="s">
        <v>2087</v>
      </c>
      <c r="C400" s="145" t="s">
        <v>3361</v>
      </c>
      <c r="F400">
        <v>3</v>
      </c>
    </row>
    <row r="401" spans="1:6">
      <c r="A401" s="144">
        <v>300102128301</v>
      </c>
      <c r="B401" t="s">
        <v>2087</v>
      </c>
      <c r="C401" s="145" t="s">
        <v>3361</v>
      </c>
      <c r="F401">
        <v>5</v>
      </c>
    </row>
    <row r="402" spans="1:6">
      <c r="A402" s="144">
        <v>300102128302</v>
      </c>
      <c r="B402" t="s">
        <v>2087</v>
      </c>
      <c r="C402" s="145" t="s">
        <v>3361</v>
      </c>
      <c r="F402">
        <v>5</v>
      </c>
    </row>
    <row r="403" spans="1:6">
      <c r="A403" s="144">
        <v>310812171011</v>
      </c>
      <c r="B403" t="s">
        <v>2087</v>
      </c>
      <c r="C403" s="145" t="s">
        <v>3972</v>
      </c>
      <c r="D403" s="145" t="s">
        <v>3973</v>
      </c>
      <c r="F403">
        <v>2</v>
      </c>
    </row>
    <row r="404" spans="1:6">
      <c r="A404" s="144">
        <v>310812171001</v>
      </c>
      <c r="B404" t="s">
        <v>2087</v>
      </c>
      <c r="C404" s="145" t="s">
        <v>3972</v>
      </c>
      <c r="D404" s="145" t="s">
        <v>3973</v>
      </c>
      <c r="F404">
        <v>1</v>
      </c>
    </row>
    <row r="405" spans="1:6">
      <c r="A405" s="144">
        <v>310812171002</v>
      </c>
      <c r="B405" t="s">
        <v>2087</v>
      </c>
      <c r="C405" s="145" t="s">
        <v>3972</v>
      </c>
      <c r="D405" s="145" t="s">
        <v>3973</v>
      </c>
      <c r="F405">
        <v>1</v>
      </c>
    </row>
    <row r="406" spans="1:6">
      <c r="A406" s="144">
        <v>310812171003</v>
      </c>
      <c r="B406" t="s">
        <v>2087</v>
      </c>
      <c r="C406" s="145" t="s">
        <v>3972</v>
      </c>
      <c r="D406" s="145" t="s">
        <v>3973</v>
      </c>
      <c r="F406">
        <v>1</v>
      </c>
    </row>
    <row r="407" spans="1:6">
      <c r="A407" s="144">
        <v>310812171004</v>
      </c>
      <c r="B407" t="s">
        <v>2087</v>
      </c>
      <c r="C407" s="145" t="s">
        <v>3972</v>
      </c>
      <c r="D407" s="145" t="s">
        <v>3973</v>
      </c>
      <c r="F407">
        <v>1</v>
      </c>
    </row>
    <row r="408" spans="1:6">
      <c r="A408" s="144">
        <v>310812171005</v>
      </c>
      <c r="B408" t="s">
        <v>2087</v>
      </c>
      <c r="C408" s="145" t="s">
        <v>3972</v>
      </c>
      <c r="D408" s="145" t="s">
        <v>3973</v>
      </c>
      <c r="F408">
        <v>1</v>
      </c>
    </row>
    <row r="409" spans="1:6">
      <c r="A409" s="144">
        <v>310812171006</v>
      </c>
      <c r="B409" t="s">
        <v>2087</v>
      </c>
      <c r="C409" s="145" t="s">
        <v>3972</v>
      </c>
      <c r="D409" s="145" t="s">
        <v>3973</v>
      </c>
      <c r="F409">
        <v>1</v>
      </c>
    </row>
    <row r="410" spans="1:6">
      <c r="A410" s="144">
        <v>310812171007</v>
      </c>
      <c r="B410" t="s">
        <v>2087</v>
      </c>
      <c r="C410" s="145" t="s">
        <v>3972</v>
      </c>
      <c r="D410" s="145" t="s">
        <v>3973</v>
      </c>
      <c r="F410">
        <v>1</v>
      </c>
    </row>
    <row r="411" spans="1:6">
      <c r="A411" s="144">
        <v>310812171008</v>
      </c>
      <c r="B411" t="s">
        <v>2087</v>
      </c>
      <c r="C411" s="145" t="s">
        <v>3972</v>
      </c>
      <c r="D411" s="145" t="s">
        <v>3973</v>
      </c>
      <c r="F411">
        <v>1</v>
      </c>
    </row>
    <row r="412" spans="1:6">
      <c r="A412" s="144">
        <v>310812171009</v>
      </c>
      <c r="B412" t="s">
        <v>2087</v>
      </c>
      <c r="C412" s="145" t="s">
        <v>3972</v>
      </c>
      <c r="D412" s="145" t="s">
        <v>3973</v>
      </c>
      <c r="F412">
        <v>1</v>
      </c>
    </row>
    <row r="413" spans="1:6">
      <c r="A413" s="144">
        <v>310812171010</v>
      </c>
      <c r="B413" t="s">
        <v>2087</v>
      </c>
      <c r="C413" s="145" t="s">
        <v>3972</v>
      </c>
      <c r="D413" s="145" t="s">
        <v>3973</v>
      </c>
      <c r="F413">
        <v>1</v>
      </c>
    </row>
    <row r="414" spans="1:6">
      <c r="A414" s="144">
        <v>310812163504</v>
      </c>
      <c r="B414" t="s">
        <v>2087</v>
      </c>
      <c r="C414" s="145" t="s">
        <v>3972</v>
      </c>
      <c r="D414" s="145" t="s">
        <v>3973</v>
      </c>
      <c r="F414">
        <v>30</v>
      </c>
    </row>
    <row r="415" spans="1:6">
      <c r="A415" s="144">
        <v>300102228401</v>
      </c>
      <c r="B415" t="s">
        <v>2088</v>
      </c>
      <c r="C415" s="145" t="s">
        <v>3361</v>
      </c>
      <c r="F415">
        <v>30</v>
      </c>
    </row>
    <row r="416" spans="1:6">
      <c r="A416" s="144">
        <v>300102228402</v>
      </c>
      <c r="B416" t="s">
        <v>2088</v>
      </c>
      <c r="C416" s="145" t="s">
        <v>3361</v>
      </c>
      <c r="F416">
        <v>30</v>
      </c>
    </row>
    <row r="417" spans="1:6">
      <c r="A417" s="144">
        <v>300102228403</v>
      </c>
      <c r="B417" t="s">
        <v>2088</v>
      </c>
      <c r="C417" s="145" t="s">
        <v>3361</v>
      </c>
      <c r="F417">
        <v>30</v>
      </c>
    </row>
    <row r="418" spans="1:6">
      <c r="A418" s="144">
        <v>300102228404</v>
      </c>
      <c r="B418" t="s">
        <v>2088</v>
      </c>
      <c r="C418" s="145" t="s">
        <v>3361</v>
      </c>
      <c r="F418">
        <v>30</v>
      </c>
    </row>
    <row r="419" spans="1:6">
      <c r="A419" s="144">
        <v>300102228405</v>
      </c>
      <c r="B419" t="s">
        <v>2088</v>
      </c>
      <c r="C419" s="145" t="s">
        <v>3361</v>
      </c>
      <c r="F419">
        <v>50</v>
      </c>
    </row>
    <row r="420" spans="1:6">
      <c r="A420" s="144">
        <v>300102228201</v>
      </c>
      <c r="B420" t="s">
        <v>2088</v>
      </c>
      <c r="C420" s="145" t="s">
        <v>3361</v>
      </c>
      <c r="F420">
        <v>8</v>
      </c>
    </row>
    <row r="421" spans="1:6">
      <c r="A421" s="144">
        <v>300102228202</v>
      </c>
      <c r="B421" t="s">
        <v>2088</v>
      </c>
      <c r="C421" s="145" t="s">
        <v>3361</v>
      </c>
      <c r="F421">
        <v>8</v>
      </c>
    </row>
    <row r="422" spans="1:6">
      <c r="A422" s="144">
        <v>300102228203</v>
      </c>
      <c r="B422" t="s">
        <v>2088</v>
      </c>
      <c r="C422" s="145" t="s">
        <v>3361</v>
      </c>
      <c r="F422">
        <v>8</v>
      </c>
    </row>
    <row r="423" spans="1:6">
      <c r="A423" s="144">
        <v>300102228204</v>
      </c>
      <c r="B423" t="s">
        <v>2088</v>
      </c>
      <c r="C423" s="145" t="s">
        <v>3361</v>
      </c>
      <c r="F423">
        <v>8</v>
      </c>
    </row>
    <row r="424" spans="1:6">
      <c r="A424" s="144">
        <v>300102228205</v>
      </c>
      <c r="B424" t="s">
        <v>2088</v>
      </c>
      <c r="C424" s="145" t="s">
        <v>3361</v>
      </c>
      <c r="F424">
        <v>8</v>
      </c>
    </row>
    <row r="425" spans="1:6">
      <c r="A425" s="144">
        <v>300102228101</v>
      </c>
      <c r="B425" t="s">
        <v>2088</v>
      </c>
      <c r="C425" s="145" t="s">
        <v>3361</v>
      </c>
      <c r="F425">
        <v>3</v>
      </c>
    </row>
    <row r="426" spans="1:6">
      <c r="A426" s="144">
        <v>300102228102</v>
      </c>
      <c r="B426" t="s">
        <v>2088</v>
      </c>
      <c r="C426" s="145" t="s">
        <v>3361</v>
      </c>
      <c r="F426">
        <v>3</v>
      </c>
    </row>
    <row r="427" spans="1:6">
      <c r="A427" s="144">
        <v>300102228103</v>
      </c>
      <c r="B427" t="s">
        <v>2088</v>
      </c>
      <c r="C427" s="145" t="s">
        <v>3361</v>
      </c>
      <c r="F427">
        <v>3</v>
      </c>
    </row>
    <row r="428" spans="1:6">
      <c r="A428" s="144">
        <v>300102228104</v>
      </c>
      <c r="B428" t="s">
        <v>2088</v>
      </c>
      <c r="C428" s="145" t="s">
        <v>3361</v>
      </c>
      <c r="F428">
        <v>3</v>
      </c>
    </row>
    <row r="429" spans="1:6">
      <c r="A429" s="144">
        <v>300102228105</v>
      </c>
      <c r="B429" t="s">
        <v>2088</v>
      </c>
      <c r="C429" s="145" t="s">
        <v>3361</v>
      </c>
      <c r="F429">
        <v>3</v>
      </c>
    </row>
    <row r="430" spans="1:6">
      <c r="A430" s="144">
        <v>300102228106</v>
      </c>
      <c r="B430" t="s">
        <v>2088</v>
      </c>
      <c r="C430" s="145" t="s">
        <v>3361</v>
      </c>
      <c r="F430">
        <v>3</v>
      </c>
    </row>
    <row r="431" spans="1:6">
      <c r="A431" s="144">
        <v>300102228107</v>
      </c>
      <c r="B431" t="s">
        <v>2088</v>
      </c>
      <c r="C431" s="145" t="s">
        <v>3361</v>
      </c>
      <c r="F431">
        <v>3</v>
      </c>
    </row>
    <row r="432" spans="1:6">
      <c r="A432" s="144">
        <v>300102228108</v>
      </c>
      <c r="B432" t="s">
        <v>2088</v>
      </c>
      <c r="C432" s="145" t="s">
        <v>3361</v>
      </c>
      <c r="F432">
        <v>3</v>
      </c>
    </row>
    <row r="433" spans="1:6">
      <c r="A433" s="144">
        <v>300102228109</v>
      </c>
      <c r="B433" t="s">
        <v>2088</v>
      </c>
      <c r="C433" s="145" t="s">
        <v>3361</v>
      </c>
      <c r="F433">
        <v>3</v>
      </c>
    </row>
    <row r="434" spans="1:6">
      <c r="A434" s="144">
        <v>300102228110</v>
      </c>
      <c r="B434" t="s">
        <v>2088</v>
      </c>
      <c r="C434" s="145" t="s">
        <v>3361</v>
      </c>
      <c r="F434">
        <v>3</v>
      </c>
    </row>
    <row r="435" spans="1:6">
      <c r="A435" s="144">
        <v>300102228111</v>
      </c>
      <c r="B435" t="s">
        <v>2088</v>
      </c>
      <c r="C435" s="145" t="s">
        <v>3361</v>
      </c>
      <c r="F435">
        <v>3</v>
      </c>
    </row>
    <row r="436" spans="1:6">
      <c r="A436" s="144">
        <v>300102228112</v>
      </c>
      <c r="B436" t="s">
        <v>2088</v>
      </c>
      <c r="C436" s="145" t="s">
        <v>3361</v>
      </c>
      <c r="F436">
        <v>3</v>
      </c>
    </row>
    <row r="437" spans="1:6">
      <c r="A437" s="144">
        <v>300102228113</v>
      </c>
      <c r="B437" t="s">
        <v>2088</v>
      </c>
      <c r="C437" s="145" t="s">
        <v>3361</v>
      </c>
      <c r="F437">
        <v>3</v>
      </c>
    </row>
    <row r="438" spans="1:6">
      <c r="A438" s="144">
        <v>300102228114</v>
      </c>
      <c r="B438" t="s">
        <v>2088</v>
      </c>
      <c r="C438" s="145" t="s">
        <v>3361</v>
      </c>
      <c r="F438">
        <v>3</v>
      </c>
    </row>
    <row r="439" spans="1:6">
      <c r="A439" s="144">
        <v>300102228501</v>
      </c>
      <c r="B439" t="s">
        <v>2088</v>
      </c>
      <c r="C439" s="145" t="s">
        <v>3361</v>
      </c>
      <c r="F439">
        <v>2</v>
      </c>
    </row>
    <row r="440" spans="1:6">
      <c r="A440" s="144">
        <v>300102228502</v>
      </c>
      <c r="B440" t="s">
        <v>2088</v>
      </c>
      <c r="C440" s="145" t="s">
        <v>3361</v>
      </c>
      <c r="F440">
        <v>2</v>
      </c>
    </row>
    <row r="441" spans="1:6">
      <c r="A441" s="144">
        <v>300102228503</v>
      </c>
      <c r="B441" t="s">
        <v>2088</v>
      </c>
      <c r="C441" s="145" t="s">
        <v>3361</v>
      </c>
      <c r="F441">
        <v>2</v>
      </c>
    </row>
    <row r="442" spans="1:6">
      <c r="A442" s="144">
        <v>300102228504</v>
      </c>
      <c r="B442" t="s">
        <v>2088</v>
      </c>
      <c r="C442" s="145" t="s">
        <v>3361</v>
      </c>
      <c r="F442">
        <v>2</v>
      </c>
    </row>
    <row r="443" spans="1:6">
      <c r="A443" s="144">
        <v>300102228505</v>
      </c>
      <c r="B443" t="s">
        <v>2088</v>
      </c>
      <c r="C443" s="145" t="s">
        <v>3361</v>
      </c>
      <c r="F443">
        <v>2</v>
      </c>
    </row>
    <row r="444" spans="1:6">
      <c r="A444" s="144">
        <v>300102228506</v>
      </c>
      <c r="B444" t="s">
        <v>2088</v>
      </c>
      <c r="C444" s="145" t="s">
        <v>3361</v>
      </c>
      <c r="F444">
        <v>2</v>
      </c>
    </row>
    <row r="445" spans="1:6">
      <c r="A445" s="144">
        <v>300102228507</v>
      </c>
      <c r="B445" t="s">
        <v>2088</v>
      </c>
      <c r="C445" s="145" t="s">
        <v>3361</v>
      </c>
      <c r="F445">
        <v>30</v>
      </c>
    </row>
    <row r="446" spans="1:6">
      <c r="A446" s="144">
        <v>300102228508</v>
      </c>
      <c r="B446" t="s">
        <v>2088</v>
      </c>
      <c r="C446" s="145" t="s">
        <v>3361</v>
      </c>
      <c r="F446">
        <v>30</v>
      </c>
    </row>
    <row r="447" spans="1:6">
      <c r="A447" s="144">
        <v>300102228509</v>
      </c>
      <c r="B447" t="s">
        <v>2088</v>
      </c>
      <c r="C447" s="145" t="s">
        <v>3361</v>
      </c>
      <c r="F447">
        <v>30</v>
      </c>
    </row>
    <row r="448" spans="1:6">
      <c r="A448" s="144">
        <v>300102228510</v>
      </c>
      <c r="B448" t="s">
        <v>2088</v>
      </c>
      <c r="C448" s="145" t="s">
        <v>3361</v>
      </c>
      <c r="F448">
        <v>30</v>
      </c>
    </row>
    <row r="449" spans="1:6">
      <c r="A449" s="144">
        <v>300102228206</v>
      </c>
      <c r="B449" t="s">
        <v>2088</v>
      </c>
      <c r="C449" s="145" t="s">
        <v>3361</v>
      </c>
      <c r="F449">
        <v>8</v>
      </c>
    </row>
    <row r="450" spans="1:6">
      <c r="A450" s="144">
        <v>300102228301</v>
      </c>
      <c r="B450" t="s">
        <v>2088</v>
      </c>
      <c r="C450" s="145" t="s">
        <v>3361</v>
      </c>
      <c r="F450">
        <v>10</v>
      </c>
    </row>
    <row r="451" spans="1:6">
      <c r="A451" s="144">
        <v>310822171001</v>
      </c>
      <c r="B451" t="s">
        <v>2088</v>
      </c>
      <c r="C451" s="145" t="s">
        <v>3972</v>
      </c>
      <c r="D451" s="145" t="s">
        <v>3973</v>
      </c>
      <c r="F451">
        <v>1</v>
      </c>
    </row>
    <row r="452" spans="1:6">
      <c r="A452" s="144">
        <v>310822171002</v>
      </c>
      <c r="B452" t="s">
        <v>2088</v>
      </c>
      <c r="C452" s="145" t="s">
        <v>3972</v>
      </c>
      <c r="D452" s="145" t="s">
        <v>3973</v>
      </c>
      <c r="F452">
        <v>1</v>
      </c>
    </row>
    <row r="453" spans="1:6">
      <c r="A453" s="144">
        <v>310822171003</v>
      </c>
      <c r="B453" t="s">
        <v>2088</v>
      </c>
      <c r="C453" s="145" t="s">
        <v>3972</v>
      </c>
      <c r="D453" s="145" t="s">
        <v>3973</v>
      </c>
      <c r="F453">
        <v>1</v>
      </c>
    </row>
    <row r="454" spans="1:6">
      <c r="A454" s="144">
        <v>310822171004</v>
      </c>
      <c r="B454" t="s">
        <v>2088</v>
      </c>
      <c r="C454" s="145" t="s">
        <v>3972</v>
      </c>
      <c r="D454" s="145" t="s">
        <v>3973</v>
      </c>
      <c r="F454">
        <v>1</v>
      </c>
    </row>
    <row r="455" spans="1:6">
      <c r="A455" s="144">
        <v>310822171005</v>
      </c>
      <c r="B455" t="s">
        <v>2088</v>
      </c>
      <c r="C455" s="145" t="s">
        <v>3972</v>
      </c>
      <c r="D455" s="145" t="s">
        <v>3973</v>
      </c>
      <c r="F455">
        <v>1</v>
      </c>
    </row>
    <row r="456" spans="1:6">
      <c r="A456" s="144">
        <v>310822171006</v>
      </c>
      <c r="B456" t="s">
        <v>2088</v>
      </c>
      <c r="C456" s="145" t="s">
        <v>3972</v>
      </c>
      <c r="D456" s="145" t="s">
        <v>3973</v>
      </c>
      <c r="F456">
        <v>1</v>
      </c>
    </row>
    <row r="457" spans="1:6">
      <c r="A457" s="144">
        <v>310822171116</v>
      </c>
      <c r="B457" t="s">
        <v>2088</v>
      </c>
      <c r="C457" s="145" t="s">
        <v>3972</v>
      </c>
      <c r="D457" s="145" t="s">
        <v>3973</v>
      </c>
      <c r="F457">
        <v>1</v>
      </c>
    </row>
    <row r="458" spans="1:6">
      <c r="A458" s="144">
        <v>310822171117</v>
      </c>
      <c r="B458" t="s">
        <v>2088</v>
      </c>
      <c r="C458" s="145" t="s">
        <v>3972</v>
      </c>
      <c r="D458" s="145" t="s">
        <v>3973</v>
      </c>
      <c r="F458">
        <v>1</v>
      </c>
    </row>
    <row r="459" spans="1:6">
      <c r="A459" s="144">
        <v>310822171118</v>
      </c>
      <c r="B459" t="s">
        <v>2088</v>
      </c>
      <c r="C459" s="145" t="s">
        <v>3972</v>
      </c>
      <c r="D459" s="145" t="s">
        <v>3973</v>
      </c>
      <c r="F459">
        <v>1</v>
      </c>
    </row>
    <row r="460" spans="1:6">
      <c r="A460" s="144">
        <v>310822171128</v>
      </c>
      <c r="B460" t="s">
        <v>2088</v>
      </c>
      <c r="C460" s="145" t="s">
        <v>3972</v>
      </c>
      <c r="D460" s="145" t="s">
        <v>3973</v>
      </c>
      <c r="F460">
        <v>1</v>
      </c>
    </row>
    <row r="461" spans="1:6">
      <c r="A461" s="144">
        <v>310822171129</v>
      </c>
      <c r="B461" t="s">
        <v>2088</v>
      </c>
      <c r="C461" s="145" t="s">
        <v>3972</v>
      </c>
      <c r="D461" s="145" t="s">
        <v>3973</v>
      </c>
      <c r="F461">
        <v>1</v>
      </c>
    </row>
    <row r="462" spans="1:6">
      <c r="A462" s="144">
        <v>310822171130</v>
      </c>
      <c r="B462" t="s">
        <v>2088</v>
      </c>
      <c r="C462" s="145" t="s">
        <v>3972</v>
      </c>
      <c r="D462" s="145" t="s">
        <v>3973</v>
      </c>
      <c r="F462">
        <v>1</v>
      </c>
    </row>
    <row r="463" spans="1:6">
      <c r="A463" s="144">
        <v>310822171134</v>
      </c>
      <c r="B463" t="s">
        <v>2088</v>
      </c>
      <c r="C463" s="145" t="s">
        <v>3972</v>
      </c>
      <c r="D463" s="145" t="s">
        <v>3973</v>
      </c>
      <c r="F463">
        <v>1</v>
      </c>
    </row>
    <row r="464" spans="1:6">
      <c r="A464" s="144">
        <v>310822171135</v>
      </c>
      <c r="B464" t="s">
        <v>2088</v>
      </c>
      <c r="C464" s="145" t="s">
        <v>3972</v>
      </c>
      <c r="D464" s="145" t="s">
        <v>3973</v>
      </c>
      <c r="F464">
        <v>1</v>
      </c>
    </row>
    <row r="465" spans="1:6">
      <c r="A465" s="144">
        <v>300102138301</v>
      </c>
      <c r="B465" t="s">
        <v>2264</v>
      </c>
      <c r="C465" s="145" t="s">
        <v>3361</v>
      </c>
      <c r="F465">
        <v>5</v>
      </c>
    </row>
    <row r="466" spans="1:6">
      <c r="A466" s="144">
        <v>310850171001</v>
      </c>
      <c r="B466" t="s">
        <v>4145</v>
      </c>
      <c r="C466" s="145" t="s">
        <v>3972</v>
      </c>
      <c r="D466" s="145" t="s">
        <v>3973</v>
      </c>
      <c r="F466">
        <v>1</v>
      </c>
    </row>
    <row r="467" spans="1:6">
      <c r="A467" s="144">
        <v>300102248401</v>
      </c>
      <c r="B467" t="s">
        <v>2086</v>
      </c>
      <c r="C467" s="145" t="s">
        <v>3361</v>
      </c>
      <c r="F467">
        <v>30</v>
      </c>
    </row>
    <row r="468" spans="1:6">
      <c r="A468" s="144">
        <v>300102248402</v>
      </c>
      <c r="B468" t="s">
        <v>2086</v>
      </c>
      <c r="C468" s="145" t="s">
        <v>3361</v>
      </c>
      <c r="F468">
        <v>30</v>
      </c>
    </row>
    <row r="469" spans="1:6">
      <c r="A469" s="144">
        <v>300102248403</v>
      </c>
      <c r="B469" t="s">
        <v>2086</v>
      </c>
      <c r="C469" s="145" t="s">
        <v>3361</v>
      </c>
      <c r="F469">
        <v>30</v>
      </c>
    </row>
    <row r="470" spans="1:6">
      <c r="A470" s="144">
        <v>300102248404</v>
      </c>
      <c r="B470" t="s">
        <v>2086</v>
      </c>
      <c r="C470" s="145" t="s">
        <v>3361</v>
      </c>
      <c r="F470">
        <v>40</v>
      </c>
    </row>
    <row r="471" spans="1:6">
      <c r="A471" s="144">
        <v>300102248405</v>
      </c>
      <c r="B471" t="s">
        <v>2086</v>
      </c>
      <c r="C471" s="145" t="s">
        <v>3361</v>
      </c>
      <c r="F471">
        <v>50</v>
      </c>
    </row>
    <row r="472" spans="1:6">
      <c r="A472" s="144">
        <v>300102248201</v>
      </c>
      <c r="B472" t="s">
        <v>2086</v>
      </c>
      <c r="C472" s="145" t="s">
        <v>3361</v>
      </c>
      <c r="F472">
        <v>8</v>
      </c>
    </row>
    <row r="473" spans="1:6">
      <c r="A473" s="144">
        <v>300102248202</v>
      </c>
      <c r="B473" t="s">
        <v>2086</v>
      </c>
      <c r="C473" s="145" t="s">
        <v>3361</v>
      </c>
      <c r="F473">
        <v>8</v>
      </c>
    </row>
    <row r="474" spans="1:6">
      <c r="A474" s="144">
        <v>300102248203</v>
      </c>
      <c r="B474" t="s">
        <v>2086</v>
      </c>
      <c r="C474" s="145" t="s">
        <v>3361</v>
      </c>
      <c r="F474">
        <v>20</v>
      </c>
    </row>
    <row r="475" spans="1:6">
      <c r="A475" s="144">
        <v>300102248204</v>
      </c>
      <c r="B475" t="s">
        <v>2086</v>
      </c>
      <c r="C475" s="145" t="s">
        <v>3361</v>
      </c>
      <c r="F475">
        <v>5</v>
      </c>
    </row>
    <row r="476" spans="1:6">
      <c r="A476" s="144">
        <v>300102248101</v>
      </c>
      <c r="B476" t="s">
        <v>2086</v>
      </c>
      <c r="C476" s="145" t="s">
        <v>3361</v>
      </c>
      <c r="F476">
        <v>3</v>
      </c>
    </row>
    <row r="477" spans="1:6">
      <c r="A477" s="144">
        <v>300102248102</v>
      </c>
      <c r="B477" t="s">
        <v>2086</v>
      </c>
      <c r="C477" s="145" t="s">
        <v>3361</v>
      </c>
      <c r="F477">
        <v>3</v>
      </c>
    </row>
    <row r="478" spans="1:6">
      <c r="A478" s="144">
        <v>300102248103</v>
      </c>
      <c r="B478" t="s">
        <v>2086</v>
      </c>
      <c r="C478" s="145" t="s">
        <v>3361</v>
      </c>
      <c r="F478">
        <v>3</v>
      </c>
    </row>
    <row r="479" spans="1:6">
      <c r="A479" s="144">
        <v>300102248104</v>
      </c>
      <c r="B479" t="s">
        <v>2086</v>
      </c>
      <c r="C479" s="145" t="s">
        <v>3361</v>
      </c>
      <c r="F479">
        <v>3</v>
      </c>
    </row>
    <row r="480" spans="1:6">
      <c r="A480" s="144">
        <v>300102248105</v>
      </c>
      <c r="B480" t="s">
        <v>2086</v>
      </c>
      <c r="C480" s="145" t="s">
        <v>3361</v>
      </c>
      <c r="F480">
        <v>3</v>
      </c>
    </row>
    <row r="481" spans="1:6">
      <c r="A481" s="144">
        <v>300102248106</v>
      </c>
      <c r="B481" t="s">
        <v>2086</v>
      </c>
      <c r="C481" s="145" t="s">
        <v>3361</v>
      </c>
      <c r="F481">
        <v>3</v>
      </c>
    </row>
    <row r="482" spans="1:6">
      <c r="A482" s="144">
        <v>300102248301</v>
      </c>
      <c r="B482" t="s">
        <v>2086</v>
      </c>
      <c r="C482" s="145" t="s">
        <v>3361</v>
      </c>
      <c r="F482">
        <v>30</v>
      </c>
    </row>
    <row r="483" spans="1:6">
      <c r="A483" s="144">
        <v>300102248302</v>
      </c>
      <c r="B483" t="s">
        <v>2086</v>
      </c>
      <c r="C483" s="145" t="s">
        <v>3361</v>
      </c>
      <c r="F483">
        <v>10</v>
      </c>
    </row>
    <row r="484" spans="1:6">
      <c r="A484" s="144">
        <v>300102248303</v>
      </c>
      <c r="B484" t="s">
        <v>2086</v>
      </c>
      <c r="C484" s="145" t="s">
        <v>3361</v>
      </c>
      <c r="F484">
        <v>30</v>
      </c>
    </row>
    <row r="485" spans="1:6">
      <c r="A485" s="144">
        <v>300102248304</v>
      </c>
      <c r="B485" t="s">
        <v>2086</v>
      </c>
      <c r="C485" s="145" t="s">
        <v>3361</v>
      </c>
      <c r="F485">
        <v>10</v>
      </c>
    </row>
    <row r="486" spans="1:6">
      <c r="A486" s="144">
        <v>300102248305</v>
      </c>
      <c r="B486" t="s">
        <v>2086</v>
      </c>
      <c r="C486" s="145" t="s">
        <v>3361</v>
      </c>
      <c r="F486">
        <v>100</v>
      </c>
    </row>
    <row r="487" spans="1:6">
      <c r="A487" s="144">
        <v>300102248306</v>
      </c>
      <c r="B487" t="s">
        <v>2086</v>
      </c>
      <c r="C487" s="145" t="s">
        <v>3361</v>
      </c>
      <c r="F487">
        <v>5</v>
      </c>
    </row>
    <row r="488" spans="1:6">
      <c r="A488" s="144">
        <v>300102248501</v>
      </c>
      <c r="B488" t="s">
        <v>2086</v>
      </c>
      <c r="C488" s="145" t="s">
        <v>3361</v>
      </c>
      <c r="F488">
        <v>30</v>
      </c>
    </row>
    <row r="489" spans="1:6">
      <c r="A489" s="144">
        <v>300102248502</v>
      </c>
      <c r="B489" t="s">
        <v>2086</v>
      </c>
      <c r="C489" s="145" t="s">
        <v>3361</v>
      </c>
      <c r="F489">
        <v>30</v>
      </c>
    </row>
    <row r="490" spans="1:6">
      <c r="A490" s="144">
        <v>300102248503</v>
      </c>
      <c r="B490" t="s">
        <v>2086</v>
      </c>
      <c r="C490" s="145" t="s">
        <v>3361</v>
      </c>
      <c r="F490">
        <v>30</v>
      </c>
    </row>
    <row r="491" spans="1:6">
      <c r="A491" s="144">
        <v>300102248504</v>
      </c>
      <c r="B491" t="s">
        <v>2086</v>
      </c>
      <c r="C491" s="145" t="s">
        <v>3361</v>
      </c>
      <c r="F491">
        <v>30</v>
      </c>
    </row>
    <row r="492" spans="1:6">
      <c r="A492" s="144">
        <v>300102248307</v>
      </c>
      <c r="B492" t="s">
        <v>2086</v>
      </c>
      <c r="C492" s="145" t="s">
        <v>3361</v>
      </c>
      <c r="F492">
        <v>20</v>
      </c>
    </row>
    <row r="493" spans="1:6">
      <c r="A493" s="144">
        <v>300102248308</v>
      </c>
      <c r="B493" t="s">
        <v>2086</v>
      </c>
      <c r="C493" s="145" t="s">
        <v>3361</v>
      </c>
      <c r="F493">
        <v>10</v>
      </c>
    </row>
    <row r="494" spans="1:6">
      <c r="A494" s="144">
        <v>300102248205</v>
      </c>
      <c r="B494" t="s">
        <v>2086</v>
      </c>
      <c r="C494" s="145" t="s">
        <v>3361</v>
      </c>
      <c r="F494">
        <v>10</v>
      </c>
    </row>
    <row r="495" spans="1:6">
      <c r="A495" s="144">
        <v>300102248309</v>
      </c>
      <c r="B495" t="s">
        <v>2086</v>
      </c>
      <c r="C495" s="145" t="s">
        <v>3361</v>
      </c>
      <c r="F495">
        <v>10</v>
      </c>
    </row>
    <row r="496" spans="1:6">
      <c r="A496" s="144">
        <v>300102248310</v>
      </c>
      <c r="B496" t="s">
        <v>2086</v>
      </c>
      <c r="C496" s="145" t="s">
        <v>3361</v>
      </c>
      <c r="F496">
        <v>10</v>
      </c>
    </row>
    <row r="497" spans="1:6">
      <c r="A497" s="144">
        <v>310824171001</v>
      </c>
      <c r="B497" t="s">
        <v>2086</v>
      </c>
      <c r="C497" s="145" t="s">
        <v>3972</v>
      </c>
      <c r="D497" s="145" t="s">
        <v>3973</v>
      </c>
      <c r="F497">
        <v>2</v>
      </c>
    </row>
    <row r="498" spans="1:6">
      <c r="A498" s="144">
        <v>310824171002</v>
      </c>
      <c r="B498" t="s">
        <v>2086</v>
      </c>
      <c r="C498" s="145" t="s">
        <v>3972</v>
      </c>
      <c r="D498" s="145" t="s">
        <v>3973</v>
      </c>
      <c r="F498">
        <v>1</v>
      </c>
    </row>
    <row r="499" spans="1:6">
      <c r="A499" s="144">
        <v>310824171003</v>
      </c>
      <c r="B499" t="s">
        <v>2086</v>
      </c>
      <c r="C499" s="145" t="s">
        <v>3972</v>
      </c>
      <c r="D499" s="145" t="s">
        <v>3973</v>
      </c>
      <c r="F499">
        <v>1</v>
      </c>
    </row>
    <row r="500" spans="1:6">
      <c r="A500" s="144">
        <v>310824171004</v>
      </c>
      <c r="B500" t="s">
        <v>2086</v>
      </c>
      <c r="C500" s="145" t="s">
        <v>3972</v>
      </c>
      <c r="D500" s="145" t="s">
        <v>3973</v>
      </c>
      <c r="F500">
        <v>1</v>
      </c>
    </row>
    <row r="501" spans="1:6">
      <c r="A501" s="144">
        <v>310824171005</v>
      </c>
      <c r="B501" t="s">
        <v>2086</v>
      </c>
      <c r="C501" s="145" t="s">
        <v>3972</v>
      </c>
      <c r="D501" s="145" t="s">
        <v>3973</v>
      </c>
      <c r="F501">
        <v>1</v>
      </c>
    </row>
    <row r="502" spans="1:6">
      <c r="A502" s="144">
        <v>310824171006</v>
      </c>
      <c r="B502" t="s">
        <v>2086</v>
      </c>
      <c r="C502" s="145" t="s">
        <v>3972</v>
      </c>
      <c r="D502" s="145" t="s">
        <v>3973</v>
      </c>
      <c r="F502">
        <v>1</v>
      </c>
    </row>
    <row r="503" spans="1:6">
      <c r="A503" s="144">
        <v>310824171007</v>
      </c>
      <c r="B503" t="s">
        <v>2086</v>
      </c>
      <c r="C503" s="145" t="s">
        <v>3972</v>
      </c>
      <c r="D503" s="145" t="s">
        <v>3973</v>
      </c>
      <c r="F503">
        <v>1</v>
      </c>
    </row>
    <row r="504" spans="1:6">
      <c r="A504" s="144">
        <v>310824171008</v>
      </c>
      <c r="B504" t="s">
        <v>2086</v>
      </c>
      <c r="C504" s="145" t="s">
        <v>3972</v>
      </c>
      <c r="D504" s="145" t="s">
        <v>3973</v>
      </c>
      <c r="F504">
        <v>1</v>
      </c>
    </row>
    <row r="505" spans="1:6">
      <c r="A505" s="144">
        <v>310824173401</v>
      </c>
      <c r="B505" t="s">
        <v>2086</v>
      </c>
      <c r="C505" s="145" t="s">
        <v>3972</v>
      </c>
      <c r="D505" s="145" t="s">
        <v>3973</v>
      </c>
      <c r="F505">
        <v>10</v>
      </c>
    </row>
    <row r="506" spans="1:6">
      <c r="A506" s="144">
        <v>310824171136</v>
      </c>
      <c r="B506" t="s">
        <v>2086</v>
      </c>
      <c r="C506" s="145" t="s">
        <v>3972</v>
      </c>
      <c r="D506" s="145" t="s">
        <v>3973</v>
      </c>
      <c r="F506">
        <v>1</v>
      </c>
    </row>
    <row r="507" spans="1:6">
      <c r="A507" s="144">
        <v>300102278401</v>
      </c>
      <c r="B507" t="s">
        <v>2084</v>
      </c>
      <c r="C507" s="145" t="s">
        <v>3361</v>
      </c>
      <c r="F507">
        <v>20</v>
      </c>
    </row>
    <row r="508" spans="1:6">
      <c r="A508" s="144">
        <v>300102278402</v>
      </c>
      <c r="B508" t="s">
        <v>2084</v>
      </c>
      <c r="C508" s="145" t="s">
        <v>3361</v>
      </c>
      <c r="F508">
        <v>20</v>
      </c>
    </row>
    <row r="509" spans="1:6">
      <c r="A509" s="144">
        <v>300102278403</v>
      </c>
      <c r="B509" t="s">
        <v>2084</v>
      </c>
      <c r="C509" s="145" t="s">
        <v>3361</v>
      </c>
      <c r="F509">
        <v>20</v>
      </c>
    </row>
    <row r="510" spans="1:6">
      <c r="A510" s="144">
        <v>300102278201</v>
      </c>
      <c r="B510" t="s">
        <v>2084</v>
      </c>
      <c r="C510" s="145" t="s">
        <v>3361</v>
      </c>
      <c r="F510">
        <v>8</v>
      </c>
    </row>
    <row r="511" spans="1:6">
      <c r="A511" s="144">
        <v>300102278202</v>
      </c>
      <c r="B511" t="s">
        <v>2084</v>
      </c>
      <c r="C511" s="145" t="s">
        <v>3361</v>
      </c>
      <c r="F511">
        <v>8</v>
      </c>
    </row>
    <row r="512" spans="1:6">
      <c r="A512" s="144">
        <v>300102278203</v>
      </c>
      <c r="B512" t="s">
        <v>2084</v>
      </c>
      <c r="C512" s="145" t="s">
        <v>3361</v>
      </c>
      <c r="F512">
        <v>8</v>
      </c>
    </row>
    <row r="513" spans="1:6">
      <c r="A513" s="144">
        <v>300102278204</v>
      </c>
      <c r="B513" t="s">
        <v>2084</v>
      </c>
      <c r="C513" s="145" t="s">
        <v>3361</v>
      </c>
      <c r="F513">
        <v>8</v>
      </c>
    </row>
    <row r="514" spans="1:6">
      <c r="A514" s="144">
        <v>300102278205</v>
      </c>
      <c r="B514" t="s">
        <v>2084</v>
      </c>
      <c r="C514" s="145" t="s">
        <v>3361</v>
      </c>
      <c r="F514">
        <v>8</v>
      </c>
    </row>
    <row r="515" spans="1:6">
      <c r="A515" s="144">
        <v>300102278206</v>
      </c>
      <c r="B515" t="s">
        <v>2084</v>
      </c>
      <c r="C515" s="145" t="s">
        <v>3361</v>
      </c>
      <c r="F515">
        <v>5</v>
      </c>
    </row>
    <row r="516" spans="1:6">
      <c r="A516" s="144">
        <v>300102278207</v>
      </c>
      <c r="B516" t="s">
        <v>2084</v>
      </c>
      <c r="C516" s="145" t="s">
        <v>3361</v>
      </c>
      <c r="F516">
        <v>5</v>
      </c>
    </row>
    <row r="517" spans="1:6">
      <c r="A517" s="144">
        <v>300102278208</v>
      </c>
      <c r="B517" t="s">
        <v>2084</v>
      </c>
      <c r="C517" s="145" t="s">
        <v>3361</v>
      </c>
      <c r="F517">
        <v>5</v>
      </c>
    </row>
    <row r="518" spans="1:6">
      <c r="A518" s="144">
        <v>300102278209</v>
      </c>
      <c r="B518" t="s">
        <v>2084</v>
      </c>
      <c r="C518" s="145" t="s">
        <v>3361</v>
      </c>
      <c r="F518">
        <v>5</v>
      </c>
    </row>
    <row r="519" spans="1:6">
      <c r="A519" s="144">
        <v>300102278101</v>
      </c>
      <c r="B519" t="s">
        <v>2084</v>
      </c>
      <c r="C519" s="145" t="s">
        <v>3361</v>
      </c>
      <c r="F519">
        <v>3</v>
      </c>
    </row>
    <row r="520" spans="1:6">
      <c r="A520" s="144">
        <v>300102278102</v>
      </c>
      <c r="B520" t="s">
        <v>2084</v>
      </c>
      <c r="C520" s="145" t="s">
        <v>3361</v>
      </c>
      <c r="F520">
        <v>3</v>
      </c>
    </row>
    <row r="521" spans="1:6">
      <c r="A521" s="144">
        <v>300102278103</v>
      </c>
      <c r="B521" t="s">
        <v>2084</v>
      </c>
      <c r="C521" s="145" t="s">
        <v>3361</v>
      </c>
      <c r="F521">
        <v>3</v>
      </c>
    </row>
    <row r="522" spans="1:6">
      <c r="A522" s="144">
        <v>300102278104</v>
      </c>
      <c r="B522" t="s">
        <v>2084</v>
      </c>
      <c r="C522" s="145" t="s">
        <v>3361</v>
      </c>
      <c r="F522">
        <v>3</v>
      </c>
    </row>
    <row r="523" spans="1:6">
      <c r="A523" s="144">
        <v>300102278105</v>
      </c>
      <c r="B523" t="s">
        <v>2084</v>
      </c>
      <c r="C523" s="145" t="s">
        <v>3361</v>
      </c>
      <c r="F523">
        <v>3</v>
      </c>
    </row>
    <row r="524" spans="1:6">
      <c r="A524" s="144">
        <v>300102278106</v>
      </c>
      <c r="B524" t="s">
        <v>2084</v>
      </c>
      <c r="C524" s="145" t="s">
        <v>3361</v>
      </c>
      <c r="F524">
        <v>3</v>
      </c>
    </row>
    <row r="525" spans="1:6">
      <c r="A525" s="144">
        <v>300102278107</v>
      </c>
      <c r="B525" t="s">
        <v>2084</v>
      </c>
      <c r="C525" s="145" t="s">
        <v>3361</v>
      </c>
      <c r="F525">
        <v>3</v>
      </c>
    </row>
    <row r="526" spans="1:6">
      <c r="A526" s="144">
        <v>300102278108</v>
      </c>
      <c r="B526" t="s">
        <v>2084</v>
      </c>
      <c r="C526" s="145" t="s">
        <v>3361</v>
      </c>
      <c r="F526">
        <v>3</v>
      </c>
    </row>
    <row r="527" spans="1:6">
      <c r="A527" s="144">
        <v>300102278109</v>
      </c>
      <c r="B527" t="s">
        <v>2084</v>
      </c>
      <c r="C527" s="145" t="s">
        <v>3361</v>
      </c>
      <c r="F527">
        <v>3</v>
      </c>
    </row>
    <row r="528" spans="1:6">
      <c r="A528" s="144">
        <v>300102278110</v>
      </c>
      <c r="B528" t="s">
        <v>2084</v>
      </c>
      <c r="C528" s="145" t="s">
        <v>3361</v>
      </c>
      <c r="F528">
        <v>3</v>
      </c>
    </row>
    <row r="529" spans="1:6">
      <c r="A529" s="144">
        <v>300102278111</v>
      </c>
      <c r="B529" t="s">
        <v>2084</v>
      </c>
      <c r="C529" s="145" t="s">
        <v>3361</v>
      </c>
      <c r="F529">
        <v>3</v>
      </c>
    </row>
    <row r="530" spans="1:6">
      <c r="A530" s="144">
        <v>300102278112</v>
      </c>
      <c r="B530" t="s">
        <v>2084</v>
      </c>
      <c r="C530" s="145" t="s">
        <v>3361</v>
      </c>
      <c r="F530">
        <v>3</v>
      </c>
    </row>
    <row r="531" spans="1:6">
      <c r="A531" s="144">
        <v>300102278113</v>
      </c>
      <c r="B531" t="s">
        <v>2084</v>
      </c>
      <c r="C531" s="145" t="s">
        <v>3361</v>
      </c>
      <c r="F531">
        <v>3</v>
      </c>
    </row>
    <row r="532" spans="1:6">
      <c r="A532" s="144">
        <v>300102278114</v>
      </c>
      <c r="B532" t="s">
        <v>2084</v>
      </c>
      <c r="C532" s="145" t="s">
        <v>3361</v>
      </c>
      <c r="F532">
        <v>3</v>
      </c>
    </row>
    <row r="533" spans="1:6">
      <c r="A533" s="144">
        <v>300102278115</v>
      </c>
      <c r="B533" t="s">
        <v>2084</v>
      </c>
      <c r="C533" s="145" t="s">
        <v>3361</v>
      </c>
      <c r="F533">
        <v>3</v>
      </c>
    </row>
    <row r="534" spans="1:6">
      <c r="A534" s="144">
        <v>300102278301</v>
      </c>
      <c r="B534" t="s">
        <v>2084</v>
      </c>
      <c r="C534" s="145" t="s">
        <v>3361</v>
      </c>
      <c r="F534">
        <v>20</v>
      </c>
    </row>
    <row r="535" spans="1:6">
      <c r="A535" s="144">
        <v>300102278302</v>
      </c>
      <c r="B535" t="s">
        <v>2084</v>
      </c>
      <c r="C535" s="145" t="s">
        <v>3361</v>
      </c>
      <c r="F535">
        <v>20</v>
      </c>
    </row>
    <row r="536" spans="1:6">
      <c r="A536" s="144">
        <v>300102278501</v>
      </c>
      <c r="B536" t="s">
        <v>2084</v>
      </c>
      <c r="C536" s="145" t="s">
        <v>3361</v>
      </c>
      <c r="F536">
        <v>2</v>
      </c>
    </row>
    <row r="537" spans="1:6">
      <c r="A537" s="144">
        <v>300102278502</v>
      </c>
      <c r="B537" t="s">
        <v>2084</v>
      </c>
      <c r="C537" s="145" t="s">
        <v>3361</v>
      </c>
      <c r="F537">
        <v>2</v>
      </c>
    </row>
    <row r="538" spans="1:6">
      <c r="A538" s="144">
        <v>300102278503</v>
      </c>
      <c r="B538" t="s">
        <v>2084</v>
      </c>
      <c r="C538" s="145" t="s">
        <v>3361</v>
      </c>
      <c r="F538">
        <v>2</v>
      </c>
    </row>
    <row r="539" spans="1:6">
      <c r="A539" s="144">
        <v>300102278504</v>
      </c>
      <c r="B539" t="s">
        <v>2084</v>
      </c>
      <c r="C539" s="145" t="s">
        <v>3361</v>
      </c>
      <c r="F539">
        <v>30</v>
      </c>
    </row>
    <row r="540" spans="1:6">
      <c r="A540" s="144">
        <v>300102278505</v>
      </c>
      <c r="B540" t="s">
        <v>2084</v>
      </c>
      <c r="C540" s="145" t="s">
        <v>3361</v>
      </c>
      <c r="F540">
        <v>30</v>
      </c>
    </row>
    <row r="541" spans="1:6">
      <c r="A541" s="144">
        <v>300102278303</v>
      </c>
      <c r="B541" t="s">
        <v>2084</v>
      </c>
      <c r="C541" s="145" t="s">
        <v>3361</v>
      </c>
      <c r="F541">
        <v>30</v>
      </c>
    </row>
    <row r="542" spans="1:6">
      <c r="A542" s="144">
        <v>300102278304</v>
      </c>
      <c r="B542" t="s">
        <v>2084</v>
      </c>
      <c r="C542" s="145" t="s">
        <v>3361</v>
      </c>
      <c r="F542">
        <v>15</v>
      </c>
    </row>
    <row r="543" spans="1:6">
      <c r="A543" s="144">
        <v>310827171001</v>
      </c>
      <c r="B543" t="s">
        <v>2084</v>
      </c>
      <c r="C543" s="145" t="s">
        <v>3972</v>
      </c>
      <c r="D543" s="145" t="s">
        <v>3973</v>
      </c>
      <c r="F543">
        <v>1</v>
      </c>
    </row>
    <row r="544" spans="1:6">
      <c r="A544" s="144">
        <v>310827171002</v>
      </c>
      <c r="B544" t="s">
        <v>2084</v>
      </c>
      <c r="C544" s="145" t="s">
        <v>3972</v>
      </c>
      <c r="D544" s="145" t="s">
        <v>3973</v>
      </c>
      <c r="F544">
        <v>1</v>
      </c>
    </row>
    <row r="545" spans="1:6">
      <c r="A545" s="144">
        <v>310827171003</v>
      </c>
      <c r="B545" t="s">
        <v>2084</v>
      </c>
      <c r="C545" s="145" t="s">
        <v>3972</v>
      </c>
      <c r="D545" s="145" t="s">
        <v>3973</v>
      </c>
      <c r="F545">
        <v>1</v>
      </c>
    </row>
    <row r="546" spans="1:6">
      <c r="A546" s="144">
        <v>310827171004</v>
      </c>
      <c r="B546" t="s">
        <v>2084</v>
      </c>
      <c r="C546" s="145" t="s">
        <v>3972</v>
      </c>
      <c r="D546" s="145" t="s">
        <v>3973</v>
      </c>
      <c r="F546">
        <v>1</v>
      </c>
    </row>
    <row r="547" spans="1:6">
      <c r="A547" s="144">
        <v>310827171005</v>
      </c>
      <c r="B547" t="s">
        <v>2084</v>
      </c>
      <c r="C547" s="145" t="s">
        <v>3972</v>
      </c>
      <c r="D547" s="145" t="s">
        <v>3973</v>
      </c>
      <c r="F547">
        <v>1</v>
      </c>
    </row>
    <row r="548" spans="1:6">
      <c r="A548" s="144">
        <v>310827171006</v>
      </c>
      <c r="B548" t="s">
        <v>2084</v>
      </c>
      <c r="C548" s="145" t="s">
        <v>3972</v>
      </c>
      <c r="D548" s="145" t="s">
        <v>3973</v>
      </c>
      <c r="F548">
        <v>1</v>
      </c>
    </row>
    <row r="549" spans="1:6">
      <c r="A549" s="144">
        <v>310827171007</v>
      </c>
      <c r="B549" t="s">
        <v>2084</v>
      </c>
      <c r="C549" s="145" t="s">
        <v>3972</v>
      </c>
      <c r="D549" s="145" t="s">
        <v>3973</v>
      </c>
      <c r="F549">
        <v>1</v>
      </c>
    </row>
    <row r="550" spans="1:6">
      <c r="A550" s="144">
        <v>310827171008</v>
      </c>
      <c r="B550" t="s">
        <v>2084</v>
      </c>
      <c r="C550" s="145" t="s">
        <v>3972</v>
      </c>
      <c r="D550" s="145" t="s">
        <v>3973</v>
      </c>
      <c r="F550">
        <v>1</v>
      </c>
    </row>
    <row r="551" spans="1:6">
      <c r="A551" s="144">
        <v>310827171009</v>
      </c>
      <c r="B551" t="s">
        <v>2084</v>
      </c>
      <c r="C551" s="145" t="s">
        <v>3972</v>
      </c>
      <c r="D551" s="145" t="s">
        <v>3973</v>
      </c>
      <c r="F551">
        <v>1</v>
      </c>
    </row>
    <row r="552" spans="1:6">
      <c r="A552" s="144">
        <v>310827171010</v>
      </c>
      <c r="B552" t="s">
        <v>2084</v>
      </c>
      <c r="C552" s="145" t="s">
        <v>3972</v>
      </c>
      <c r="D552" s="145" t="s">
        <v>3973</v>
      </c>
      <c r="F552">
        <v>1</v>
      </c>
    </row>
    <row r="553" spans="1:6">
      <c r="A553" s="144">
        <v>310827171011</v>
      </c>
      <c r="B553" t="s">
        <v>2084</v>
      </c>
      <c r="C553" s="145" t="s">
        <v>3972</v>
      </c>
      <c r="D553" s="145" t="s">
        <v>3973</v>
      </c>
      <c r="F553">
        <v>1</v>
      </c>
    </row>
    <row r="554" spans="1:6">
      <c r="A554" s="144">
        <v>310827171012</v>
      </c>
      <c r="B554" t="s">
        <v>2084</v>
      </c>
      <c r="C554" s="145" t="s">
        <v>3972</v>
      </c>
      <c r="D554" s="145" t="s">
        <v>3973</v>
      </c>
      <c r="F554">
        <v>1</v>
      </c>
    </row>
    <row r="555" spans="1:6">
      <c r="A555" s="144">
        <v>310827171013</v>
      </c>
      <c r="B555" t="s">
        <v>2084</v>
      </c>
      <c r="C555" s="145" t="s">
        <v>3972</v>
      </c>
      <c r="D555" s="145" t="s">
        <v>3973</v>
      </c>
      <c r="F555">
        <v>1</v>
      </c>
    </row>
    <row r="556" spans="1:6">
      <c r="A556" s="144">
        <v>310827171014</v>
      </c>
      <c r="B556" t="s">
        <v>2084</v>
      </c>
      <c r="C556" s="145" t="s">
        <v>3972</v>
      </c>
      <c r="D556" s="145" t="s">
        <v>3973</v>
      </c>
      <c r="F556">
        <v>1</v>
      </c>
    </row>
    <row r="557" spans="1:6">
      <c r="A557" s="144">
        <v>310827171015</v>
      </c>
      <c r="B557" t="s">
        <v>2084</v>
      </c>
      <c r="C557" s="145" t="s">
        <v>3972</v>
      </c>
      <c r="D557" s="145" t="s">
        <v>3973</v>
      </c>
      <c r="F557">
        <v>1</v>
      </c>
    </row>
    <row r="558" spans="1:6">
      <c r="A558" s="144">
        <v>310827171016</v>
      </c>
      <c r="B558" t="s">
        <v>2084</v>
      </c>
      <c r="C558" s="145" t="s">
        <v>3972</v>
      </c>
      <c r="D558" s="145" t="s">
        <v>3973</v>
      </c>
      <c r="F558">
        <v>1</v>
      </c>
    </row>
    <row r="559" spans="1:6">
      <c r="A559" s="144">
        <v>310827171017</v>
      </c>
      <c r="B559" t="s">
        <v>2084</v>
      </c>
      <c r="C559" s="145" t="s">
        <v>3972</v>
      </c>
      <c r="D559" s="145" t="s">
        <v>3973</v>
      </c>
      <c r="F559">
        <v>1</v>
      </c>
    </row>
    <row r="560" spans="1:6">
      <c r="A560" s="144">
        <v>310827153506</v>
      </c>
      <c r="B560" t="s">
        <v>2084</v>
      </c>
      <c r="C560" s="145" t="s">
        <v>3972</v>
      </c>
      <c r="D560" s="145" t="s">
        <v>3973</v>
      </c>
      <c r="F560">
        <v>30</v>
      </c>
    </row>
    <row r="561" spans="1:6">
      <c r="A561" s="144">
        <v>310827173401</v>
      </c>
      <c r="B561" t="s">
        <v>2084</v>
      </c>
      <c r="C561" s="145" t="s">
        <v>3972</v>
      </c>
      <c r="D561" s="145" t="s">
        <v>3973</v>
      </c>
      <c r="F561">
        <v>20</v>
      </c>
    </row>
    <row r="562" spans="1:6">
      <c r="A562" s="144">
        <v>310827171122</v>
      </c>
      <c r="B562" t="s">
        <v>2084</v>
      </c>
      <c r="C562" s="145" t="s">
        <v>3972</v>
      </c>
      <c r="D562" s="145" t="s">
        <v>3973</v>
      </c>
      <c r="F562">
        <v>1</v>
      </c>
    </row>
    <row r="563" spans="1:6">
      <c r="A563" s="144">
        <v>310827171123</v>
      </c>
      <c r="B563" t="s">
        <v>2084</v>
      </c>
      <c r="C563" s="145" t="s">
        <v>3972</v>
      </c>
      <c r="D563" s="145" t="s">
        <v>3973</v>
      </c>
      <c r="F563">
        <v>1</v>
      </c>
    </row>
    <row r="564" spans="1:6">
      <c r="A564" s="144">
        <v>310827171124</v>
      </c>
      <c r="B564" t="s">
        <v>2084</v>
      </c>
      <c r="C564" s="145" t="s">
        <v>3972</v>
      </c>
      <c r="D564" s="145" t="s">
        <v>3973</v>
      </c>
      <c r="F564">
        <v>1</v>
      </c>
    </row>
    <row r="565" spans="1:6">
      <c r="A565" s="144">
        <v>300102268647</v>
      </c>
      <c r="B565" t="s">
        <v>217</v>
      </c>
      <c r="C565" t="s">
        <v>3956</v>
      </c>
      <c r="F565">
        <v>2</v>
      </c>
    </row>
    <row r="566" spans="1:6">
      <c r="A566" s="144">
        <v>300102418659</v>
      </c>
      <c r="B566" t="s">
        <v>2090</v>
      </c>
      <c r="C566" t="s">
        <v>3956</v>
      </c>
      <c r="F566">
        <v>5</v>
      </c>
    </row>
    <row r="567" spans="1:6">
      <c r="A567" s="153" t="s">
        <v>3974</v>
      </c>
      <c r="B567" t="s">
        <v>2090</v>
      </c>
      <c r="C567" s="145" t="s">
        <v>2460</v>
      </c>
      <c r="D567" s="145" t="s">
        <v>3963</v>
      </c>
      <c r="E567" s="145" t="s">
        <v>3906</v>
      </c>
      <c r="F567">
        <v>1</v>
      </c>
    </row>
    <row r="568" spans="1:6">
      <c r="A568" s="144">
        <v>300102418609</v>
      </c>
      <c r="B568" t="s">
        <v>2092</v>
      </c>
      <c r="C568" t="s">
        <v>3956</v>
      </c>
      <c r="F568">
        <v>15</v>
      </c>
    </row>
    <row r="569" spans="1:6">
      <c r="A569" s="144">
        <v>300102418658</v>
      </c>
      <c r="B569" t="s">
        <v>2092</v>
      </c>
      <c r="C569" t="s">
        <v>3956</v>
      </c>
      <c r="F569">
        <v>6</v>
      </c>
    </row>
    <row r="570" spans="1:6">
      <c r="A570" s="144">
        <v>300102238601</v>
      </c>
      <c r="B570" t="s">
        <v>2096</v>
      </c>
      <c r="C570" t="s">
        <v>3956</v>
      </c>
      <c r="F570">
        <v>15</v>
      </c>
    </row>
    <row r="571" spans="1:6">
      <c r="A571" s="144">
        <v>300102238605</v>
      </c>
      <c r="B571" t="s">
        <v>2096</v>
      </c>
      <c r="C571" t="s">
        <v>3956</v>
      </c>
      <c r="F571">
        <v>10</v>
      </c>
    </row>
    <row r="572" spans="1:6">
      <c r="A572" s="144">
        <v>300102238610</v>
      </c>
      <c r="B572" t="s">
        <v>2096</v>
      </c>
      <c r="C572" t="s">
        <v>3956</v>
      </c>
      <c r="F572">
        <v>8</v>
      </c>
    </row>
    <row r="573" spans="1:6">
      <c r="A573" s="144">
        <v>300102238611</v>
      </c>
      <c r="B573" t="s">
        <v>2096</v>
      </c>
      <c r="C573" t="s">
        <v>3956</v>
      </c>
      <c r="F573">
        <v>8</v>
      </c>
    </row>
    <row r="574" spans="1:6">
      <c r="A574" s="144">
        <v>300102238614</v>
      </c>
      <c r="B574" t="s">
        <v>2096</v>
      </c>
      <c r="C574" t="s">
        <v>3956</v>
      </c>
      <c r="F574">
        <v>12</v>
      </c>
    </row>
    <row r="575" spans="1:6">
      <c r="A575" s="144">
        <v>300102238617</v>
      </c>
      <c r="B575" t="s">
        <v>2096</v>
      </c>
      <c r="C575" t="s">
        <v>3956</v>
      </c>
      <c r="F575">
        <v>7</v>
      </c>
    </row>
    <row r="576" spans="1:6">
      <c r="A576" s="144">
        <v>300102238619</v>
      </c>
      <c r="B576" t="s">
        <v>2096</v>
      </c>
      <c r="C576" t="s">
        <v>3956</v>
      </c>
      <c r="F576">
        <v>7</v>
      </c>
    </row>
    <row r="577" spans="1:6">
      <c r="A577" s="144">
        <v>300102238620</v>
      </c>
      <c r="B577" t="s">
        <v>2096</v>
      </c>
      <c r="C577" t="s">
        <v>3956</v>
      </c>
      <c r="F577">
        <v>7</v>
      </c>
    </row>
    <row r="578" spans="1:6">
      <c r="A578" s="144">
        <v>300102238621</v>
      </c>
      <c r="B578" t="s">
        <v>2096</v>
      </c>
      <c r="C578" t="s">
        <v>3956</v>
      </c>
      <c r="F578">
        <v>7</v>
      </c>
    </row>
    <row r="579" spans="1:6">
      <c r="A579" s="144">
        <v>300102238622</v>
      </c>
      <c r="B579" t="s">
        <v>2096</v>
      </c>
      <c r="C579" t="s">
        <v>3956</v>
      </c>
      <c r="F579">
        <v>5</v>
      </c>
    </row>
    <row r="580" spans="1:6">
      <c r="A580" s="144">
        <v>300102238623</v>
      </c>
      <c r="B580" t="s">
        <v>2096</v>
      </c>
      <c r="C580" t="s">
        <v>3956</v>
      </c>
      <c r="F580">
        <v>5</v>
      </c>
    </row>
    <row r="581" spans="1:6">
      <c r="A581" s="144">
        <v>300102238624</v>
      </c>
      <c r="B581" t="s">
        <v>2096</v>
      </c>
      <c r="C581" t="s">
        <v>3956</v>
      </c>
      <c r="F581">
        <v>5</v>
      </c>
    </row>
    <row r="582" spans="1:6">
      <c r="A582" s="144">
        <v>300102238629</v>
      </c>
      <c r="B582" t="s">
        <v>2096</v>
      </c>
      <c r="C582" t="s">
        <v>3956</v>
      </c>
      <c r="F582">
        <v>3</v>
      </c>
    </row>
    <row r="583" spans="1:6">
      <c r="A583" s="144">
        <v>300102238630</v>
      </c>
      <c r="B583" t="s">
        <v>2096</v>
      </c>
      <c r="C583" t="s">
        <v>3956</v>
      </c>
      <c r="F583">
        <v>3</v>
      </c>
    </row>
    <row r="584" spans="1:6">
      <c r="A584" s="144">
        <v>300102238631</v>
      </c>
      <c r="B584" t="s">
        <v>2096</v>
      </c>
      <c r="C584" t="s">
        <v>3956</v>
      </c>
      <c r="F584">
        <v>3</v>
      </c>
    </row>
    <row r="585" spans="1:6">
      <c r="A585" s="144">
        <v>300102238632</v>
      </c>
      <c r="B585" t="s">
        <v>2096</v>
      </c>
      <c r="C585" t="s">
        <v>3956</v>
      </c>
      <c r="F585">
        <v>3</v>
      </c>
    </row>
    <row r="586" spans="1:6">
      <c r="A586" s="144">
        <v>300102238633</v>
      </c>
      <c r="B586" t="s">
        <v>2096</v>
      </c>
      <c r="C586" t="s">
        <v>3956</v>
      </c>
      <c r="F586">
        <v>3</v>
      </c>
    </row>
    <row r="587" spans="1:6">
      <c r="A587" s="144">
        <v>300102238634</v>
      </c>
      <c r="B587" t="s">
        <v>2096</v>
      </c>
      <c r="C587" t="s">
        <v>3956</v>
      </c>
      <c r="F587">
        <v>3</v>
      </c>
    </row>
    <row r="588" spans="1:6">
      <c r="A588" s="144">
        <v>300102238639</v>
      </c>
      <c r="B588" t="s">
        <v>2096</v>
      </c>
      <c r="C588" t="s">
        <v>3956</v>
      </c>
      <c r="F588">
        <v>2</v>
      </c>
    </row>
    <row r="589" spans="1:6">
      <c r="A589" s="144">
        <v>300102238640</v>
      </c>
      <c r="B589" t="s">
        <v>2096</v>
      </c>
      <c r="C589" t="s">
        <v>3956</v>
      </c>
      <c r="F589">
        <v>2</v>
      </c>
    </row>
    <row r="590" spans="1:6">
      <c r="A590" s="144">
        <v>300102238651</v>
      </c>
      <c r="B590" t="s">
        <v>2096</v>
      </c>
      <c r="C590" t="s">
        <v>3956</v>
      </c>
      <c r="F590">
        <v>5</v>
      </c>
    </row>
    <row r="591" spans="1:6">
      <c r="A591" s="144">
        <v>300102238654</v>
      </c>
      <c r="B591" t="s">
        <v>2096</v>
      </c>
      <c r="C591" t="s">
        <v>3956</v>
      </c>
      <c r="F591">
        <v>6</v>
      </c>
    </row>
    <row r="592" spans="1:6">
      <c r="A592" s="144">
        <v>300102238655</v>
      </c>
      <c r="B592" t="s">
        <v>2096</v>
      </c>
      <c r="C592" t="s">
        <v>3956</v>
      </c>
      <c r="F592">
        <v>6</v>
      </c>
    </row>
    <row r="593" spans="1:6">
      <c r="A593" s="144">
        <v>300102238662</v>
      </c>
      <c r="B593" t="s">
        <v>2096</v>
      </c>
      <c r="C593" t="s">
        <v>3956</v>
      </c>
      <c r="F593">
        <v>1</v>
      </c>
    </row>
    <row r="594" spans="1:6">
      <c r="A594" s="144">
        <v>300102238663</v>
      </c>
      <c r="B594" t="s">
        <v>2096</v>
      </c>
      <c r="C594" t="s">
        <v>3956</v>
      </c>
      <c r="F594">
        <v>1</v>
      </c>
    </row>
    <row r="595" spans="1:6">
      <c r="A595" s="144">
        <v>310823170648</v>
      </c>
      <c r="B595" t="s">
        <v>2096</v>
      </c>
      <c r="C595" s="145" t="s">
        <v>2460</v>
      </c>
      <c r="D595" s="145" t="s">
        <v>3963</v>
      </c>
      <c r="E595" s="145" t="s">
        <v>3906</v>
      </c>
      <c r="F595">
        <v>2</v>
      </c>
    </row>
    <row r="596" spans="1:6">
      <c r="A596" s="153" t="s">
        <v>3967</v>
      </c>
      <c r="B596" t="s">
        <v>2096</v>
      </c>
      <c r="C596" s="145" t="s">
        <v>2460</v>
      </c>
      <c r="D596" s="145" t="s">
        <v>3963</v>
      </c>
      <c r="E596" s="145" t="s">
        <v>3906</v>
      </c>
      <c r="F596">
        <v>4</v>
      </c>
    </row>
    <row r="597" spans="1:6">
      <c r="A597" s="144">
        <v>310823153014</v>
      </c>
      <c r="B597" t="s">
        <v>2096</v>
      </c>
      <c r="C597" s="145" t="s">
        <v>2460</v>
      </c>
      <c r="D597" s="145" t="s">
        <v>3963</v>
      </c>
      <c r="E597" s="145" t="s">
        <v>3906</v>
      </c>
      <c r="F597">
        <v>1</v>
      </c>
    </row>
    <row r="598" spans="1:6">
      <c r="A598" s="144">
        <v>310823170374</v>
      </c>
      <c r="B598" t="s">
        <v>2096</v>
      </c>
      <c r="C598" s="145" t="s">
        <v>2460</v>
      </c>
      <c r="D598" s="145" t="s">
        <v>3963</v>
      </c>
      <c r="E598" s="145" t="s">
        <v>3906</v>
      </c>
      <c r="F598">
        <v>1</v>
      </c>
    </row>
    <row r="599" spans="1:6">
      <c r="A599" s="144">
        <v>300102128652</v>
      </c>
      <c r="B599" t="s">
        <v>2087</v>
      </c>
      <c r="C599" t="s">
        <v>3956</v>
      </c>
      <c r="F599">
        <v>1</v>
      </c>
    </row>
    <row r="600" spans="1:6">
      <c r="A600" s="144">
        <v>300102508616</v>
      </c>
      <c r="B600" t="s">
        <v>3956</v>
      </c>
      <c r="C600" t="s">
        <v>3956</v>
      </c>
      <c r="F600">
        <v>12</v>
      </c>
    </row>
    <row r="601" spans="1:6">
      <c r="A601" s="144">
        <v>300102508646</v>
      </c>
      <c r="B601" t="s">
        <v>3956</v>
      </c>
      <c r="C601" t="s">
        <v>3956</v>
      </c>
      <c r="F601">
        <v>2</v>
      </c>
    </row>
    <row r="602" spans="1:6">
      <c r="A602" s="144">
        <v>300102508648</v>
      </c>
      <c r="B602" t="s">
        <v>3956</v>
      </c>
      <c r="C602" t="s">
        <v>3956</v>
      </c>
      <c r="F602">
        <v>2</v>
      </c>
    </row>
    <row r="603" spans="1:6">
      <c r="A603" s="144">
        <v>300102508649</v>
      </c>
      <c r="B603" t="s">
        <v>3956</v>
      </c>
      <c r="C603" t="s">
        <v>3956</v>
      </c>
      <c r="F603">
        <v>2</v>
      </c>
    </row>
    <row r="604" spans="1:6">
      <c r="A604" s="144">
        <v>300102508665</v>
      </c>
      <c r="B604" t="s">
        <v>3956</v>
      </c>
      <c r="C604" t="s">
        <v>3956</v>
      </c>
      <c r="F604">
        <v>1</v>
      </c>
    </row>
    <row r="605" spans="1:6">
      <c r="A605" s="144">
        <v>300102508666</v>
      </c>
      <c r="B605" t="s">
        <v>3956</v>
      </c>
      <c r="C605" t="s">
        <v>3956</v>
      </c>
      <c r="F605">
        <v>1</v>
      </c>
    </row>
    <row r="606" spans="1:6">
      <c r="A606" s="144">
        <v>300102138628</v>
      </c>
      <c r="B606" t="s">
        <v>2264</v>
      </c>
      <c r="C606" t="s">
        <v>3956</v>
      </c>
      <c r="F606">
        <v>5</v>
      </c>
    </row>
    <row r="607" spans="1:6">
      <c r="A607" s="144">
        <v>300102138644</v>
      </c>
      <c r="B607" t="s">
        <v>2264</v>
      </c>
      <c r="C607" t="s">
        <v>3956</v>
      </c>
      <c r="F607">
        <v>2</v>
      </c>
    </row>
    <row r="608" spans="1:6">
      <c r="A608" s="144">
        <v>300102138645</v>
      </c>
      <c r="B608" t="s">
        <v>2264</v>
      </c>
      <c r="C608" t="s">
        <v>3956</v>
      </c>
      <c r="F608">
        <v>2</v>
      </c>
    </row>
    <row r="609" spans="1:6">
      <c r="A609" s="144">
        <v>300102138657</v>
      </c>
      <c r="B609" t="s">
        <v>2264</v>
      </c>
      <c r="C609" t="s">
        <v>3956</v>
      </c>
      <c r="F609">
        <v>6</v>
      </c>
    </row>
    <row r="610" spans="1:6">
      <c r="A610" s="144">
        <v>310813153006</v>
      </c>
      <c r="B610" t="s">
        <v>2264</v>
      </c>
      <c r="C610" s="145" t="s">
        <v>2460</v>
      </c>
      <c r="D610" s="145" t="s">
        <v>3963</v>
      </c>
      <c r="E610" s="145" t="s">
        <v>3905</v>
      </c>
      <c r="F610">
        <v>1</v>
      </c>
    </row>
    <row r="611" spans="1:6">
      <c r="A611" s="144">
        <v>310813155007</v>
      </c>
      <c r="B611" t="s">
        <v>2264</v>
      </c>
      <c r="C611" s="145" t="s">
        <v>2460</v>
      </c>
      <c r="D611" s="145" t="s">
        <v>3963</v>
      </c>
      <c r="E611" s="145" t="s">
        <v>3905</v>
      </c>
      <c r="F611">
        <v>1</v>
      </c>
    </row>
    <row r="612" spans="1:6">
      <c r="A612" s="153" t="s">
        <v>3968</v>
      </c>
      <c r="B612" t="s">
        <v>2264</v>
      </c>
      <c r="C612" s="145" t="s">
        <v>2460</v>
      </c>
      <c r="D612" s="145" t="s">
        <v>3963</v>
      </c>
      <c r="E612" s="145" t="s">
        <v>3905</v>
      </c>
      <c r="F612">
        <v>4</v>
      </c>
    </row>
    <row r="613" spans="1:6">
      <c r="A613" s="144">
        <v>300102338627</v>
      </c>
      <c r="B613" t="s">
        <v>2590</v>
      </c>
      <c r="C613" t="s">
        <v>3956</v>
      </c>
      <c r="F613">
        <v>5</v>
      </c>
    </row>
    <row r="614" spans="1:6">
      <c r="A614" s="144">
        <v>300102338636</v>
      </c>
      <c r="B614" t="s">
        <v>2590</v>
      </c>
      <c r="C614" t="s">
        <v>3956</v>
      </c>
      <c r="F614">
        <v>3</v>
      </c>
    </row>
    <row r="615" spans="1:6">
      <c r="A615" s="144">
        <v>300102338637</v>
      </c>
      <c r="B615" t="s">
        <v>2590</v>
      </c>
      <c r="C615" t="s">
        <v>3956</v>
      </c>
      <c r="F615">
        <v>3</v>
      </c>
    </row>
    <row r="616" spans="1:6">
      <c r="A616" s="144">
        <v>300102338642</v>
      </c>
      <c r="B616" t="s">
        <v>2590</v>
      </c>
      <c r="C616" t="s">
        <v>3956</v>
      </c>
      <c r="F616">
        <v>2</v>
      </c>
    </row>
    <row r="617" spans="1:6">
      <c r="A617" s="144">
        <v>300102338643</v>
      </c>
      <c r="B617" t="s">
        <v>2590</v>
      </c>
      <c r="C617" t="s">
        <v>3956</v>
      </c>
      <c r="F617">
        <v>2</v>
      </c>
    </row>
    <row r="618" spans="1:6">
      <c r="A618" s="144">
        <v>300102338656</v>
      </c>
      <c r="B618" t="s">
        <v>2590</v>
      </c>
      <c r="C618" t="s">
        <v>3956</v>
      </c>
      <c r="F618">
        <v>6</v>
      </c>
    </row>
    <row r="619" spans="1:6">
      <c r="A619" s="144">
        <v>310833153004</v>
      </c>
      <c r="B619" t="s">
        <v>2590</v>
      </c>
      <c r="C619" s="145" t="s">
        <v>2460</v>
      </c>
      <c r="D619" s="145" t="s">
        <v>3963</v>
      </c>
      <c r="E619" s="145" t="s">
        <v>3911</v>
      </c>
      <c r="F619">
        <v>1</v>
      </c>
    </row>
    <row r="620" spans="1:6">
      <c r="A620" s="144">
        <v>300102508606</v>
      </c>
      <c r="B620" t="s">
        <v>2371</v>
      </c>
      <c r="C620" t="s">
        <v>3956</v>
      </c>
      <c r="F620">
        <v>10</v>
      </c>
    </row>
    <row r="621" spans="1:6">
      <c r="A621" s="144">
        <v>300102508638</v>
      </c>
      <c r="B621" t="s">
        <v>2371</v>
      </c>
      <c r="C621" t="s">
        <v>3956</v>
      </c>
      <c r="F621">
        <v>3</v>
      </c>
    </row>
    <row r="622" spans="1:6">
      <c r="A622" s="144">
        <v>300102508653</v>
      </c>
      <c r="B622" t="s">
        <v>2371</v>
      </c>
      <c r="C622" t="s">
        <v>3956</v>
      </c>
      <c r="F622">
        <v>1</v>
      </c>
    </row>
    <row r="623" spans="1:6">
      <c r="A623" s="144">
        <v>300102508660</v>
      </c>
      <c r="B623" t="s">
        <v>2371</v>
      </c>
      <c r="C623" t="s">
        <v>3956</v>
      </c>
      <c r="F623">
        <v>5</v>
      </c>
    </row>
    <row r="624" spans="1:6">
      <c r="A624" s="144">
        <v>300102508661</v>
      </c>
      <c r="B624" t="s">
        <v>2371</v>
      </c>
      <c r="C624" t="s">
        <v>3956</v>
      </c>
      <c r="F624">
        <v>5</v>
      </c>
    </row>
    <row r="625" spans="1:6">
      <c r="A625" s="144">
        <v>300102118602</v>
      </c>
      <c r="B625" t="s">
        <v>2587</v>
      </c>
      <c r="C625" t="s">
        <v>3956</v>
      </c>
      <c r="F625">
        <v>15</v>
      </c>
    </row>
    <row r="626" spans="1:6">
      <c r="A626" s="144">
        <v>300102118603</v>
      </c>
      <c r="B626" t="s">
        <v>2587</v>
      </c>
      <c r="C626" t="s">
        <v>3956</v>
      </c>
      <c r="F626">
        <v>15</v>
      </c>
    </row>
    <row r="627" spans="1:6">
      <c r="A627" s="144">
        <v>300102118604</v>
      </c>
      <c r="B627" t="s">
        <v>2587</v>
      </c>
      <c r="C627" t="s">
        <v>3956</v>
      </c>
      <c r="F627">
        <v>15</v>
      </c>
    </row>
    <row r="628" spans="1:6">
      <c r="A628" s="144">
        <v>300102118607</v>
      </c>
      <c r="B628" t="s">
        <v>2587</v>
      </c>
      <c r="C628" t="s">
        <v>3956</v>
      </c>
      <c r="F628">
        <v>15</v>
      </c>
    </row>
    <row r="629" spans="1:6">
      <c r="A629" s="144">
        <v>300102118608</v>
      </c>
      <c r="B629" t="s">
        <v>2587</v>
      </c>
      <c r="C629" t="s">
        <v>3956</v>
      </c>
      <c r="F629">
        <v>15</v>
      </c>
    </row>
    <row r="630" spans="1:6">
      <c r="A630" s="144">
        <v>300102118612</v>
      </c>
      <c r="B630" t="s">
        <v>2587</v>
      </c>
      <c r="C630" t="s">
        <v>3956</v>
      </c>
      <c r="F630">
        <v>8</v>
      </c>
    </row>
    <row r="631" spans="1:6">
      <c r="A631" s="144">
        <v>300102118613</v>
      </c>
      <c r="B631" t="s">
        <v>2587</v>
      </c>
      <c r="C631" t="s">
        <v>3956</v>
      </c>
      <c r="F631">
        <v>8</v>
      </c>
    </row>
    <row r="632" spans="1:6">
      <c r="A632" s="144">
        <v>300102118615</v>
      </c>
      <c r="B632" t="s">
        <v>2587</v>
      </c>
      <c r="C632" t="s">
        <v>3956</v>
      </c>
      <c r="F632">
        <v>12</v>
      </c>
    </row>
    <row r="633" spans="1:6">
      <c r="A633" s="144">
        <v>300102118618</v>
      </c>
      <c r="B633" t="s">
        <v>2587</v>
      </c>
      <c r="C633" t="s">
        <v>3956</v>
      </c>
      <c r="F633">
        <v>7</v>
      </c>
    </row>
    <row r="634" spans="1:6">
      <c r="A634" s="144">
        <v>300102118625</v>
      </c>
      <c r="B634" t="s">
        <v>2587</v>
      </c>
      <c r="C634" t="s">
        <v>3956</v>
      </c>
      <c r="F634">
        <v>5</v>
      </c>
    </row>
    <row r="635" spans="1:6">
      <c r="A635" s="144">
        <v>300102118626</v>
      </c>
      <c r="B635" t="s">
        <v>2587</v>
      </c>
      <c r="C635" t="s">
        <v>3956</v>
      </c>
      <c r="F635">
        <v>5</v>
      </c>
    </row>
    <row r="636" spans="1:6">
      <c r="A636" s="144">
        <v>300102118635</v>
      </c>
      <c r="B636" t="s">
        <v>2587</v>
      </c>
      <c r="C636" t="s">
        <v>3956</v>
      </c>
      <c r="F636">
        <v>3</v>
      </c>
    </row>
    <row r="637" spans="1:6">
      <c r="A637" s="144">
        <v>300102118641</v>
      </c>
      <c r="B637" t="s">
        <v>2587</v>
      </c>
      <c r="C637" t="s">
        <v>3956</v>
      </c>
      <c r="F637">
        <v>2</v>
      </c>
    </row>
    <row r="638" spans="1:6">
      <c r="A638" s="144">
        <v>300102118650</v>
      </c>
      <c r="B638" t="s">
        <v>2587</v>
      </c>
      <c r="C638" t="s">
        <v>3956</v>
      </c>
      <c r="F638">
        <v>5</v>
      </c>
    </row>
    <row r="639" spans="1:6">
      <c r="A639" s="144">
        <v>300102118664</v>
      </c>
      <c r="B639" t="s">
        <v>2587</v>
      </c>
      <c r="C639" t="s">
        <v>3956</v>
      </c>
      <c r="F639">
        <v>1</v>
      </c>
    </row>
    <row r="640" spans="1:6">
      <c r="A640" s="144">
        <v>310811155008</v>
      </c>
      <c r="B640" t="s">
        <v>2587</v>
      </c>
      <c r="C640" s="145" t="s">
        <v>2460</v>
      </c>
      <c r="D640" s="145" t="s">
        <v>3963</v>
      </c>
      <c r="E640" s="145" t="s">
        <v>3904</v>
      </c>
      <c r="F640">
        <v>1</v>
      </c>
    </row>
    <row r="641" spans="1:6">
      <c r="A641" s="153" t="s">
        <v>3964</v>
      </c>
      <c r="B641" t="s">
        <v>2587</v>
      </c>
      <c r="C641" s="145" t="s">
        <v>2460</v>
      </c>
      <c r="D641" s="145" t="s">
        <v>3963</v>
      </c>
      <c r="E641" s="145" t="s">
        <v>3904</v>
      </c>
      <c r="F641">
        <v>1</v>
      </c>
    </row>
    <row r="642" spans="1:6">
      <c r="A642" s="153" t="s">
        <v>3965</v>
      </c>
      <c r="B642" t="s">
        <v>2587</v>
      </c>
      <c r="C642" s="145" t="s">
        <v>2460</v>
      </c>
      <c r="D642" s="145" t="s">
        <v>3963</v>
      </c>
      <c r="E642" s="145" t="s">
        <v>3904</v>
      </c>
      <c r="F642">
        <v>4</v>
      </c>
    </row>
    <row r="643" spans="1:6">
      <c r="A643" s="153" t="s">
        <v>3966</v>
      </c>
      <c r="B643" t="s">
        <v>2587</v>
      </c>
      <c r="C643" s="145" t="s">
        <v>2460</v>
      </c>
      <c r="D643" s="145" t="s">
        <v>3963</v>
      </c>
      <c r="E643" s="145" t="s">
        <v>3904</v>
      </c>
      <c r="F643">
        <v>1</v>
      </c>
    </row>
    <row r="644" spans="1:6">
      <c r="A644" s="144">
        <v>300102318812</v>
      </c>
      <c r="B644" t="s">
        <v>2083</v>
      </c>
      <c r="C644" t="s">
        <v>2371</v>
      </c>
      <c r="F644">
        <v>2.8</v>
      </c>
    </row>
    <row r="645" spans="1:6">
      <c r="A645" s="144">
        <v>300102268807</v>
      </c>
      <c r="B645" t="s">
        <v>217</v>
      </c>
      <c r="C645" t="s">
        <v>2371</v>
      </c>
      <c r="F645">
        <v>4.0999999999999996</v>
      </c>
    </row>
    <row r="646" spans="1:6">
      <c r="A646" s="144">
        <v>300102328805</v>
      </c>
      <c r="B646" t="s">
        <v>2091</v>
      </c>
      <c r="C646" t="s">
        <v>2371</v>
      </c>
      <c r="F646">
        <v>3.6</v>
      </c>
    </row>
    <row r="647" spans="1:6">
      <c r="A647" s="144">
        <v>300102218801</v>
      </c>
      <c r="B647" t="s">
        <v>2082</v>
      </c>
      <c r="C647" t="s">
        <v>2371</v>
      </c>
      <c r="F647">
        <v>5.2</v>
      </c>
    </row>
    <row r="648" spans="1:6">
      <c r="A648" s="144">
        <v>300102298810</v>
      </c>
      <c r="B648" t="s">
        <v>2085</v>
      </c>
      <c r="C648" t="s">
        <v>2371</v>
      </c>
      <c r="F648">
        <v>2</v>
      </c>
    </row>
    <row r="649" spans="1:6">
      <c r="A649" s="144">
        <v>300102258803</v>
      </c>
      <c r="B649" t="s">
        <v>2089</v>
      </c>
      <c r="C649" t="s">
        <v>2371</v>
      </c>
      <c r="F649">
        <v>4</v>
      </c>
    </row>
    <row r="650" spans="1:6">
      <c r="A650" s="144">
        <v>300102288809</v>
      </c>
      <c r="B650" t="s">
        <v>2090</v>
      </c>
      <c r="C650" t="s">
        <v>2371</v>
      </c>
      <c r="F650">
        <v>4.7</v>
      </c>
    </row>
    <row r="651" spans="1:6">
      <c r="A651" s="144">
        <v>300102418811</v>
      </c>
      <c r="B651" t="s">
        <v>2092</v>
      </c>
      <c r="C651" t="s">
        <v>2371</v>
      </c>
      <c r="F651">
        <v>2.6</v>
      </c>
    </row>
    <row r="652" spans="1:6">
      <c r="A652" s="144">
        <v>300102238804</v>
      </c>
      <c r="B652" t="s">
        <v>2096</v>
      </c>
      <c r="C652" t="s">
        <v>2371</v>
      </c>
      <c r="F652">
        <v>4.4000000000000004</v>
      </c>
    </row>
    <row r="653" spans="1:6">
      <c r="A653" s="144">
        <v>3001021288415</v>
      </c>
      <c r="B653" t="s">
        <v>2087</v>
      </c>
      <c r="C653" t="s">
        <v>2371</v>
      </c>
      <c r="F653">
        <v>1</v>
      </c>
    </row>
    <row r="654" spans="1:6">
      <c r="A654" s="144">
        <v>300102228802</v>
      </c>
      <c r="B654" t="s">
        <v>2088</v>
      </c>
      <c r="C654" t="s">
        <v>2371</v>
      </c>
      <c r="F654">
        <v>5.3</v>
      </c>
    </row>
    <row r="655" spans="1:6">
      <c r="A655" s="144">
        <v>300102148817</v>
      </c>
      <c r="B655" t="s">
        <v>3969</v>
      </c>
      <c r="C655" t="s">
        <v>2371</v>
      </c>
      <c r="F655">
        <v>0.4</v>
      </c>
    </row>
    <row r="656" spans="1:6">
      <c r="A656" s="144">
        <v>300102138816</v>
      </c>
      <c r="B656" t="s">
        <v>2264</v>
      </c>
      <c r="C656" t="s">
        <v>2371</v>
      </c>
      <c r="F656">
        <v>0.6</v>
      </c>
    </row>
    <row r="657" spans="1:6">
      <c r="A657" s="144">
        <v>300102338814</v>
      </c>
      <c r="B657" t="s">
        <v>2590</v>
      </c>
      <c r="C657" t="s">
        <v>2371</v>
      </c>
      <c r="F657">
        <v>1.2</v>
      </c>
    </row>
    <row r="658" spans="1:6">
      <c r="A658" s="144">
        <v>300102248806</v>
      </c>
      <c r="B658" t="s">
        <v>2086</v>
      </c>
      <c r="C658" t="s">
        <v>2371</v>
      </c>
      <c r="F658">
        <v>6.8</v>
      </c>
    </row>
    <row r="659" spans="1:6">
      <c r="A659" s="144">
        <v>300102648818</v>
      </c>
      <c r="B659" t="s">
        <v>2371</v>
      </c>
      <c r="C659" t="s">
        <v>2371</v>
      </c>
      <c r="F659">
        <v>7.4</v>
      </c>
    </row>
    <row r="660" spans="1:6">
      <c r="A660" s="144">
        <v>300102118813</v>
      </c>
      <c r="B660" t="s">
        <v>2587</v>
      </c>
      <c r="C660" t="s">
        <v>2371</v>
      </c>
      <c r="F660">
        <v>1.9</v>
      </c>
    </row>
    <row r="661" spans="1:6">
      <c r="A661" s="144">
        <v>300102278808</v>
      </c>
      <c r="B661" t="s">
        <v>2084</v>
      </c>
      <c r="C661" t="s">
        <v>2371</v>
      </c>
      <c r="F661">
        <v>2</v>
      </c>
    </row>
    <row r="662" spans="1:6">
      <c r="A662" s="144">
        <v>300102268704</v>
      </c>
      <c r="B662" t="s">
        <v>217</v>
      </c>
      <c r="C662" t="s">
        <v>3950</v>
      </c>
      <c r="F662">
        <v>2</v>
      </c>
    </row>
    <row r="663" spans="1:6">
      <c r="A663" s="144">
        <v>300102268716</v>
      </c>
      <c r="B663" t="s">
        <v>217</v>
      </c>
      <c r="C663" t="s">
        <v>3950</v>
      </c>
      <c r="F663">
        <v>1.1000000000000001</v>
      </c>
    </row>
    <row r="664" spans="1:6">
      <c r="A664" s="144">
        <v>300102268717</v>
      </c>
      <c r="B664" t="s">
        <v>217</v>
      </c>
      <c r="C664" t="s">
        <v>3950</v>
      </c>
      <c r="F664">
        <v>1.1000000000000001</v>
      </c>
    </row>
    <row r="665" spans="1:6">
      <c r="A665" s="144">
        <v>310826175005</v>
      </c>
      <c r="B665" t="s">
        <v>217</v>
      </c>
      <c r="C665" s="145" t="s">
        <v>2563</v>
      </c>
      <c r="D665" s="145" t="s">
        <v>3963</v>
      </c>
      <c r="F665">
        <v>1</v>
      </c>
    </row>
    <row r="666" spans="1:6">
      <c r="A666" s="144">
        <v>310826175016</v>
      </c>
      <c r="B666" t="s">
        <v>217</v>
      </c>
      <c r="C666" s="145" t="s">
        <v>2563</v>
      </c>
      <c r="D666" s="145" t="s">
        <v>3963</v>
      </c>
      <c r="F666">
        <v>0.85</v>
      </c>
    </row>
    <row r="667" spans="1:6">
      <c r="A667" s="144">
        <v>310826175017</v>
      </c>
      <c r="B667" t="s">
        <v>217</v>
      </c>
      <c r="C667" s="145" t="s">
        <v>2563</v>
      </c>
      <c r="D667" s="145" t="s">
        <v>3963</v>
      </c>
      <c r="F667">
        <v>0.85</v>
      </c>
    </row>
    <row r="668" spans="1:6">
      <c r="A668" s="144">
        <v>310826175018</v>
      </c>
      <c r="B668" t="s">
        <v>217</v>
      </c>
      <c r="C668" s="145" t="s">
        <v>2563</v>
      </c>
      <c r="D668" s="145" t="s">
        <v>3963</v>
      </c>
      <c r="F668">
        <v>0.85</v>
      </c>
    </row>
    <row r="669" spans="1:6">
      <c r="A669" s="144">
        <v>310826175027</v>
      </c>
      <c r="B669" t="s">
        <v>217</v>
      </c>
      <c r="C669" s="145" t="s">
        <v>2563</v>
      </c>
      <c r="D669" s="145" t="s">
        <v>3963</v>
      </c>
      <c r="F669">
        <v>0.6</v>
      </c>
    </row>
    <row r="670" spans="1:6">
      <c r="A670" s="144">
        <v>310826175028</v>
      </c>
      <c r="B670" t="s">
        <v>217</v>
      </c>
      <c r="C670" s="145" t="s">
        <v>2563</v>
      </c>
      <c r="D670" s="145" t="s">
        <v>3963</v>
      </c>
      <c r="F670">
        <v>0.6</v>
      </c>
    </row>
    <row r="671" spans="1:6">
      <c r="A671" s="144">
        <v>310826175029</v>
      </c>
      <c r="B671" t="s">
        <v>217</v>
      </c>
      <c r="C671" s="145" t="s">
        <v>2563</v>
      </c>
      <c r="D671" s="145" t="s">
        <v>3963</v>
      </c>
      <c r="F671">
        <v>0.6</v>
      </c>
    </row>
    <row r="672" spans="1:6">
      <c r="A672" s="144">
        <v>310826175030</v>
      </c>
      <c r="B672" t="s">
        <v>217</v>
      </c>
      <c r="C672" s="145" t="s">
        <v>2563</v>
      </c>
      <c r="D672" s="145" t="s">
        <v>3963</v>
      </c>
      <c r="F672">
        <v>0.6</v>
      </c>
    </row>
    <row r="673" spans="1:6">
      <c r="A673" s="144">
        <v>310826175031</v>
      </c>
      <c r="B673" t="s">
        <v>217</v>
      </c>
      <c r="C673" s="145" t="s">
        <v>2563</v>
      </c>
      <c r="D673" s="145" t="s">
        <v>3963</v>
      </c>
      <c r="F673">
        <v>0.6</v>
      </c>
    </row>
    <row r="674" spans="1:6">
      <c r="A674" s="144">
        <v>310826175032</v>
      </c>
      <c r="B674" t="s">
        <v>217</v>
      </c>
      <c r="C674" s="145" t="s">
        <v>2563</v>
      </c>
      <c r="D674" s="145" t="s">
        <v>3963</v>
      </c>
      <c r="F674">
        <v>0.6</v>
      </c>
    </row>
    <row r="675" spans="1:6">
      <c r="A675" s="144">
        <v>300102218701</v>
      </c>
      <c r="B675" t="s">
        <v>2082</v>
      </c>
      <c r="C675" t="s">
        <v>3950</v>
      </c>
      <c r="F675">
        <v>2</v>
      </c>
    </row>
    <row r="676" spans="1:6">
      <c r="A676" s="144">
        <v>300102218702</v>
      </c>
      <c r="B676" t="s">
        <v>2082</v>
      </c>
      <c r="C676" t="s">
        <v>3950</v>
      </c>
      <c r="F676">
        <v>2</v>
      </c>
    </row>
    <row r="677" spans="1:6">
      <c r="A677" s="144">
        <v>300102218707</v>
      </c>
      <c r="B677" t="s">
        <v>2082</v>
      </c>
      <c r="C677" t="s">
        <v>3950</v>
      </c>
      <c r="F677">
        <v>2.5</v>
      </c>
    </row>
    <row r="678" spans="1:6">
      <c r="A678" s="144">
        <v>300102218709</v>
      </c>
      <c r="B678" t="s">
        <v>2082</v>
      </c>
      <c r="C678" t="s">
        <v>3950</v>
      </c>
      <c r="F678">
        <v>2.5</v>
      </c>
    </row>
    <row r="679" spans="1:6">
      <c r="A679" s="144">
        <v>300102218718</v>
      </c>
      <c r="B679" t="s">
        <v>2082</v>
      </c>
      <c r="C679" t="s">
        <v>3950</v>
      </c>
      <c r="F679">
        <v>1.1000000000000001</v>
      </c>
    </row>
    <row r="680" spans="1:6">
      <c r="A680" s="144">
        <v>310821175003</v>
      </c>
      <c r="B680" t="s">
        <v>2082</v>
      </c>
      <c r="C680" s="145" t="s">
        <v>2563</v>
      </c>
      <c r="D680" s="145" t="s">
        <v>3963</v>
      </c>
      <c r="F680">
        <v>1</v>
      </c>
    </row>
    <row r="681" spans="1:6">
      <c r="A681" s="144">
        <v>310821175012</v>
      </c>
      <c r="B681" t="s">
        <v>2082</v>
      </c>
      <c r="C681" s="145" t="s">
        <v>2563</v>
      </c>
      <c r="D681" s="145" t="s">
        <v>3963</v>
      </c>
      <c r="F681">
        <v>0.85</v>
      </c>
    </row>
    <row r="682" spans="1:6">
      <c r="A682" s="144">
        <v>310821175013</v>
      </c>
      <c r="B682" t="s">
        <v>2082</v>
      </c>
      <c r="C682" s="145" t="s">
        <v>2563</v>
      </c>
      <c r="D682" s="145" t="s">
        <v>3963</v>
      </c>
      <c r="F682">
        <v>0.85</v>
      </c>
    </row>
    <row r="683" spans="1:6">
      <c r="A683" s="144">
        <v>310821175014</v>
      </c>
      <c r="B683" t="s">
        <v>2082</v>
      </c>
      <c r="C683" s="145" t="s">
        <v>2563</v>
      </c>
      <c r="D683" s="145" t="s">
        <v>3963</v>
      </c>
      <c r="F683">
        <v>0.85</v>
      </c>
    </row>
    <row r="684" spans="1:6">
      <c r="A684" s="144">
        <v>310821175015</v>
      </c>
      <c r="B684" t="s">
        <v>2082</v>
      </c>
      <c r="C684" s="145" t="s">
        <v>2563</v>
      </c>
      <c r="D684" s="145" t="s">
        <v>3963</v>
      </c>
      <c r="F684">
        <v>0.85</v>
      </c>
    </row>
    <row r="685" spans="1:6">
      <c r="A685" s="144">
        <v>310821175024</v>
      </c>
      <c r="B685" t="s">
        <v>2082</v>
      </c>
      <c r="C685" s="145" t="s">
        <v>2563</v>
      </c>
      <c r="D685" s="145" t="s">
        <v>3963</v>
      </c>
      <c r="F685">
        <v>0.6</v>
      </c>
    </row>
    <row r="686" spans="1:6">
      <c r="A686" s="144">
        <v>310821175025</v>
      </c>
      <c r="B686" t="s">
        <v>2082</v>
      </c>
      <c r="C686" s="145" t="s">
        <v>2563</v>
      </c>
      <c r="D686" s="145" t="s">
        <v>3963</v>
      </c>
      <c r="F686">
        <v>0.6</v>
      </c>
    </row>
    <row r="687" spans="1:6">
      <c r="A687" s="144">
        <v>310821175026</v>
      </c>
      <c r="B687" t="s">
        <v>2082</v>
      </c>
      <c r="C687" s="145" t="s">
        <v>2563</v>
      </c>
      <c r="D687" s="145" t="s">
        <v>3963</v>
      </c>
      <c r="F687">
        <v>0.6</v>
      </c>
    </row>
    <row r="688" spans="1:6">
      <c r="A688" s="144">
        <v>300102298705</v>
      </c>
      <c r="B688" t="s">
        <v>2085</v>
      </c>
      <c r="C688" t="s">
        <v>3950</v>
      </c>
      <c r="F688">
        <v>2</v>
      </c>
    </row>
    <row r="689" spans="1:6">
      <c r="A689" s="144">
        <v>300102298706</v>
      </c>
      <c r="B689" t="s">
        <v>2085</v>
      </c>
      <c r="C689" t="s">
        <v>3950</v>
      </c>
      <c r="F689">
        <v>2.5</v>
      </c>
    </row>
    <row r="690" spans="1:6">
      <c r="A690" s="144">
        <v>300102298712</v>
      </c>
      <c r="B690" t="s">
        <v>2085</v>
      </c>
      <c r="C690" t="s">
        <v>3950</v>
      </c>
      <c r="F690">
        <v>2</v>
      </c>
    </row>
    <row r="691" spans="1:6">
      <c r="A691" s="144">
        <v>310829175001</v>
      </c>
      <c r="B691" t="s">
        <v>2085</v>
      </c>
      <c r="C691" s="145" t="s">
        <v>2563</v>
      </c>
      <c r="D691" s="145" t="s">
        <v>3963</v>
      </c>
      <c r="F691">
        <v>1</v>
      </c>
    </row>
    <row r="692" spans="1:6">
      <c r="A692" s="144">
        <v>310829175006</v>
      </c>
      <c r="B692" t="s">
        <v>2085</v>
      </c>
      <c r="C692" s="145" t="s">
        <v>2563</v>
      </c>
      <c r="D692" s="145" t="s">
        <v>3963</v>
      </c>
      <c r="F692">
        <v>0.85</v>
      </c>
    </row>
    <row r="693" spans="1:6">
      <c r="A693" s="144">
        <v>300102258714</v>
      </c>
      <c r="B693" t="s">
        <v>2089</v>
      </c>
      <c r="C693" t="s">
        <v>3950</v>
      </c>
      <c r="F693">
        <v>2</v>
      </c>
    </row>
    <row r="694" spans="1:6">
      <c r="A694" s="144">
        <v>310825175007</v>
      </c>
      <c r="B694" t="s">
        <v>2089</v>
      </c>
      <c r="C694" s="145" t="s">
        <v>2563</v>
      </c>
      <c r="D694" s="145" t="s">
        <v>3963</v>
      </c>
      <c r="F694">
        <v>0.85</v>
      </c>
    </row>
    <row r="695" spans="1:6">
      <c r="A695" s="144">
        <v>310825175008</v>
      </c>
      <c r="B695" t="s">
        <v>2089</v>
      </c>
      <c r="C695" s="145" t="s">
        <v>2563</v>
      </c>
      <c r="D695" s="145" t="s">
        <v>3963</v>
      </c>
      <c r="F695">
        <v>0.85</v>
      </c>
    </row>
    <row r="696" spans="1:6">
      <c r="A696" s="144">
        <v>310825175009</v>
      </c>
      <c r="B696" t="s">
        <v>2089</v>
      </c>
      <c r="C696" s="145" t="s">
        <v>2563</v>
      </c>
      <c r="D696" s="145" t="s">
        <v>3963</v>
      </c>
      <c r="F696">
        <v>0.85</v>
      </c>
    </row>
    <row r="697" spans="1:6">
      <c r="A697" s="144">
        <v>310825175010</v>
      </c>
      <c r="B697" t="s">
        <v>2089</v>
      </c>
      <c r="C697" s="145" t="s">
        <v>2563</v>
      </c>
      <c r="D697" s="145" t="s">
        <v>3963</v>
      </c>
      <c r="F697">
        <v>0.85</v>
      </c>
    </row>
    <row r="698" spans="1:6">
      <c r="A698" s="144">
        <v>300102288703</v>
      </c>
      <c r="B698" t="s">
        <v>2090</v>
      </c>
      <c r="C698" t="s">
        <v>3950</v>
      </c>
      <c r="F698">
        <v>2</v>
      </c>
    </row>
    <row r="699" spans="1:6">
      <c r="A699" s="144">
        <v>300102288708</v>
      </c>
      <c r="B699" t="s">
        <v>2090</v>
      </c>
      <c r="C699" t="s">
        <v>3950</v>
      </c>
      <c r="F699">
        <v>2.5</v>
      </c>
    </row>
    <row r="700" spans="1:6">
      <c r="A700" s="144">
        <v>300102288710</v>
      </c>
      <c r="B700" t="s">
        <v>2090</v>
      </c>
      <c r="C700" t="s">
        <v>3950</v>
      </c>
      <c r="F700">
        <v>2</v>
      </c>
    </row>
    <row r="701" spans="1:6">
      <c r="A701" s="144">
        <v>310828175002</v>
      </c>
      <c r="B701" t="s">
        <v>2090</v>
      </c>
      <c r="C701" s="145" t="s">
        <v>2563</v>
      </c>
      <c r="D701" s="145" t="s">
        <v>3963</v>
      </c>
      <c r="F701">
        <v>1</v>
      </c>
    </row>
    <row r="702" spans="1:6">
      <c r="A702" s="144">
        <v>310828175011</v>
      </c>
      <c r="B702" t="s">
        <v>2090</v>
      </c>
      <c r="C702" s="145" t="s">
        <v>2563</v>
      </c>
      <c r="D702" s="145" t="s">
        <v>3963</v>
      </c>
      <c r="F702">
        <v>0.85</v>
      </c>
    </row>
    <row r="703" spans="1:6">
      <c r="A703" s="144">
        <v>310828175020</v>
      </c>
      <c r="B703" t="s">
        <v>2090</v>
      </c>
      <c r="C703" s="145" t="s">
        <v>2563</v>
      </c>
      <c r="D703" s="145" t="s">
        <v>3963</v>
      </c>
      <c r="F703">
        <v>0.6</v>
      </c>
    </row>
    <row r="704" spans="1:6">
      <c r="A704" s="144">
        <v>310828175021</v>
      </c>
      <c r="B704" t="s">
        <v>2090</v>
      </c>
      <c r="C704" s="145" t="s">
        <v>2563</v>
      </c>
      <c r="D704" s="145" t="s">
        <v>3963</v>
      </c>
      <c r="F704">
        <v>0.6</v>
      </c>
    </row>
    <row r="705" spans="1:6">
      <c r="A705" s="144">
        <v>310822175019</v>
      </c>
      <c r="B705" t="s">
        <v>2088</v>
      </c>
      <c r="C705" s="145" t="s">
        <v>2563</v>
      </c>
      <c r="D705" s="145" t="s">
        <v>3963</v>
      </c>
      <c r="F705">
        <v>0.85</v>
      </c>
    </row>
    <row r="706" spans="1:6">
      <c r="A706" s="144">
        <v>300102248715</v>
      </c>
      <c r="B706" t="s">
        <v>2086</v>
      </c>
      <c r="C706" t="s">
        <v>3950</v>
      </c>
      <c r="F706">
        <v>2</v>
      </c>
    </row>
    <row r="707" spans="1:6">
      <c r="A707" s="144">
        <v>310824175004</v>
      </c>
      <c r="B707" t="s">
        <v>2086</v>
      </c>
      <c r="C707" s="145" t="s">
        <v>2563</v>
      </c>
      <c r="D707" s="145" t="s">
        <v>3963</v>
      </c>
      <c r="F707">
        <v>1</v>
      </c>
    </row>
    <row r="708" spans="1:6">
      <c r="A708" s="144">
        <v>300102278711</v>
      </c>
      <c r="B708" t="s">
        <v>2084</v>
      </c>
      <c r="C708" t="s">
        <v>3950</v>
      </c>
      <c r="F708">
        <v>2</v>
      </c>
    </row>
    <row r="709" spans="1:6">
      <c r="A709" s="144">
        <v>300102278713</v>
      </c>
      <c r="B709" t="s">
        <v>2084</v>
      </c>
      <c r="C709" t="s">
        <v>3950</v>
      </c>
      <c r="F709">
        <v>2</v>
      </c>
    </row>
    <row r="710" spans="1:6">
      <c r="A710" s="144">
        <v>310827175022</v>
      </c>
      <c r="B710" t="s">
        <v>2084</v>
      </c>
      <c r="C710" s="145" t="s">
        <v>2563</v>
      </c>
      <c r="D710" s="145" t="s">
        <v>3963</v>
      </c>
      <c r="F710">
        <v>0.6</v>
      </c>
    </row>
    <row r="711" spans="1:6">
      <c r="A711" s="144">
        <v>310827175023</v>
      </c>
      <c r="B711" t="s">
        <v>2084</v>
      </c>
      <c r="C711" s="145" t="s">
        <v>2563</v>
      </c>
      <c r="D711" s="145" t="s">
        <v>3963</v>
      </c>
      <c r="F711">
        <v>0.6</v>
      </c>
    </row>
  </sheetData>
  <autoFilter ref="A1:F711" xr:uid="{00000000-0009-0000-0000-000006000000}">
    <sortState xmlns:xlrd2="http://schemas.microsoft.com/office/spreadsheetml/2017/richdata2" ref="A2:F711">
      <sortCondition ref="C2:C711"/>
      <sortCondition ref="B2:B711"/>
    </sortState>
  </autoFilter>
  <sortState xmlns:xlrd2="http://schemas.microsoft.com/office/spreadsheetml/2017/richdata2" ref="A2:E519">
    <sortCondition ref="C2:C519"/>
    <sortCondition ref="B2:B519"/>
  </sortState>
  <phoneticPr fontId="2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5"/>
  <sheetViews>
    <sheetView topLeftCell="A26" workbookViewId="0">
      <selection activeCell="M3" sqref="M3"/>
    </sheetView>
  </sheetViews>
  <sheetFormatPr defaultRowHeight="14.25"/>
  <cols>
    <col min="7" max="7" width="9.625" bestFit="1" customWidth="1"/>
  </cols>
  <sheetData>
    <row r="1" spans="1:12">
      <c r="A1" s="280" t="s">
        <v>2286</v>
      </c>
      <c r="B1" s="280" t="s">
        <v>11</v>
      </c>
      <c r="C1" s="280" t="s">
        <v>3976</v>
      </c>
      <c r="D1" s="280" t="s">
        <v>3977</v>
      </c>
      <c r="E1" s="280" t="s">
        <v>3978</v>
      </c>
      <c r="F1" s="280" t="s">
        <v>3979</v>
      </c>
      <c r="G1" s="280" t="s">
        <v>2098</v>
      </c>
      <c r="H1" s="280" t="s">
        <v>3980</v>
      </c>
      <c r="I1" s="280" t="s">
        <v>3981</v>
      </c>
      <c r="J1" s="280" t="s">
        <v>3982</v>
      </c>
      <c r="K1" s="155" t="s">
        <v>3983</v>
      </c>
      <c r="L1" s="155" t="s">
        <v>3985</v>
      </c>
    </row>
    <row r="2" spans="1:12" ht="15" thickBot="1">
      <c r="A2" s="281"/>
      <c r="B2" s="281"/>
      <c r="C2" s="281"/>
      <c r="D2" s="281"/>
      <c r="E2" s="281"/>
      <c r="F2" s="281"/>
      <c r="G2" s="281"/>
      <c r="H2" s="281"/>
      <c r="I2" s="281"/>
      <c r="J2" s="281"/>
      <c r="K2" s="156" t="s">
        <v>3984</v>
      </c>
      <c r="L2" s="156" t="s">
        <v>3984</v>
      </c>
    </row>
    <row r="3" spans="1:12" ht="45.75" thickBot="1">
      <c r="A3" s="157">
        <v>1</v>
      </c>
      <c r="B3" s="158" t="s">
        <v>2464</v>
      </c>
      <c r="C3" s="159">
        <v>2016029010</v>
      </c>
      <c r="D3" s="158" t="s">
        <v>1882</v>
      </c>
      <c r="E3" s="160" t="s">
        <v>2085</v>
      </c>
      <c r="F3" s="158" t="s">
        <v>3986</v>
      </c>
      <c r="G3" s="161">
        <v>310829175001</v>
      </c>
      <c r="H3" s="158" t="s">
        <v>2465</v>
      </c>
      <c r="I3" s="158" t="s">
        <v>3987</v>
      </c>
      <c r="J3" s="161">
        <v>25000</v>
      </c>
      <c r="K3" s="161">
        <v>15000</v>
      </c>
      <c r="L3" s="161">
        <v>10000</v>
      </c>
    </row>
    <row r="4" spans="1:12" ht="68.25" thickBot="1">
      <c r="A4" s="157">
        <v>2</v>
      </c>
      <c r="B4" s="158" t="s">
        <v>2466</v>
      </c>
      <c r="C4" s="159">
        <v>2015028003</v>
      </c>
      <c r="D4" s="158" t="s">
        <v>3988</v>
      </c>
      <c r="E4" s="160" t="s">
        <v>2090</v>
      </c>
      <c r="F4" s="158" t="s">
        <v>3989</v>
      </c>
      <c r="G4" s="161">
        <v>310828175002</v>
      </c>
      <c r="H4" s="158" t="s">
        <v>2467</v>
      </c>
      <c r="I4" s="160" t="s">
        <v>3990</v>
      </c>
      <c r="J4" s="161">
        <v>25000</v>
      </c>
      <c r="K4" s="161">
        <v>15000</v>
      </c>
      <c r="L4" s="161">
        <v>10000</v>
      </c>
    </row>
    <row r="5" spans="1:12" ht="57" thickBot="1">
      <c r="A5" s="157">
        <v>3</v>
      </c>
      <c r="B5" s="158" t="s">
        <v>2468</v>
      </c>
      <c r="C5" s="159">
        <v>2015021037</v>
      </c>
      <c r="D5" s="158" t="s">
        <v>3991</v>
      </c>
      <c r="E5" s="160" t="s">
        <v>2082</v>
      </c>
      <c r="F5" s="158" t="s">
        <v>3992</v>
      </c>
      <c r="G5" s="161">
        <v>310821175003</v>
      </c>
      <c r="H5" s="160" t="s">
        <v>2469</v>
      </c>
      <c r="I5" s="160" t="s">
        <v>3993</v>
      </c>
      <c r="J5" s="161">
        <v>25000</v>
      </c>
      <c r="K5" s="161">
        <v>15000</v>
      </c>
      <c r="L5" s="161">
        <v>10000</v>
      </c>
    </row>
    <row r="6" spans="1:12" ht="57" thickBot="1">
      <c r="A6" s="157">
        <v>4</v>
      </c>
      <c r="B6" s="160" t="s">
        <v>2283</v>
      </c>
      <c r="C6" s="161">
        <v>2014024003</v>
      </c>
      <c r="D6" s="160" t="s">
        <v>3994</v>
      </c>
      <c r="E6" s="160" t="s">
        <v>2086</v>
      </c>
      <c r="F6" s="160" t="s">
        <v>3995</v>
      </c>
      <c r="G6" s="161">
        <v>310824175004</v>
      </c>
      <c r="H6" s="158" t="s">
        <v>2470</v>
      </c>
      <c r="I6" s="158" t="s">
        <v>3996</v>
      </c>
      <c r="J6" s="161">
        <v>25000</v>
      </c>
      <c r="K6" s="161">
        <v>15000</v>
      </c>
      <c r="L6" s="161">
        <v>10000</v>
      </c>
    </row>
    <row r="7" spans="1:12" ht="45.75" thickBot="1">
      <c r="A7" s="157">
        <v>5</v>
      </c>
      <c r="B7" s="158" t="s">
        <v>2471</v>
      </c>
      <c r="C7" s="159">
        <v>2015026016</v>
      </c>
      <c r="D7" s="158" t="s">
        <v>3997</v>
      </c>
      <c r="E7" s="160" t="s">
        <v>217</v>
      </c>
      <c r="F7" s="158" t="s">
        <v>3998</v>
      </c>
      <c r="G7" s="161">
        <v>310826175005</v>
      </c>
      <c r="H7" s="158" t="s">
        <v>2472</v>
      </c>
      <c r="I7" s="158" t="s">
        <v>3999</v>
      </c>
      <c r="J7" s="161">
        <v>25000</v>
      </c>
      <c r="K7" s="161">
        <v>15000</v>
      </c>
      <c r="L7" s="161">
        <v>10000</v>
      </c>
    </row>
    <row r="8" spans="1:12" ht="57" thickBot="1">
      <c r="A8" s="157">
        <v>6</v>
      </c>
      <c r="B8" s="158" t="s">
        <v>2473</v>
      </c>
      <c r="C8" s="159">
        <v>2015029010</v>
      </c>
      <c r="D8" s="158" t="s">
        <v>3957</v>
      </c>
      <c r="E8" s="160" t="s">
        <v>2085</v>
      </c>
      <c r="F8" s="158" t="s">
        <v>4000</v>
      </c>
      <c r="G8" s="161">
        <v>310829175006</v>
      </c>
      <c r="H8" s="158" t="s">
        <v>2474</v>
      </c>
      <c r="I8" s="158" t="s">
        <v>4001</v>
      </c>
      <c r="J8" s="161">
        <v>20000</v>
      </c>
      <c r="K8" s="161">
        <v>11500</v>
      </c>
      <c r="L8" s="161">
        <v>8500</v>
      </c>
    </row>
    <row r="9" spans="1:12" ht="45.75" thickBot="1">
      <c r="A9" s="157">
        <v>7</v>
      </c>
      <c r="B9" s="158" t="s">
        <v>2475</v>
      </c>
      <c r="C9" s="159">
        <v>2015025003</v>
      </c>
      <c r="D9" s="158" t="s">
        <v>4002</v>
      </c>
      <c r="E9" s="160" t="s">
        <v>2089</v>
      </c>
      <c r="F9" s="158" t="s">
        <v>4003</v>
      </c>
      <c r="G9" s="161">
        <v>310825175007</v>
      </c>
      <c r="H9" s="158" t="s">
        <v>2476</v>
      </c>
      <c r="I9" s="160" t="s">
        <v>4004</v>
      </c>
      <c r="J9" s="161">
        <v>20000</v>
      </c>
      <c r="K9" s="161">
        <v>11500</v>
      </c>
      <c r="L9" s="161">
        <v>8500</v>
      </c>
    </row>
    <row r="10" spans="1:12" ht="45.75" thickBot="1">
      <c r="A10" s="157">
        <v>8</v>
      </c>
      <c r="B10" s="160" t="s">
        <v>2477</v>
      </c>
      <c r="C10" s="159">
        <v>2015025004</v>
      </c>
      <c r="D10" s="158" t="s">
        <v>4005</v>
      </c>
      <c r="E10" s="160" t="s">
        <v>2089</v>
      </c>
      <c r="F10" s="158" t="s">
        <v>4003</v>
      </c>
      <c r="G10" s="161">
        <v>310825175008</v>
      </c>
      <c r="H10" s="158" t="s">
        <v>2478</v>
      </c>
      <c r="I10" s="160" t="s">
        <v>4006</v>
      </c>
      <c r="J10" s="161">
        <v>20000</v>
      </c>
      <c r="K10" s="161">
        <v>11500</v>
      </c>
      <c r="L10" s="161">
        <v>8500</v>
      </c>
    </row>
    <row r="11" spans="1:12" ht="45.75" thickBot="1">
      <c r="A11" s="157">
        <v>9</v>
      </c>
      <c r="B11" s="158" t="s">
        <v>2479</v>
      </c>
      <c r="C11" s="159">
        <v>2015025001</v>
      </c>
      <c r="D11" s="158" t="s">
        <v>4002</v>
      </c>
      <c r="E11" s="160" t="s">
        <v>2089</v>
      </c>
      <c r="F11" s="158" t="s">
        <v>4003</v>
      </c>
      <c r="G11" s="161">
        <v>310825175009</v>
      </c>
      <c r="H11" s="158" t="s">
        <v>2480</v>
      </c>
      <c r="I11" s="160" t="s">
        <v>4007</v>
      </c>
      <c r="J11" s="161">
        <v>20000</v>
      </c>
      <c r="K11" s="161">
        <v>11500</v>
      </c>
      <c r="L11" s="161">
        <v>8500</v>
      </c>
    </row>
    <row r="12" spans="1:12" ht="68.25" thickBot="1">
      <c r="A12" s="157">
        <v>10</v>
      </c>
      <c r="B12" s="158" t="s">
        <v>2481</v>
      </c>
      <c r="C12" s="159">
        <v>2015025005</v>
      </c>
      <c r="D12" s="158" t="s">
        <v>4008</v>
      </c>
      <c r="E12" s="160" t="s">
        <v>2089</v>
      </c>
      <c r="F12" s="158" t="s">
        <v>4009</v>
      </c>
      <c r="G12" s="161">
        <v>310825175010</v>
      </c>
      <c r="H12" s="158" t="s">
        <v>2482</v>
      </c>
      <c r="I12" s="160" t="s">
        <v>4010</v>
      </c>
      <c r="J12" s="161">
        <v>20000</v>
      </c>
      <c r="K12" s="161">
        <v>11500</v>
      </c>
      <c r="L12" s="161">
        <v>8500</v>
      </c>
    </row>
    <row r="13" spans="1:12" ht="35.25" thickBot="1">
      <c r="A13" s="157">
        <v>11</v>
      </c>
      <c r="B13" s="158" t="s">
        <v>2483</v>
      </c>
      <c r="C13" s="159">
        <v>2015028006</v>
      </c>
      <c r="D13" s="158" t="s">
        <v>4011</v>
      </c>
      <c r="E13" s="160" t="s">
        <v>2090</v>
      </c>
      <c r="F13" s="158" t="s">
        <v>4012</v>
      </c>
      <c r="G13" s="161">
        <v>310828175011</v>
      </c>
      <c r="H13" s="159" t="s">
        <v>4013</v>
      </c>
      <c r="I13" s="159" t="s">
        <v>4014</v>
      </c>
      <c r="J13" s="161">
        <v>20000</v>
      </c>
      <c r="K13" s="161">
        <v>11500</v>
      </c>
      <c r="L13" s="161">
        <v>8500</v>
      </c>
    </row>
    <row r="14" spans="1:12" ht="68.25" thickBot="1">
      <c r="A14" s="157">
        <v>12</v>
      </c>
      <c r="B14" s="158" t="s">
        <v>2484</v>
      </c>
      <c r="C14" s="159">
        <v>2015021014</v>
      </c>
      <c r="D14" s="158" t="s">
        <v>4015</v>
      </c>
      <c r="E14" s="160" t="s">
        <v>2082</v>
      </c>
      <c r="F14" s="158" t="s">
        <v>3992</v>
      </c>
      <c r="G14" s="161">
        <v>310821175012</v>
      </c>
      <c r="H14" s="158" t="s">
        <v>2485</v>
      </c>
      <c r="I14" s="160" t="s">
        <v>4016</v>
      </c>
      <c r="J14" s="161">
        <v>20000</v>
      </c>
      <c r="K14" s="161">
        <v>11500</v>
      </c>
      <c r="L14" s="161">
        <v>8500</v>
      </c>
    </row>
    <row r="15" spans="1:12" ht="45.75" thickBot="1">
      <c r="A15" s="157">
        <v>13</v>
      </c>
      <c r="B15" s="158" t="s">
        <v>2486</v>
      </c>
      <c r="C15" s="159">
        <v>2015021036</v>
      </c>
      <c r="D15" s="158" t="s">
        <v>4017</v>
      </c>
      <c r="E15" s="160" t="s">
        <v>2082</v>
      </c>
      <c r="F15" s="158" t="s">
        <v>4018</v>
      </c>
      <c r="G15" s="161">
        <v>310821175013</v>
      </c>
      <c r="H15" s="158" t="s">
        <v>2487</v>
      </c>
      <c r="I15" s="160" t="s">
        <v>4019</v>
      </c>
      <c r="J15" s="161">
        <v>20000</v>
      </c>
      <c r="K15" s="161">
        <v>11500</v>
      </c>
      <c r="L15" s="161">
        <v>8500</v>
      </c>
    </row>
    <row r="16" spans="1:12" ht="69" thickBot="1">
      <c r="A16" s="157">
        <v>14</v>
      </c>
      <c r="B16" s="158" t="s">
        <v>2488</v>
      </c>
      <c r="C16" s="159">
        <v>2015021032</v>
      </c>
      <c r="D16" s="158" t="s">
        <v>4020</v>
      </c>
      <c r="E16" s="160" t="s">
        <v>2082</v>
      </c>
      <c r="F16" s="158" t="s">
        <v>3992</v>
      </c>
      <c r="G16" s="161">
        <v>310821175014</v>
      </c>
      <c r="H16" s="158" t="s">
        <v>4021</v>
      </c>
      <c r="I16" s="161" t="s">
        <v>4022</v>
      </c>
      <c r="J16" s="161">
        <v>20000</v>
      </c>
      <c r="K16" s="161">
        <v>11500</v>
      </c>
      <c r="L16" s="161">
        <v>8500</v>
      </c>
    </row>
    <row r="17" spans="1:12" ht="46.5" thickBot="1">
      <c r="A17" s="157">
        <v>15</v>
      </c>
      <c r="B17" s="158" t="s">
        <v>2489</v>
      </c>
      <c r="C17" s="159">
        <v>2015021021</v>
      </c>
      <c r="D17" s="158" t="s">
        <v>4023</v>
      </c>
      <c r="E17" s="160" t="s">
        <v>2082</v>
      </c>
      <c r="F17" s="158" t="s">
        <v>4024</v>
      </c>
      <c r="G17" s="161">
        <v>310821175015</v>
      </c>
      <c r="H17" s="159" t="s">
        <v>4025</v>
      </c>
      <c r="I17" s="161" t="s">
        <v>4026</v>
      </c>
      <c r="J17" s="161">
        <v>20000</v>
      </c>
      <c r="K17" s="161">
        <v>11500</v>
      </c>
      <c r="L17" s="161">
        <v>8500</v>
      </c>
    </row>
    <row r="18" spans="1:12" ht="45.75" thickBot="1">
      <c r="A18" s="157">
        <v>16</v>
      </c>
      <c r="B18" s="158" t="s">
        <v>2490</v>
      </c>
      <c r="C18" s="159">
        <v>2015026003</v>
      </c>
      <c r="D18" s="158" t="s">
        <v>4027</v>
      </c>
      <c r="E18" s="160" t="s">
        <v>217</v>
      </c>
      <c r="F18" s="158" t="s">
        <v>4028</v>
      </c>
      <c r="G18" s="161">
        <v>310826175016</v>
      </c>
      <c r="H18" s="158" t="s">
        <v>2491</v>
      </c>
      <c r="I18" s="158" t="s">
        <v>4029</v>
      </c>
      <c r="J18" s="161">
        <v>20000</v>
      </c>
      <c r="K18" s="161">
        <v>11500</v>
      </c>
      <c r="L18" s="161">
        <v>8500</v>
      </c>
    </row>
    <row r="19" spans="1:12" ht="45.75" thickBot="1">
      <c r="A19" s="157">
        <v>17</v>
      </c>
      <c r="B19" s="158" t="s">
        <v>2492</v>
      </c>
      <c r="C19" s="159">
        <v>2015026006</v>
      </c>
      <c r="D19" s="158" t="s">
        <v>4030</v>
      </c>
      <c r="E19" s="160" t="s">
        <v>217</v>
      </c>
      <c r="F19" s="158" t="s">
        <v>3998</v>
      </c>
      <c r="G19" s="161">
        <v>310826175017</v>
      </c>
      <c r="H19" s="158" t="s">
        <v>2493</v>
      </c>
      <c r="I19" s="160" t="s">
        <v>4031</v>
      </c>
      <c r="J19" s="161">
        <v>20000</v>
      </c>
      <c r="K19" s="161">
        <v>11500</v>
      </c>
      <c r="L19" s="161">
        <v>8500</v>
      </c>
    </row>
    <row r="20" spans="1:12" ht="68.25" thickBot="1">
      <c r="A20" s="157">
        <v>18</v>
      </c>
      <c r="B20" s="158" t="s">
        <v>2494</v>
      </c>
      <c r="C20" s="159">
        <v>2016026008</v>
      </c>
      <c r="D20" s="158" t="s">
        <v>4032</v>
      </c>
      <c r="E20" s="160" t="s">
        <v>217</v>
      </c>
      <c r="F20" s="158" t="s">
        <v>4028</v>
      </c>
      <c r="G20" s="161">
        <v>310826175018</v>
      </c>
      <c r="H20" s="158" t="s">
        <v>2495</v>
      </c>
      <c r="I20" s="160" t="s">
        <v>4033</v>
      </c>
      <c r="J20" s="161">
        <v>20000</v>
      </c>
      <c r="K20" s="161">
        <v>11500</v>
      </c>
      <c r="L20" s="161">
        <v>8500</v>
      </c>
    </row>
    <row r="21" spans="1:12" ht="45.75" thickBot="1">
      <c r="A21" s="157">
        <v>19</v>
      </c>
      <c r="B21" s="160" t="s">
        <v>2496</v>
      </c>
      <c r="C21" s="161">
        <v>2012022014</v>
      </c>
      <c r="D21" s="160" t="s">
        <v>4034</v>
      </c>
      <c r="E21" s="160" t="s">
        <v>2088</v>
      </c>
      <c r="F21" s="160" t="s">
        <v>4035</v>
      </c>
      <c r="G21" s="161">
        <v>310822175019</v>
      </c>
      <c r="H21" s="160" t="s">
        <v>2497</v>
      </c>
      <c r="I21" s="160" t="s">
        <v>4036</v>
      </c>
      <c r="J21" s="161">
        <v>20000</v>
      </c>
      <c r="K21" s="161">
        <v>11500</v>
      </c>
      <c r="L21" s="161">
        <v>8500</v>
      </c>
    </row>
    <row r="22" spans="1:12" ht="57" thickBot="1">
      <c r="A22" s="157">
        <v>20</v>
      </c>
      <c r="B22" s="158" t="s">
        <v>2498</v>
      </c>
      <c r="C22" s="159">
        <v>2015028002</v>
      </c>
      <c r="D22" s="158" t="s">
        <v>4037</v>
      </c>
      <c r="E22" s="160" t="s">
        <v>2090</v>
      </c>
      <c r="F22" s="158" t="s">
        <v>3989</v>
      </c>
      <c r="G22" s="161">
        <v>310828175020</v>
      </c>
      <c r="H22" s="160" t="s">
        <v>2499</v>
      </c>
      <c r="I22" s="160" t="s">
        <v>4038</v>
      </c>
      <c r="J22" s="161">
        <v>15000</v>
      </c>
      <c r="K22" s="161">
        <v>9000</v>
      </c>
      <c r="L22" s="161">
        <v>6000</v>
      </c>
    </row>
    <row r="23" spans="1:12" ht="45.75" thickBot="1">
      <c r="A23" s="157">
        <v>21</v>
      </c>
      <c r="B23" s="158" t="s">
        <v>2500</v>
      </c>
      <c r="C23" s="159">
        <v>2014028003</v>
      </c>
      <c r="D23" s="158" t="s">
        <v>4011</v>
      </c>
      <c r="E23" s="160" t="s">
        <v>2090</v>
      </c>
      <c r="F23" s="158" t="s">
        <v>3989</v>
      </c>
      <c r="G23" s="161">
        <v>310828175021</v>
      </c>
      <c r="H23" s="160" t="s">
        <v>2501</v>
      </c>
      <c r="I23" s="160" t="s">
        <v>4039</v>
      </c>
      <c r="J23" s="161">
        <v>15000</v>
      </c>
      <c r="K23" s="161">
        <v>9000</v>
      </c>
      <c r="L23" s="161">
        <v>6000</v>
      </c>
    </row>
    <row r="24" spans="1:12" ht="80.25" thickBot="1">
      <c r="A24" s="157">
        <v>22</v>
      </c>
      <c r="B24" s="158" t="s">
        <v>2502</v>
      </c>
      <c r="C24" s="159">
        <v>2015027007</v>
      </c>
      <c r="D24" s="158" t="s">
        <v>4040</v>
      </c>
      <c r="E24" s="160" t="s">
        <v>2084</v>
      </c>
      <c r="F24" s="158" t="s">
        <v>4041</v>
      </c>
      <c r="G24" s="161">
        <v>310827175022</v>
      </c>
      <c r="H24" s="160" t="s">
        <v>4042</v>
      </c>
      <c r="I24" s="160" t="s">
        <v>4043</v>
      </c>
      <c r="J24" s="161">
        <v>15000</v>
      </c>
      <c r="K24" s="161">
        <v>9000</v>
      </c>
      <c r="L24" s="161">
        <v>6000</v>
      </c>
    </row>
    <row r="25" spans="1:12" ht="69" thickBot="1">
      <c r="A25" s="157">
        <v>23</v>
      </c>
      <c r="B25" s="158" t="s">
        <v>2503</v>
      </c>
      <c r="C25" s="159">
        <v>2015027003</v>
      </c>
      <c r="D25" s="158" t="s">
        <v>4044</v>
      </c>
      <c r="E25" s="160" t="s">
        <v>2084</v>
      </c>
      <c r="F25" s="158" t="s">
        <v>434</v>
      </c>
      <c r="G25" s="161">
        <v>310827175023</v>
      </c>
      <c r="H25" s="160" t="s">
        <v>4045</v>
      </c>
      <c r="I25" s="160" t="s">
        <v>4046</v>
      </c>
      <c r="J25" s="161">
        <v>15000</v>
      </c>
      <c r="K25" s="161">
        <v>9000</v>
      </c>
      <c r="L25" s="161">
        <v>6000</v>
      </c>
    </row>
    <row r="26" spans="1:12" ht="57" thickBot="1">
      <c r="A26" s="157">
        <v>24</v>
      </c>
      <c r="B26" s="158" t="s">
        <v>2504</v>
      </c>
      <c r="C26" s="159">
        <v>2015021041</v>
      </c>
      <c r="D26" s="158" t="s">
        <v>4017</v>
      </c>
      <c r="E26" s="160" t="s">
        <v>2082</v>
      </c>
      <c r="F26" s="158" t="s">
        <v>3992</v>
      </c>
      <c r="G26" s="161">
        <v>310821175024</v>
      </c>
      <c r="H26" s="158" t="s">
        <v>2505</v>
      </c>
      <c r="I26" s="160" t="s">
        <v>4047</v>
      </c>
      <c r="J26" s="161">
        <v>15000</v>
      </c>
      <c r="K26" s="161">
        <v>9000</v>
      </c>
      <c r="L26" s="161">
        <v>6000</v>
      </c>
    </row>
    <row r="27" spans="1:12" ht="57" thickBot="1">
      <c r="A27" s="157">
        <v>25</v>
      </c>
      <c r="B27" s="158" t="s">
        <v>2506</v>
      </c>
      <c r="C27" s="159">
        <v>2015021015</v>
      </c>
      <c r="D27" s="158" t="s">
        <v>4048</v>
      </c>
      <c r="E27" s="160" t="s">
        <v>2082</v>
      </c>
      <c r="F27" s="160" t="s">
        <v>4049</v>
      </c>
      <c r="G27" s="161">
        <v>310821175025</v>
      </c>
      <c r="H27" s="160" t="s">
        <v>2507</v>
      </c>
      <c r="I27" s="160" t="s">
        <v>4050</v>
      </c>
      <c r="J27" s="161">
        <v>15000</v>
      </c>
      <c r="K27" s="161">
        <v>9000</v>
      </c>
      <c r="L27" s="161">
        <v>6000</v>
      </c>
    </row>
    <row r="28" spans="1:12" ht="57" thickBot="1">
      <c r="A28" s="157">
        <v>26</v>
      </c>
      <c r="B28" s="158" t="s">
        <v>2508</v>
      </c>
      <c r="C28" s="159">
        <v>2015021013</v>
      </c>
      <c r="D28" s="158" t="s">
        <v>4051</v>
      </c>
      <c r="E28" s="160" t="s">
        <v>2082</v>
      </c>
      <c r="F28" s="158" t="s">
        <v>3992</v>
      </c>
      <c r="G28" s="161">
        <v>310821175026</v>
      </c>
      <c r="H28" s="160" t="s">
        <v>2509</v>
      </c>
      <c r="I28" s="160" t="s">
        <v>4052</v>
      </c>
      <c r="J28" s="161">
        <v>15000</v>
      </c>
      <c r="K28" s="161">
        <v>9000</v>
      </c>
      <c r="L28" s="161">
        <v>6000</v>
      </c>
    </row>
    <row r="29" spans="1:12" ht="57" thickBot="1">
      <c r="A29" s="157">
        <v>27</v>
      </c>
      <c r="B29" s="160" t="s">
        <v>2510</v>
      </c>
      <c r="C29" s="161">
        <v>2016026022</v>
      </c>
      <c r="D29" s="160" t="s">
        <v>4053</v>
      </c>
      <c r="E29" s="160" t="s">
        <v>217</v>
      </c>
      <c r="F29" s="160" t="s">
        <v>4054</v>
      </c>
      <c r="G29" s="161">
        <v>310826175027</v>
      </c>
      <c r="H29" s="160" t="s">
        <v>2511</v>
      </c>
      <c r="I29" s="160" t="s">
        <v>4055</v>
      </c>
      <c r="J29" s="161">
        <v>15000</v>
      </c>
      <c r="K29" s="161">
        <v>9000</v>
      </c>
      <c r="L29" s="161">
        <v>6000</v>
      </c>
    </row>
    <row r="30" spans="1:12" ht="35.25" thickBot="1">
      <c r="A30" s="157">
        <v>28</v>
      </c>
      <c r="B30" s="160" t="s">
        <v>2512</v>
      </c>
      <c r="C30" s="161">
        <v>2015026004</v>
      </c>
      <c r="D30" s="160" t="s">
        <v>4056</v>
      </c>
      <c r="E30" s="160" t="s">
        <v>217</v>
      </c>
      <c r="F30" s="158" t="s">
        <v>4028</v>
      </c>
      <c r="G30" s="161">
        <v>310826175028</v>
      </c>
      <c r="H30" s="161" t="s">
        <v>4057</v>
      </c>
      <c r="I30" s="160" t="s">
        <v>4058</v>
      </c>
      <c r="J30" s="161">
        <v>15000</v>
      </c>
      <c r="K30" s="161">
        <v>9000</v>
      </c>
      <c r="L30" s="161">
        <v>6000</v>
      </c>
    </row>
    <row r="31" spans="1:12" ht="45.75" thickBot="1">
      <c r="A31" s="157">
        <v>29</v>
      </c>
      <c r="B31" s="160" t="s">
        <v>2513</v>
      </c>
      <c r="C31" s="161">
        <v>2015026001</v>
      </c>
      <c r="D31" s="160" t="s">
        <v>4059</v>
      </c>
      <c r="E31" s="160" t="s">
        <v>217</v>
      </c>
      <c r="F31" s="158" t="s">
        <v>4060</v>
      </c>
      <c r="G31" s="161">
        <v>310826175029</v>
      </c>
      <c r="H31" s="160" t="s">
        <v>2514</v>
      </c>
      <c r="I31" s="160" t="s">
        <v>4061</v>
      </c>
      <c r="J31" s="161">
        <v>15000</v>
      </c>
      <c r="K31" s="161">
        <v>9000</v>
      </c>
      <c r="L31" s="161">
        <v>6000</v>
      </c>
    </row>
    <row r="32" spans="1:12" ht="57" thickBot="1">
      <c r="A32" s="157">
        <v>30</v>
      </c>
      <c r="B32" s="160" t="s">
        <v>2515</v>
      </c>
      <c r="C32" s="161">
        <v>2015026015</v>
      </c>
      <c r="D32" s="160" t="s">
        <v>4062</v>
      </c>
      <c r="E32" s="160" t="s">
        <v>217</v>
      </c>
      <c r="F32" s="160" t="s">
        <v>3998</v>
      </c>
      <c r="G32" s="161">
        <v>310826175030</v>
      </c>
      <c r="H32" s="160" t="s">
        <v>2516</v>
      </c>
      <c r="I32" s="160" t="s">
        <v>4063</v>
      </c>
      <c r="J32" s="161">
        <v>15000</v>
      </c>
      <c r="K32" s="161">
        <v>9000</v>
      </c>
      <c r="L32" s="161">
        <v>6000</v>
      </c>
    </row>
    <row r="33" spans="1:12" ht="80.25" thickBot="1">
      <c r="A33" s="157">
        <v>31</v>
      </c>
      <c r="B33" s="160" t="s">
        <v>2517</v>
      </c>
      <c r="C33" s="161">
        <v>2014026012</v>
      </c>
      <c r="D33" s="160" t="s">
        <v>4064</v>
      </c>
      <c r="E33" s="160" t="s">
        <v>217</v>
      </c>
      <c r="F33" s="160" t="s">
        <v>4065</v>
      </c>
      <c r="G33" s="161">
        <v>310826175031</v>
      </c>
      <c r="H33" s="160" t="s">
        <v>4066</v>
      </c>
      <c r="I33" s="161" t="s">
        <v>4067</v>
      </c>
      <c r="J33" s="161">
        <v>15000</v>
      </c>
      <c r="K33" s="161">
        <v>9000</v>
      </c>
      <c r="L33" s="161">
        <v>6000</v>
      </c>
    </row>
    <row r="34" spans="1:12" ht="57" thickBot="1">
      <c r="A34" s="157">
        <v>32</v>
      </c>
      <c r="B34" s="160" t="s">
        <v>2518</v>
      </c>
      <c r="C34" s="161">
        <v>2016026006</v>
      </c>
      <c r="D34" s="160" t="s">
        <v>4027</v>
      </c>
      <c r="E34" s="160" t="s">
        <v>217</v>
      </c>
      <c r="F34" s="160" t="s">
        <v>4028</v>
      </c>
      <c r="G34" s="161">
        <v>310826175032</v>
      </c>
      <c r="H34" s="160" t="s">
        <v>2519</v>
      </c>
      <c r="I34" s="160" t="s">
        <v>4068</v>
      </c>
      <c r="J34" s="161">
        <v>15000</v>
      </c>
      <c r="K34" s="161">
        <v>9000</v>
      </c>
      <c r="L34" s="161">
        <v>6000</v>
      </c>
    </row>
    <row r="35" spans="1:12" ht="15" thickBot="1">
      <c r="A35" s="282" t="s">
        <v>4069</v>
      </c>
      <c r="B35" s="283"/>
      <c r="C35" s="283"/>
      <c r="D35" s="283"/>
      <c r="E35" s="283"/>
      <c r="F35" s="283"/>
      <c r="G35" s="283"/>
      <c r="H35" s="283"/>
      <c r="I35" s="284"/>
      <c r="J35" s="162">
        <v>600000</v>
      </c>
      <c r="K35" s="162">
        <v>353000</v>
      </c>
      <c r="L35" s="162">
        <v>247000</v>
      </c>
    </row>
  </sheetData>
  <mergeCells count="11">
    <mergeCell ref="G1:G2"/>
    <mergeCell ref="H1:H2"/>
    <mergeCell ref="I1:I2"/>
    <mergeCell ref="J1:J2"/>
    <mergeCell ref="A35:I35"/>
    <mergeCell ref="A1:A2"/>
    <mergeCell ref="B1:B2"/>
    <mergeCell ref="C1:C2"/>
    <mergeCell ref="D1:D2"/>
    <mergeCell ref="E1:E2"/>
    <mergeCell ref="F1:F2"/>
  </mergeCells>
  <phoneticPr fontId="24"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0"/>
  <sheetViews>
    <sheetView topLeftCell="A13" workbookViewId="0">
      <selection activeCell="Q15" sqref="Q15"/>
    </sheetView>
  </sheetViews>
  <sheetFormatPr defaultRowHeight="14.25"/>
  <sheetData>
    <row r="1" spans="1:11" ht="24" thickBot="1">
      <c r="A1" s="163" t="s">
        <v>2286</v>
      </c>
      <c r="B1" s="164" t="s">
        <v>11</v>
      </c>
      <c r="C1" s="164" t="s">
        <v>3976</v>
      </c>
      <c r="D1" s="164" t="s">
        <v>3977</v>
      </c>
      <c r="E1" s="164" t="s">
        <v>3978</v>
      </c>
      <c r="F1" s="164" t="s">
        <v>3979</v>
      </c>
      <c r="G1" s="164" t="s">
        <v>2098</v>
      </c>
      <c r="H1" s="164" t="s">
        <v>3980</v>
      </c>
      <c r="I1" s="164" t="s">
        <v>3981</v>
      </c>
      <c r="J1" s="164" t="s">
        <v>4070</v>
      </c>
      <c r="K1" s="165" t="s">
        <v>4071</v>
      </c>
    </row>
    <row r="2" spans="1:11" ht="45.75" thickBot="1">
      <c r="A2" s="166">
        <v>1</v>
      </c>
      <c r="B2" s="158" t="s">
        <v>4072</v>
      </c>
      <c r="C2" s="159">
        <v>2015021012</v>
      </c>
      <c r="D2" s="158" t="s">
        <v>3991</v>
      </c>
      <c r="E2" s="158" t="s">
        <v>2082</v>
      </c>
      <c r="F2" s="160" t="s">
        <v>3992</v>
      </c>
      <c r="G2" s="159">
        <v>300102218701</v>
      </c>
      <c r="H2" s="167" t="s">
        <v>4073</v>
      </c>
      <c r="I2" s="168" t="s">
        <v>4074</v>
      </c>
      <c r="J2" s="169">
        <v>4</v>
      </c>
      <c r="K2" s="169">
        <v>2</v>
      </c>
    </row>
    <row r="3" spans="1:11" ht="68.25" thickBot="1">
      <c r="A3" s="166">
        <v>2</v>
      </c>
      <c r="B3" s="158" t="s">
        <v>4075</v>
      </c>
      <c r="C3" s="159">
        <v>2015021025</v>
      </c>
      <c r="D3" s="158" t="s">
        <v>4076</v>
      </c>
      <c r="E3" s="158" t="s">
        <v>2082</v>
      </c>
      <c r="F3" s="160" t="s">
        <v>4024</v>
      </c>
      <c r="G3" s="159">
        <v>300102218702</v>
      </c>
      <c r="H3" s="167" t="s">
        <v>4077</v>
      </c>
      <c r="I3" s="168" t="s">
        <v>4078</v>
      </c>
      <c r="J3" s="169">
        <v>4</v>
      </c>
      <c r="K3" s="169">
        <v>2</v>
      </c>
    </row>
    <row r="4" spans="1:11" ht="57.75" thickBot="1">
      <c r="A4" s="166">
        <v>3</v>
      </c>
      <c r="B4" s="158" t="s">
        <v>4079</v>
      </c>
      <c r="C4" s="159">
        <v>2016028006</v>
      </c>
      <c r="D4" s="158" t="s">
        <v>4080</v>
      </c>
      <c r="E4" s="158" t="s">
        <v>2090</v>
      </c>
      <c r="F4" s="160" t="s">
        <v>3989</v>
      </c>
      <c r="G4" s="159">
        <v>300102288703</v>
      </c>
      <c r="H4" s="167" t="s">
        <v>4081</v>
      </c>
      <c r="I4" s="168" t="s">
        <v>4082</v>
      </c>
      <c r="J4" s="169">
        <v>4</v>
      </c>
      <c r="K4" s="169">
        <v>2</v>
      </c>
    </row>
    <row r="5" spans="1:11" ht="35.25" thickBot="1">
      <c r="A5" s="166">
        <v>4</v>
      </c>
      <c r="B5" s="158" t="s">
        <v>4083</v>
      </c>
      <c r="C5" s="159">
        <v>2016026009</v>
      </c>
      <c r="D5" s="158" t="s">
        <v>4084</v>
      </c>
      <c r="E5" s="158" t="s">
        <v>217</v>
      </c>
      <c r="F5" s="160" t="s">
        <v>4028</v>
      </c>
      <c r="G5" s="159">
        <v>300102268704</v>
      </c>
      <c r="H5" s="169" t="s">
        <v>4085</v>
      </c>
      <c r="I5" s="169" t="s">
        <v>4086</v>
      </c>
      <c r="J5" s="169">
        <v>4</v>
      </c>
      <c r="K5" s="169">
        <v>2</v>
      </c>
    </row>
    <row r="6" spans="1:11" ht="45.75" thickBot="1">
      <c r="A6" s="166">
        <v>5</v>
      </c>
      <c r="B6" s="158" t="s">
        <v>4087</v>
      </c>
      <c r="C6" s="159">
        <v>2017029013</v>
      </c>
      <c r="D6" s="158" t="s">
        <v>2732</v>
      </c>
      <c r="E6" s="158" t="s">
        <v>2085</v>
      </c>
      <c r="F6" s="160" t="s">
        <v>4088</v>
      </c>
      <c r="G6" s="159">
        <v>300102298705</v>
      </c>
      <c r="H6" s="167" t="s">
        <v>4089</v>
      </c>
      <c r="I6" s="168" t="s">
        <v>4090</v>
      </c>
      <c r="J6" s="169">
        <v>4</v>
      </c>
      <c r="K6" s="169">
        <v>2</v>
      </c>
    </row>
    <row r="7" spans="1:11" ht="68.25" thickBot="1">
      <c r="A7" s="166">
        <v>6</v>
      </c>
      <c r="B7" s="158" t="s">
        <v>4091</v>
      </c>
      <c r="C7" s="159">
        <v>2017029003</v>
      </c>
      <c r="D7" s="158" t="s">
        <v>4092</v>
      </c>
      <c r="E7" s="158" t="s">
        <v>2085</v>
      </c>
      <c r="F7" s="160" t="s">
        <v>986</v>
      </c>
      <c r="G7" s="159">
        <v>300102298706</v>
      </c>
      <c r="H7" s="167" t="s">
        <v>4093</v>
      </c>
      <c r="I7" s="168" t="s">
        <v>4094</v>
      </c>
      <c r="J7" s="169">
        <v>4</v>
      </c>
      <c r="K7" s="169">
        <v>2.5</v>
      </c>
    </row>
    <row r="8" spans="1:11" ht="35.25" thickBot="1">
      <c r="A8" s="166">
        <v>7</v>
      </c>
      <c r="B8" s="158" t="s">
        <v>4095</v>
      </c>
      <c r="C8" s="159">
        <v>2016021067</v>
      </c>
      <c r="D8" s="158" t="s">
        <v>4017</v>
      </c>
      <c r="E8" s="158" t="s">
        <v>2082</v>
      </c>
      <c r="F8" s="160" t="s">
        <v>3992</v>
      </c>
      <c r="G8" s="159">
        <v>300102218707</v>
      </c>
      <c r="H8" s="167" t="s">
        <v>4096</v>
      </c>
      <c r="I8" s="168" t="s">
        <v>4097</v>
      </c>
      <c r="J8" s="169">
        <v>4</v>
      </c>
      <c r="K8" s="169">
        <v>2.5</v>
      </c>
    </row>
    <row r="9" spans="1:11" ht="68.25" thickBot="1">
      <c r="A9" s="166">
        <v>8</v>
      </c>
      <c r="B9" s="158" t="s">
        <v>4098</v>
      </c>
      <c r="C9" s="159">
        <v>2016028005</v>
      </c>
      <c r="D9" s="158" t="s">
        <v>4099</v>
      </c>
      <c r="E9" s="158" t="s">
        <v>2090</v>
      </c>
      <c r="F9" s="160" t="s">
        <v>4100</v>
      </c>
      <c r="G9" s="159">
        <v>300102288708</v>
      </c>
      <c r="H9" s="167" t="s">
        <v>4101</v>
      </c>
      <c r="I9" s="168" t="s">
        <v>4102</v>
      </c>
      <c r="J9" s="169">
        <v>4</v>
      </c>
      <c r="K9" s="169">
        <v>2.5</v>
      </c>
    </row>
    <row r="10" spans="1:11" ht="34.5" thickBot="1">
      <c r="A10" s="166">
        <v>9</v>
      </c>
      <c r="B10" s="158" t="s">
        <v>4103</v>
      </c>
      <c r="C10" s="159">
        <v>2015021031</v>
      </c>
      <c r="D10" s="158" t="s">
        <v>3991</v>
      </c>
      <c r="E10" s="158" t="s">
        <v>2082</v>
      </c>
      <c r="F10" s="160" t="s">
        <v>3992</v>
      </c>
      <c r="G10" s="159">
        <v>300102218709</v>
      </c>
      <c r="H10" s="167" t="s">
        <v>4104</v>
      </c>
      <c r="I10" s="168" t="s">
        <v>4105</v>
      </c>
      <c r="J10" s="169">
        <v>4</v>
      </c>
      <c r="K10" s="169">
        <v>2.5</v>
      </c>
    </row>
    <row r="11" spans="1:11" ht="57" thickBot="1">
      <c r="A11" s="166">
        <v>10</v>
      </c>
      <c r="B11" s="158" t="s">
        <v>4106</v>
      </c>
      <c r="C11" s="159">
        <v>2016028008</v>
      </c>
      <c r="D11" s="158" t="s">
        <v>4011</v>
      </c>
      <c r="E11" s="158" t="s">
        <v>2090</v>
      </c>
      <c r="F11" s="160" t="s">
        <v>3989</v>
      </c>
      <c r="G11" s="159">
        <v>300102288710</v>
      </c>
      <c r="H11" s="167" t="s">
        <v>4107</v>
      </c>
      <c r="I11" s="168" t="s">
        <v>4108</v>
      </c>
      <c r="J11" s="169">
        <v>3</v>
      </c>
      <c r="K11" s="169">
        <v>2</v>
      </c>
    </row>
    <row r="12" spans="1:11" ht="90.75" thickBot="1">
      <c r="A12" s="166">
        <v>11</v>
      </c>
      <c r="B12" s="158" t="s">
        <v>4109</v>
      </c>
      <c r="C12" s="159">
        <v>2016027015</v>
      </c>
      <c r="D12" s="158" t="s">
        <v>4110</v>
      </c>
      <c r="E12" s="158" t="s">
        <v>2084</v>
      </c>
      <c r="F12" s="160" t="s">
        <v>4111</v>
      </c>
      <c r="G12" s="159">
        <v>300102278711</v>
      </c>
      <c r="H12" s="167" t="s">
        <v>4112</v>
      </c>
      <c r="I12" s="168" t="s">
        <v>4113</v>
      </c>
      <c r="J12" s="169">
        <v>3</v>
      </c>
      <c r="K12" s="169">
        <v>2</v>
      </c>
    </row>
    <row r="13" spans="1:11" ht="45.75" thickBot="1">
      <c r="A13" s="166">
        <v>12</v>
      </c>
      <c r="B13" s="158" t="s">
        <v>4114</v>
      </c>
      <c r="C13" s="159">
        <v>2016029003</v>
      </c>
      <c r="D13" s="158" t="s">
        <v>4115</v>
      </c>
      <c r="E13" s="158" t="s">
        <v>2085</v>
      </c>
      <c r="F13" s="160" t="s">
        <v>4116</v>
      </c>
      <c r="G13" s="159">
        <v>300102298712</v>
      </c>
      <c r="H13" s="167" t="s">
        <v>4117</v>
      </c>
      <c r="I13" s="168" t="s">
        <v>4118</v>
      </c>
      <c r="J13" s="169">
        <v>3</v>
      </c>
      <c r="K13" s="169">
        <v>2</v>
      </c>
    </row>
    <row r="14" spans="1:11" ht="69" thickBot="1">
      <c r="A14" s="166">
        <v>13</v>
      </c>
      <c r="B14" s="158" t="s">
        <v>4119</v>
      </c>
      <c r="C14" s="159">
        <v>2016027017</v>
      </c>
      <c r="D14" s="158" t="s">
        <v>4120</v>
      </c>
      <c r="E14" s="158" t="s">
        <v>2084</v>
      </c>
      <c r="F14" s="160" t="s">
        <v>4121</v>
      </c>
      <c r="G14" s="159">
        <v>300102278713</v>
      </c>
      <c r="H14" s="167" t="s">
        <v>4122</v>
      </c>
      <c r="I14" s="168" t="s">
        <v>4123</v>
      </c>
      <c r="J14" s="169">
        <v>3</v>
      </c>
      <c r="K14" s="169">
        <v>2</v>
      </c>
    </row>
    <row r="15" spans="1:11" ht="68.25" thickBot="1">
      <c r="A15" s="166">
        <v>14</v>
      </c>
      <c r="B15" s="158" t="s">
        <v>4124</v>
      </c>
      <c r="C15" s="159">
        <v>2016025001</v>
      </c>
      <c r="D15" s="158" t="s">
        <v>4125</v>
      </c>
      <c r="E15" s="158" t="s">
        <v>2089</v>
      </c>
      <c r="F15" s="160" t="s">
        <v>4126</v>
      </c>
      <c r="G15" s="159">
        <v>300102258714</v>
      </c>
      <c r="H15" s="167" t="s">
        <v>4127</v>
      </c>
      <c r="I15" s="168" t="s">
        <v>4128</v>
      </c>
      <c r="J15" s="169">
        <v>3</v>
      </c>
      <c r="K15" s="169">
        <v>2</v>
      </c>
    </row>
    <row r="16" spans="1:11" ht="57" thickBot="1">
      <c r="A16" s="166">
        <v>15</v>
      </c>
      <c r="B16" s="158" t="s">
        <v>4129</v>
      </c>
      <c r="C16" s="159">
        <v>2014024001</v>
      </c>
      <c r="D16" s="158" t="s">
        <v>3994</v>
      </c>
      <c r="E16" s="158" t="s">
        <v>2086</v>
      </c>
      <c r="F16" s="160" t="s">
        <v>3995</v>
      </c>
      <c r="G16" s="159">
        <v>300102248715</v>
      </c>
      <c r="H16" s="167" t="s">
        <v>4130</v>
      </c>
      <c r="I16" s="168" t="s">
        <v>4131</v>
      </c>
      <c r="J16" s="169">
        <v>3</v>
      </c>
      <c r="K16" s="169">
        <v>2</v>
      </c>
    </row>
    <row r="17" spans="1:11" ht="68.25" thickBot="1">
      <c r="A17" s="166">
        <v>16</v>
      </c>
      <c r="B17" s="158" t="s">
        <v>4132</v>
      </c>
      <c r="C17" s="159">
        <v>2017026003</v>
      </c>
      <c r="D17" s="158" t="s">
        <v>4133</v>
      </c>
      <c r="E17" s="170" t="s">
        <v>217</v>
      </c>
      <c r="F17" s="160" t="s">
        <v>4134</v>
      </c>
      <c r="G17" s="159">
        <v>300102268716</v>
      </c>
      <c r="H17" s="167" t="s">
        <v>4135</v>
      </c>
      <c r="I17" s="168" t="s">
        <v>4136</v>
      </c>
      <c r="J17" s="169">
        <v>2</v>
      </c>
      <c r="K17" s="169">
        <v>1.1000000000000001</v>
      </c>
    </row>
    <row r="18" spans="1:11" ht="57.75" thickBot="1">
      <c r="A18" s="166">
        <v>17</v>
      </c>
      <c r="B18" s="158" t="s">
        <v>4137</v>
      </c>
      <c r="C18" s="159">
        <v>2016026018</v>
      </c>
      <c r="D18" s="158" t="s">
        <v>4138</v>
      </c>
      <c r="E18" s="170" t="s">
        <v>217</v>
      </c>
      <c r="F18" s="160" t="s">
        <v>3998</v>
      </c>
      <c r="G18" s="159">
        <v>300102268717</v>
      </c>
      <c r="H18" s="167" t="s">
        <v>4139</v>
      </c>
      <c r="I18" s="168" t="s">
        <v>4140</v>
      </c>
      <c r="J18" s="169">
        <v>2</v>
      </c>
      <c r="K18" s="169">
        <v>1.1000000000000001</v>
      </c>
    </row>
    <row r="19" spans="1:11" ht="68.25" thickBot="1">
      <c r="A19" s="166">
        <v>18</v>
      </c>
      <c r="B19" s="158" t="s">
        <v>4141</v>
      </c>
      <c r="C19" s="159">
        <v>2016021024</v>
      </c>
      <c r="D19" s="158" t="s">
        <v>3991</v>
      </c>
      <c r="E19" s="158" t="s">
        <v>2082</v>
      </c>
      <c r="F19" s="160" t="s">
        <v>3992</v>
      </c>
      <c r="G19" s="159">
        <v>300102218718</v>
      </c>
      <c r="H19" s="167" t="s">
        <v>4142</v>
      </c>
      <c r="I19" s="168" t="s">
        <v>4143</v>
      </c>
      <c r="J19" s="169">
        <v>2</v>
      </c>
      <c r="K19" s="169">
        <v>1.1000000000000001</v>
      </c>
    </row>
    <row r="20" spans="1:11" ht="15" thickBot="1">
      <c r="A20" s="282" t="s">
        <v>4144</v>
      </c>
      <c r="B20" s="283"/>
      <c r="C20" s="283"/>
      <c r="D20" s="283"/>
      <c r="E20" s="283"/>
      <c r="F20" s="283"/>
      <c r="G20" s="283"/>
      <c r="H20" s="283"/>
      <c r="I20" s="284"/>
      <c r="J20" s="162">
        <v>60</v>
      </c>
      <c r="K20" s="162">
        <v>35.299999999999997</v>
      </c>
    </row>
  </sheetData>
  <mergeCells count="1">
    <mergeCell ref="A20:I20"/>
  </mergeCells>
  <phoneticPr fontId="2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11</vt:i4>
      </vt:variant>
      <vt:variant>
        <vt:lpstr>命名范围</vt:lpstr>
      </vt:variant>
      <vt:variant>
        <vt:i4>130</vt:i4>
      </vt:variant>
    </vt:vector>
  </HeadingPairs>
  <TitlesOfParts>
    <vt:vector size="141" baseType="lpstr">
      <vt:lpstr>填写说明</vt:lpstr>
      <vt:lpstr>项目信息统计表</vt:lpstr>
      <vt:lpstr>二级学科目录</vt:lpstr>
      <vt:lpstr>论文统计表</vt:lpstr>
      <vt:lpstr>专利统计表</vt:lpstr>
      <vt:lpstr>专著统计表</vt:lpstr>
      <vt:lpstr>2018项目清单</vt:lpstr>
      <vt:lpstr>研究生院续拨</vt:lpstr>
      <vt:lpstr>研院2018新</vt:lpstr>
      <vt:lpstr>辅助数据</vt:lpstr>
      <vt:lpstr>2017年度拨付清单</vt:lpstr>
      <vt:lpstr>二级学科目录!_Toc201935179</vt:lpstr>
      <vt:lpstr>二级学科目录!_Toc201935180</vt:lpstr>
      <vt:lpstr>二级学科目录!_Toc201935181</vt:lpstr>
      <vt:lpstr>二级学科目录!_Toc201935182</vt:lpstr>
      <vt:lpstr>二级学科目录!_Toc201935183</vt:lpstr>
      <vt:lpstr>二级学科目录!_Toc201935184</vt:lpstr>
      <vt:lpstr>二级学科目录!_Toc201935185</vt:lpstr>
      <vt:lpstr>二级学科目录!_Toc201935186</vt:lpstr>
      <vt:lpstr>二级学科目录!_Toc201935187</vt:lpstr>
      <vt:lpstr>二级学科目录!_Toc201935188</vt:lpstr>
      <vt:lpstr>二级学科目录!_Toc201935189</vt:lpstr>
      <vt:lpstr>二级学科目录!_Toc201935190</vt:lpstr>
      <vt:lpstr>二级学科目录!_Toc201935191</vt:lpstr>
      <vt:lpstr>二级学科目录!_Toc201935192</vt:lpstr>
      <vt:lpstr>二级学科目录!_Toc201935193</vt:lpstr>
      <vt:lpstr>二级学科目录!_Toc201935194</vt:lpstr>
      <vt:lpstr>二级学科目录!_Toc201935195</vt:lpstr>
      <vt:lpstr>二级学科目录!_Toc201935196</vt:lpstr>
      <vt:lpstr>二级学科目录!_Toc201935197</vt:lpstr>
      <vt:lpstr>二级学科目录!_Toc201935198</vt:lpstr>
      <vt:lpstr>二级学科目录!_Toc201935199</vt:lpstr>
      <vt:lpstr>二级学科目录!_Toc201935200</vt:lpstr>
      <vt:lpstr>二级学科目录!_Toc201935201</vt:lpstr>
      <vt:lpstr>二级学科目录!_Toc201935202</vt:lpstr>
      <vt:lpstr>二级学科目录!_Toc201935203</vt:lpstr>
      <vt:lpstr>二级学科目录!_Toc201935204</vt:lpstr>
      <vt:lpstr>二级学科目录!_Toc201935205</vt:lpstr>
      <vt:lpstr>二级学科目录!_Toc201935206</vt:lpstr>
      <vt:lpstr>二级学科目录!_Toc201935207</vt:lpstr>
      <vt:lpstr>二级学科目录!_Toc201935208</vt:lpstr>
      <vt:lpstr>二级学科目录!_Toc201935209</vt:lpstr>
      <vt:lpstr>二级学科目录!_Toc201935210</vt:lpstr>
      <vt:lpstr>二级学科目录!_Toc201935211</vt:lpstr>
      <vt:lpstr>二级学科目录!_Toc201935212</vt:lpstr>
      <vt:lpstr>二级学科目录!_Toc201935213</vt:lpstr>
      <vt:lpstr>二级学科目录!_Toc201935214</vt:lpstr>
      <vt:lpstr>二级学科目录!_Toc201935215</vt:lpstr>
      <vt:lpstr>二级学科目录!_Toc201935216</vt:lpstr>
      <vt:lpstr>二级学科目录!_Toc201935217</vt:lpstr>
      <vt:lpstr>二级学科目录!_Toc201935218</vt:lpstr>
      <vt:lpstr>二级学科目录!_Toc201935219</vt:lpstr>
      <vt:lpstr>二级学科目录!_Toc201935220</vt:lpstr>
      <vt:lpstr>二级学科目录!_Toc201935221</vt:lpstr>
      <vt:lpstr>二级学科目录!_Toc201935222</vt:lpstr>
      <vt:lpstr>二级学科目录!_Toc201935223</vt:lpstr>
      <vt:lpstr>二级学科目录!_Toc201935224</vt:lpstr>
      <vt:lpstr>二级学科目录!_Toc201935225</vt:lpstr>
      <vt:lpstr>二级学科目录!_Toc201935226</vt:lpstr>
      <vt:lpstr>二级学科目录!_Toc201935227</vt:lpstr>
      <vt:lpstr>二级学科目录!_Toc201935228</vt:lpstr>
      <vt:lpstr>二级学科目录!_Toc201935229</vt:lpstr>
      <vt:lpstr>二级学科目录!_Toc201935230</vt:lpstr>
      <vt:lpstr>二级学科目录!_Toc201935231</vt:lpstr>
      <vt:lpstr>二级学科目录!_Toc201935232</vt:lpstr>
      <vt:lpstr>二级学科目录!_Toc201935233</vt:lpstr>
      <vt:lpstr>二级学科目录!_Toc201935234</vt:lpstr>
      <vt:lpstr>二级学科目录!_Toc201935235</vt:lpstr>
      <vt:lpstr>二级学科目录!_Toc201935236</vt:lpstr>
      <vt:lpstr>二级学科目录!_Toc201935237</vt:lpstr>
      <vt:lpstr>二级学科目录!_Toc201935238</vt:lpstr>
      <vt:lpstr>二级学科目录!_Toc201935239</vt:lpstr>
      <vt:lpstr>二级学科目录!_Toc201935240</vt:lpstr>
      <vt:lpstr>二级学科目录!_Toc201935241</vt:lpstr>
      <vt:lpstr>二级学科目录!_Toc201935242</vt:lpstr>
      <vt:lpstr>二级学科目录!_Toc201935243</vt:lpstr>
      <vt:lpstr>二级学科目录!_Toc201935244</vt:lpstr>
      <vt:lpstr>二级学科目录!_Toc201935245</vt:lpstr>
      <vt:lpstr>二级学科目录!_Toc201935246</vt:lpstr>
      <vt:lpstr>二级学科目录!_Toc201935247</vt:lpstr>
      <vt:lpstr>二级学科目录!_Toc201935248</vt:lpstr>
      <vt:lpstr>二级学科目录!_Toc201935249</vt:lpstr>
      <vt:lpstr>二级学科目录!_Toc201935250</vt:lpstr>
      <vt:lpstr>二级学科目录!_Toc201935251</vt:lpstr>
      <vt:lpstr>二级学科目录!_Toc201935253</vt:lpstr>
      <vt:lpstr>二级学科目录!_Toc201935254</vt:lpstr>
      <vt:lpstr>二级学科目录!_Toc201935255</vt:lpstr>
      <vt:lpstr>二级学科目录!_Toc201935256</vt:lpstr>
      <vt:lpstr>二级学科目录!_Toc201935257</vt:lpstr>
      <vt:lpstr>二级学科目录!_Toc201935258</vt:lpstr>
      <vt:lpstr>二级学科目录!_Toc201935259</vt:lpstr>
      <vt:lpstr>二级学科目录!_Toc201935260</vt:lpstr>
      <vt:lpstr>二级学科目录!_Toc201935261</vt:lpstr>
      <vt:lpstr>二级学科目录!_Toc201935262</vt:lpstr>
      <vt:lpstr>二级学科目录!_Toc201935263</vt:lpstr>
      <vt:lpstr>二级学科目录!_Toc201935264</vt:lpstr>
      <vt:lpstr>二级学科目录!_Toc201935265</vt:lpstr>
      <vt:lpstr>二级学科目录!_Toc201935266</vt:lpstr>
      <vt:lpstr>二级学科目录!_Toc201935267</vt:lpstr>
      <vt:lpstr>二级学科目录!_Toc201935268</vt:lpstr>
      <vt:lpstr>二级学科目录!_Toc201935269</vt:lpstr>
      <vt:lpstr>二级学科目录!_Toc201935270</vt:lpstr>
      <vt:lpstr>二级学科目录!_Toc201935271</vt:lpstr>
      <vt:lpstr>二级学科目录!_Toc201935272</vt:lpstr>
      <vt:lpstr>二级学科目录!_Toc201935273</vt:lpstr>
      <vt:lpstr>二级学科目录!_Toc201935274</vt:lpstr>
      <vt:lpstr>二级学科目录!_Toc201935275</vt:lpstr>
      <vt:lpstr>二级学科目录!_Toc201935276</vt:lpstr>
      <vt:lpstr>二级学科目录!_Toc201935277</vt:lpstr>
      <vt:lpstr>二级学科目录!_Toc201935278</vt:lpstr>
      <vt:lpstr>二级学科目录!_Toc201935279</vt:lpstr>
      <vt:lpstr>二级学科目录!_Toc201935280</vt:lpstr>
      <vt:lpstr>二级学科目录!_Toc201935281</vt:lpstr>
      <vt:lpstr>二级学科目录!_Toc201935282</vt:lpstr>
      <vt:lpstr>二级学科目录!_Toc201935283</vt:lpstr>
      <vt:lpstr>二级学科目录!_Toc201935284</vt:lpstr>
      <vt:lpstr>二级学科目录!_Toc201935285</vt:lpstr>
      <vt:lpstr>二级学科目录!_Toc201935286</vt:lpstr>
      <vt:lpstr>二级学科目录!_Toc201935287</vt:lpstr>
      <vt:lpstr>二级学科目录!_Toc201935288</vt:lpstr>
      <vt:lpstr>二级学科目录!_Toc201935289</vt:lpstr>
      <vt:lpstr>二级学科目录!_Toc201935290</vt:lpstr>
      <vt:lpstr>二级学科目录!_Toc201935291</vt:lpstr>
      <vt:lpstr>二级学科目录!_Toc201935292</vt:lpstr>
      <vt:lpstr>二级学科目录!_Toc201935293</vt:lpstr>
      <vt:lpstr>二级学科目录!_Toc201935294</vt:lpstr>
      <vt:lpstr>二级学科目录!_Toc201935295</vt:lpstr>
      <vt:lpstr>二级学科目录!_Toc201935297</vt:lpstr>
      <vt:lpstr>二级学科目录!_Toc201935298</vt:lpstr>
      <vt:lpstr>二级学科目录!_Toc201935299</vt:lpstr>
      <vt:lpstr>二级学科目录!_Toc201935301</vt:lpstr>
      <vt:lpstr>二级学科目录!_Toc201935302</vt:lpstr>
      <vt:lpstr>二级学科目录!OLE_LINK3</vt:lpstr>
      <vt:lpstr>国家文科基础学科人才培养和科学研究基地</vt:lpstr>
      <vt:lpstr>国家重点实验室</vt:lpstr>
      <vt:lpstr>国民经济行业分类代码</vt:lpstr>
      <vt:lpstr>教育部重点实验室</vt:lpstr>
      <vt:lpstr>其他省部级重点实验室</vt:lpstr>
      <vt:lpstr>无</vt:lpstr>
      <vt:lpstr>学院编号</vt:lpstr>
      <vt:lpstr>一级学科代码</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ibm</dc:creator>
  <cp:keywords/>
  <dc:description/>
  <cp:lastModifiedBy>Z</cp:lastModifiedBy>
  <cp:revision/>
  <cp:lastPrinted>2018-05-22T08:13:03Z</cp:lastPrinted>
  <dcterms:created xsi:type="dcterms:W3CDTF">1996-12-17T01:32:42Z</dcterms:created>
  <dcterms:modified xsi:type="dcterms:W3CDTF">2023-07-23T11:19:09Z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2052-9.1.0.4984</vt:lpwstr>
  </property>
</Properties>
</file>